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02"/>
  <workbookPr/>
  <mc:AlternateContent xmlns:mc="http://schemas.openxmlformats.org/markup-compatibility/2006">
    <mc:Choice Requires="x15">
      <x15ac:absPath xmlns:x15ac="http://schemas.microsoft.com/office/spreadsheetml/2010/11/ac" url="X:\ＮＧＯ連携無償\Ｎ連手引き・説明会\"/>
    </mc:Choice>
  </mc:AlternateContent>
  <xr:revisionPtr revIDLastSave="0" documentId="11_D6C3B95609DBF628B134A17AD72300252CD1BEDF" xr6:coauthVersionLast="47" xr6:coauthVersionMax="47" xr10:uidLastSave="{00000000-0000-0000-0000-000000000000}"/>
  <bookViews>
    <workbookView xWindow="0" yWindow="465" windowWidth="25605" windowHeight="14520" firstSheet="1" activeTab="1" xr2:uid="{00000000-000D-0000-FFFF-FFFF00000000}"/>
  </bookViews>
  <sheets>
    <sheet name="NPO会計に準拠" sheetId="2" r:id="rId1"/>
    <sheet name="公益法人会計に準拠" sheetId="3" r:id="rId2"/>
  </sheets>
  <definedNames>
    <definedName name="_xlnm.Print_Area" localSheetId="0">NPO会計に準拠!$A$1:$E$129</definedName>
    <definedName name="_xlnm.Print_Area" localSheetId="1">公益法人会計に準拠!$A$2:$E$130</definedName>
  </definedNames>
  <calcPr calcId="191028" calcCompleted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4" i="3" l="1"/>
  <c r="C14" i="3"/>
  <c r="B22" i="3"/>
  <c r="C22" i="3"/>
  <c r="C32" i="3"/>
  <c r="D43" i="3"/>
  <c r="B32" i="3"/>
  <c r="C114" i="3"/>
  <c r="C73" i="3"/>
  <c r="C63" i="3"/>
  <c r="C55" i="3"/>
  <c r="B55" i="3"/>
  <c r="B63" i="3"/>
  <c r="B73" i="3"/>
  <c r="D113" i="3"/>
  <c r="D112" i="3"/>
  <c r="D95" i="3"/>
  <c r="D94" i="3"/>
  <c r="C104" i="3"/>
  <c r="C96" i="3"/>
  <c r="B96" i="3"/>
  <c r="B104" i="3"/>
  <c r="D104" i="3" s="1"/>
  <c r="B114" i="3"/>
  <c r="C13" i="2"/>
  <c r="B13" i="2"/>
  <c r="C21" i="2"/>
  <c r="B21" i="2"/>
  <c r="C31" i="2"/>
  <c r="B31" i="2"/>
  <c r="B72" i="2"/>
  <c r="B62" i="2"/>
  <c r="B54" i="2"/>
  <c r="C72" i="2"/>
  <c r="C62" i="2"/>
  <c r="C54" i="2"/>
  <c r="C80" i="2" s="1"/>
  <c r="D93" i="2"/>
  <c r="D94" i="2"/>
  <c r="D112" i="2"/>
  <c r="D111" i="2"/>
  <c r="B113" i="2"/>
  <c r="C113" i="2"/>
  <c r="C103" i="2"/>
  <c r="C95" i="2"/>
  <c r="C121" i="2" s="1"/>
  <c r="B95" i="2"/>
  <c r="B103" i="2"/>
  <c r="D103" i="2" s="1"/>
  <c r="D95" i="2" l="1"/>
  <c r="B121" i="2"/>
  <c r="D113" i="2"/>
  <c r="C39" i="2"/>
  <c r="C122" i="3"/>
  <c r="C40" i="3"/>
  <c r="B40" i="3"/>
  <c r="D114" i="3"/>
  <c r="B39" i="2"/>
  <c r="B80" i="2"/>
  <c r="D121" i="2" l="1"/>
  <c r="B122" i="3"/>
  <c r="B81" i="3"/>
  <c r="D42" i="2"/>
  <c r="D47" i="2" s="1"/>
  <c r="D124" i="2"/>
  <c r="D129" i="2" s="1"/>
  <c r="D73" i="3" l="1"/>
  <c r="D72" i="2"/>
  <c r="D63" i="3"/>
  <c r="D55" i="3"/>
  <c r="D125" i="3"/>
  <c r="D130" i="3"/>
  <c r="D84" i="3"/>
  <c r="D89" i="3" s="1"/>
  <c r="D72" i="3"/>
  <c r="D71" i="3"/>
  <c r="D54" i="3"/>
  <c r="D53" i="3"/>
  <c r="D81" i="3" s="1"/>
  <c r="D48" i="3"/>
  <c r="D32" i="3"/>
  <c r="D31" i="3"/>
  <c r="D30" i="3"/>
  <c r="D22" i="3"/>
  <c r="D13" i="3"/>
  <c r="D12" i="3"/>
  <c r="D83" i="2"/>
  <c r="D88" i="2" s="1"/>
  <c r="D71" i="2"/>
  <c r="D70" i="2"/>
  <c r="D53" i="2"/>
  <c r="D52" i="2"/>
  <c r="D30" i="2"/>
  <c r="D31" i="2"/>
  <c r="D12" i="2"/>
  <c r="D29" i="2"/>
  <c r="D11" i="2"/>
  <c r="D21" i="2"/>
  <c r="D62" i="2" l="1"/>
  <c r="C81" i="3"/>
  <c r="D82" i="3"/>
  <c r="D14" i="3"/>
  <c r="D40" i="3" s="1"/>
  <c r="D54" i="2"/>
  <c r="D13" i="2"/>
  <c r="D39" i="2" s="1"/>
  <c r="D96" i="3"/>
  <c r="D41" i="3" l="1"/>
  <c r="D122" i="3"/>
  <c r="D123" i="3" s="1"/>
  <c r="D80" i="2"/>
  <c r="D81" i="2" s="1"/>
  <c r="D122" i="2"/>
  <c r="D40" i="2"/>
  <c r="B7" i="3" l="1"/>
  <c r="B6" i="2"/>
</calcChain>
</file>

<file path=xl/sharedStrings.xml><?xml version="1.0" encoding="utf-8"?>
<sst xmlns="http://schemas.openxmlformats.org/spreadsheetml/2006/main" count="292" uniqueCount="58">
  <si>
    <t>【ＮＰＯ会計基準】</t>
    <rPh sb="4" eb="6">
      <t>カイケイ</t>
    </rPh>
    <rPh sb="6" eb="8">
      <t>キジュン</t>
    </rPh>
    <phoneticPr fontId="1"/>
  </si>
  <si>
    <t>　　　　　　　　　　　　　　　　　　　　　　　　　　　　　　作成日：令和３年○月○日</t>
    <rPh sb="30" eb="33">
      <t>サクセイビ</t>
    </rPh>
    <rPh sb="34" eb="36">
      <t>レイワ</t>
    </rPh>
    <rPh sb="37" eb="38">
      <t>ネン</t>
    </rPh>
    <rPh sb="39" eb="40">
      <t>ガツ</t>
    </rPh>
    <rPh sb="41" eb="42">
      <t>ニチ</t>
    </rPh>
    <phoneticPr fontId="1"/>
  </si>
  <si>
    <t>財政（過去３年間分）</t>
    <phoneticPr fontId="1"/>
  </si>
  <si>
    <t xml:space="preserve">（様式1－f　別紙１） </t>
    <rPh sb="7" eb="9">
      <t>ベッシ</t>
    </rPh>
    <phoneticPr fontId="1"/>
  </si>
  <si>
    <t>団体名</t>
    <rPh sb="0" eb="2">
      <t>ダンタイ</t>
    </rPh>
    <rPh sb="2" eb="3">
      <t>メイ</t>
    </rPh>
    <phoneticPr fontId="1"/>
  </si>
  <si>
    <t>令和３年度予算額</t>
    <rPh sb="0" eb="2">
      <t>レイワ</t>
    </rPh>
    <rPh sb="3" eb="5">
      <t>ネンド</t>
    </rPh>
    <rPh sb="5" eb="8">
      <t>ヨサンガク</t>
    </rPh>
    <phoneticPr fontId="1"/>
  </si>
  <si>
    <t>非政府資金収入の３年間平均</t>
    <rPh sb="0" eb="1">
      <t>ヒ</t>
    </rPh>
    <rPh sb="1" eb="3">
      <t>セイフ</t>
    </rPh>
    <rPh sb="3" eb="5">
      <t>シキン</t>
    </rPh>
    <rPh sb="5" eb="7">
      <t>シュウニュウ</t>
    </rPh>
    <rPh sb="9" eb="11">
      <t>ネンカン</t>
    </rPh>
    <rPh sb="11" eb="13">
      <t>ヘイキン</t>
    </rPh>
    <phoneticPr fontId="1"/>
  </si>
  <si>
    <t>外部監査の実施状況　有・無（監査法人等名称）</t>
    <rPh sb="0" eb="2">
      <t>ガイブ</t>
    </rPh>
    <rPh sb="2" eb="4">
      <t>カンサ</t>
    </rPh>
    <rPh sb="5" eb="7">
      <t>ジッシ</t>
    </rPh>
    <rPh sb="7" eb="9">
      <t>ジョウキョウ</t>
    </rPh>
    <rPh sb="10" eb="11">
      <t>ア</t>
    </rPh>
    <rPh sb="12" eb="13">
      <t>ナ</t>
    </rPh>
    <rPh sb="14" eb="16">
      <t>カンサ</t>
    </rPh>
    <rPh sb="16" eb="18">
      <t>ホウジン</t>
    </rPh>
    <rPh sb="18" eb="19">
      <t>トウ</t>
    </rPh>
    <rPh sb="19" eb="21">
      <t>メイショウ</t>
    </rPh>
    <phoneticPr fontId="1"/>
  </si>
  <si>
    <t>令和２年度決算額</t>
    <rPh sb="0" eb="2">
      <t>レイワ</t>
    </rPh>
    <rPh sb="3" eb="5">
      <t>ネンド</t>
    </rPh>
    <rPh sb="5" eb="7">
      <t>ケッサン</t>
    </rPh>
    <rPh sb="7" eb="8">
      <t>ガク</t>
    </rPh>
    <phoneticPr fontId="1"/>
  </si>
  <si>
    <t>期間：</t>
    <rPh sb="0" eb="2">
      <t>キカン</t>
    </rPh>
    <phoneticPr fontId="1"/>
  </si>
  <si>
    <t>R2.4.1～R3.3.31</t>
    <phoneticPr fontId="1"/>
  </si>
  <si>
    <t>非政府資金</t>
    <rPh sb="0" eb="1">
      <t>ヒ</t>
    </rPh>
    <rPh sb="1" eb="3">
      <t>セイフ</t>
    </rPh>
    <rPh sb="3" eb="5">
      <t>シキン</t>
    </rPh>
    <phoneticPr fontId="1"/>
  </si>
  <si>
    <t>政府資金</t>
    <rPh sb="0" eb="2">
      <t>セイフ</t>
    </rPh>
    <rPh sb="2" eb="4">
      <t>シキン</t>
    </rPh>
    <phoneticPr fontId="1"/>
  </si>
  <si>
    <t>合計</t>
    <rPh sb="0" eb="2">
      <t>ゴウケイ</t>
    </rPh>
    <phoneticPr fontId="1"/>
  </si>
  <si>
    <t>政府資金算出根拠</t>
    <rPh sb="0" eb="2">
      <t>セイフ</t>
    </rPh>
    <rPh sb="2" eb="4">
      <t>シキン</t>
    </rPh>
    <rPh sb="4" eb="6">
      <t>サンシュツ</t>
    </rPh>
    <rPh sb="6" eb="8">
      <t>コンキョ</t>
    </rPh>
    <phoneticPr fontId="1"/>
  </si>
  <si>
    <t>【総収入】</t>
    <rPh sb="1" eb="4">
      <t>ソウシュウニュウ</t>
    </rPh>
    <phoneticPr fontId="1"/>
  </si>
  <si>
    <t>①受取会費</t>
    <rPh sb="1" eb="2">
      <t>ウ</t>
    </rPh>
    <rPh sb="2" eb="3">
      <t>ト</t>
    </rPh>
    <rPh sb="3" eb="5">
      <t>カイヒ</t>
    </rPh>
    <phoneticPr fontId="1"/>
  </si>
  <si>
    <t>②受取寄付金</t>
    <rPh sb="1" eb="2">
      <t>ウ</t>
    </rPh>
    <rPh sb="2" eb="3">
      <t>ト</t>
    </rPh>
    <rPh sb="3" eb="6">
      <t>キフキン</t>
    </rPh>
    <phoneticPr fontId="1"/>
  </si>
  <si>
    <t>③受取助成金等</t>
    <rPh sb="1" eb="2">
      <t>ウ</t>
    </rPh>
    <rPh sb="2" eb="3">
      <t>ト</t>
    </rPh>
    <rPh sb="3" eb="6">
      <t>ジョセイキン</t>
    </rPh>
    <rPh sb="6" eb="7">
      <t>トウ</t>
    </rPh>
    <phoneticPr fontId="1"/>
  </si>
  <si>
    <t>（N連事業収入）</t>
    <rPh sb="2" eb="3">
      <t>レン</t>
    </rPh>
    <rPh sb="3" eb="5">
      <t>ジギョウ</t>
    </rPh>
    <rPh sb="5" eb="7">
      <t>シュウニュウ</t>
    </rPh>
    <phoneticPr fontId="1"/>
  </si>
  <si>
    <t>（JPF事業収入）</t>
    <rPh sb="4" eb="6">
      <t>ジギョウ</t>
    </rPh>
    <rPh sb="6" eb="8">
      <t>シュウニュウ</t>
    </rPh>
    <phoneticPr fontId="1"/>
  </si>
  <si>
    <t>（各省庁収入）</t>
    <rPh sb="1" eb="4">
      <t>カクショウチョウ</t>
    </rPh>
    <rPh sb="4" eb="6">
      <t>シュウニュウ</t>
    </rPh>
    <phoneticPr fontId="1"/>
  </si>
  <si>
    <t>（地方自治体補助金収入）</t>
    <rPh sb="1" eb="3">
      <t>チホウ</t>
    </rPh>
    <rPh sb="3" eb="6">
      <t>ジチタイ</t>
    </rPh>
    <rPh sb="6" eb="9">
      <t>ホジョキン</t>
    </rPh>
    <rPh sb="9" eb="11">
      <t>シュウニュウ</t>
    </rPh>
    <phoneticPr fontId="1"/>
  </si>
  <si>
    <t>（国連機関・外国政府収入）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シュウニュウ</t>
    </rPh>
    <phoneticPr fontId="1"/>
  </si>
  <si>
    <t>（民間助成団体からの収入）</t>
    <rPh sb="1" eb="3">
      <t>ミンカン</t>
    </rPh>
    <rPh sb="3" eb="5">
      <t>ジョセイ</t>
    </rPh>
    <rPh sb="5" eb="7">
      <t>ダンタイ</t>
    </rPh>
    <rPh sb="10" eb="12">
      <t>シュウニュウ</t>
    </rPh>
    <phoneticPr fontId="1"/>
  </si>
  <si>
    <t>（その他）</t>
    <rPh sb="3" eb="4">
      <t>タ</t>
    </rPh>
    <phoneticPr fontId="1"/>
  </si>
  <si>
    <t>④事業収益</t>
    <rPh sb="1" eb="3">
      <t>ジギョウ</t>
    </rPh>
    <rPh sb="3" eb="5">
      <t>シュウエキ</t>
    </rPh>
    <phoneticPr fontId="1"/>
  </si>
  <si>
    <t>（外務省受託収入）</t>
    <rPh sb="1" eb="4">
      <t>ガイムショウ</t>
    </rPh>
    <rPh sb="4" eb="6">
      <t>ジュタク</t>
    </rPh>
    <rPh sb="6" eb="8">
      <t>シュウニュウ</t>
    </rPh>
    <phoneticPr fontId="1"/>
  </si>
  <si>
    <t>（他省庁受託収入）</t>
    <rPh sb="1" eb="2">
      <t>ホカ</t>
    </rPh>
    <rPh sb="2" eb="4">
      <t>ショウチョウ</t>
    </rPh>
    <rPh sb="4" eb="6">
      <t>ジュタク</t>
    </rPh>
    <rPh sb="6" eb="8">
      <t>シュウニュウ</t>
    </rPh>
    <phoneticPr fontId="1"/>
  </si>
  <si>
    <t>（JICA受託収入）</t>
    <rPh sb="5" eb="7">
      <t>ジュタク</t>
    </rPh>
    <rPh sb="7" eb="9">
      <t>シュウニュウ</t>
    </rPh>
    <phoneticPr fontId="1"/>
  </si>
  <si>
    <t>（地方自治体受託収入）</t>
    <rPh sb="1" eb="3">
      <t>チホウ</t>
    </rPh>
    <rPh sb="3" eb="6">
      <t>ジチタイ</t>
    </rPh>
    <rPh sb="6" eb="8">
      <t>ジュタク</t>
    </rPh>
    <rPh sb="8" eb="10">
      <t>シュウニュウ</t>
    </rPh>
    <phoneticPr fontId="1"/>
  </si>
  <si>
    <t>（国連機関・外国政府受託収入）</t>
    <rPh sb="1" eb="3">
      <t>コクレン</t>
    </rPh>
    <rPh sb="3" eb="5">
      <t>キカン</t>
    </rPh>
    <rPh sb="6" eb="8">
      <t>ガイコク</t>
    </rPh>
    <rPh sb="8" eb="10">
      <t>セイフ</t>
    </rPh>
    <rPh sb="10" eb="12">
      <t>ジュタク</t>
    </rPh>
    <rPh sb="12" eb="14">
      <t>シュウニュウ</t>
    </rPh>
    <phoneticPr fontId="1"/>
  </si>
  <si>
    <t>（民間助成団体からの収入）</t>
    <phoneticPr fontId="1"/>
  </si>
  <si>
    <t>（その他）</t>
    <rPh sb="3" eb="4">
      <t>ホカ</t>
    </rPh>
    <phoneticPr fontId="1"/>
  </si>
  <si>
    <t>⑤その他収益</t>
    <rPh sb="3" eb="4">
      <t>ホカ</t>
    </rPh>
    <rPh sb="4" eb="6">
      <t>シュウエキ</t>
    </rPh>
    <phoneticPr fontId="1"/>
  </si>
  <si>
    <t>⑥経常外収益</t>
    <rPh sb="1" eb="3">
      <t>ケイジョウ</t>
    </rPh>
    <rPh sb="3" eb="4">
      <t>ガイ</t>
    </rPh>
    <rPh sb="4" eb="6">
      <t>シュウエキ</t>
    </rPh>
    <phoneticPr fontId="1"/>
  </si>
  <si>
    <t>⑦前期繰越正味財産額</t>
    <rPh sb="1" eb="3">
      <t>ゼンキ</t>
    </rPh>
    <rPh sb="3" eb="5">
      <t>クリコシ</t>
    </rPh>
    <rPh sb="5" eb="7">
      <t>ショウミ</t>
    </rPh>
    <rPh sb="7" eb="9">
      <t>ザイサン</t>
    </rPh>
    <rPh sb="9" eb="10">
      <t>ガク</t>
    </rPh>
    <phoneticPr fontId="1"/>
  </si>
  <si>
    <t>(その他）</t>
    <rPh sb="3" eb="4">
      <t>タ</t>
    </rPh>
    <phoneticPr fontId="1"/>
  </si>
  <si>
    <t>収入合計</t>
    <rPh sb="0" eb="2">
      <t>シュウニュウ</t>
    </rPh>
    <rPh sb="2" eb="4">
      <t>ゴウケイ</t>
    </rPh>
    <phoneticPr fontId="1"/>
  </si>
  <si>
    <t>政府資金以外の収入比率</t>
    <rPh sb="0" eb="2">
      <t>セイフ</t>
    </rPh>
    <rPh sb="2" eb="4">
      <t>シキン</t>
    </rPh>
    <rPh sb="4" eb="6">
      <t>イガイ</t>
    </rPh>
    <rPh sb="7" eb="9">
      <t>シュウニュウ</t>
    </rPh>
    <rPh sb="9" eb="11">
      <t>ヒリツ</t>
    </rPh>
    <phoneticPr fontId="1"/>
  </si>
  <si>
    <t>海外・国内事業費算出根拠</t>
    <rPh sb="0" eb="2">
      <t>カイガイ</t>
    </rPh>
    <rPh sb="3" eb="5">
      <t>コクナイ</t>
    </rPh>
    <rPh sb="5" eb="8">
      <t>ジギョウヒ</t>
    </rPh>
    <rPh sb="8" eb="10">
      <t>サンシュツ</t>
    </rPh>
    <rPh sb="10" eb="12">
      <t>コンキョ</t>
    </rPh>
    <phoneticPr fontId="1"/>
  </si>
  <si>
    <t>【総支出】</t>
    <rPh sb="1" eb="4">
      <t>ソウシシュツ</t>
    </rPh>
    <phoneticPr fontId="1"/>
  </si>
  <si>
    <t>①事業費</t>
    <rPh sb="1" eb="4">
      <t>ジギョウヒ</t>
    </rPh>
    <phoneticPr fontId="1"/>
  </si>
  <si>
    <t>（海外事業費）</t>
    <rPh sb="1" eb="3">
      <t>カイガイ</t>
    </rPh>
    <rPh sb="3" eb="5">
      <t>ジギョウ</t>
    </rPh>
    <rPh sb="5" eb="6">
      <t>ヒ</t>
    </rPh>
    <phoneticPr fontId="1"/>
  </si>
  <si>
    <t>（国内事業経費）</t>
    <rPh sb="1" eb="3">
      <t>コクナイ</t>
    </rPh>
    <rPh sb="3" eb="5">
      <t>ジギョウ</t>
    </rPh>
    <rPh sb="5" eb="7">
      <t>ケイヒ</t>
    </rPh>
    <phoneticPr fontId="1"/>
  </si>
  <si>
    <t>②管理費</t>
    <rPh sb="1" eb="4">
      <t>カンリヒ</t>
    </rPh>
    <phoneticPr fontId="1"/>
  </si>
  <si>
    <t>③経常外費用</t>
    <phoneticPr fontId="1"/>
  </si>
  <si>
    <t>支出合計</t>
    <rPh sb="0" eb="2">
      <t>シシュツ</t>
    </rPh>
    <rPh sb="2" eb="4">
      <t>ゴウケイ</t>
    </rPh>
    <phoneticPr fontId="1"/>
  </si>
  <si>
    <t>令和元年度決算額</t>
    <rPh sb="0" eb="2">
      <t>レイワ</t>
    </rPh>
    <rPh sb="2" eb="4">
      <t>ガンネン</t>
    </rPh>
    <rPh sb="4" eb="5">
      <t>ド</t>
    </rPh>
    <rPh sb="5" eb="7">
      <t>ケッサン</t>
    </rPh>
    <rPh sb="7" eb="8">
      <t>ガク</t>
    </rPh>
    <phoneticPr fontId="1"/>
  </si>
  <si>
    <t>H31(R1).4.1～R2.3.31</t>
    <phoneticPr fontId="1"/>
  </si>
  <si>
    <t>(その他）</t>
    <rPh sb="3" eb="4">
      <t>ホカ</t>
    </rPh>
    <phoneticPr fontId="1"/>
  </si>
  <si>
    <t>平成３０年度決算額</t>
    <rPh sb="0" eb="2">
      <t>ヘイセイ</t>
    </rPh>
    <rPh sb="4" eb="6">
      <t>ネンド</t>
    </rPh>
    <rPh sb="6" eb="8">
      <t>ケッサン</t>
    </rPh>
    <rPh sb="8" eb="9">
      <t>ガク</t>
    </rPh>
    <phoneticPr fontId="1"/>
  </si>
  <si>
    <t>H30.4.1～H31(R1).3.31</t>
    <phoneticPr fontId="1"/>
  </si>
  <si>
    <t>【公益法人会計基準】</t>
    <rPh sb="1" eb="3">
      <t>コウエキ</t>
    </rPh>
    <rPh sb="3" eb="5">
      <t>ホウジン</t>
    </rPh>
    <rPh sb="5" eb="7">
      <t>カイケイ</t>
    </rPh>
    <rPh sb="7" eb="9">
      <t>キジュン</t>
    </rPh>
    <phoneticPr fontId="1"/>
  </si>
  <si>
    <t>財政（過去３年間分）</t>
  </si>
  <si>
    <t xml:space="preserve">（様式1－ｆ　別紙１） </t>
    <rPh sb="7" eb="9">
      <t>ベッシ</t>
    </rPh>
    <phoneticPr fontId="1"/>
  </si>
  <si>
    <t>⑤雑収益（＋基本財産運用益＋特定資産運用益）</t>
    <rPh sb="1" eb="2">
      <t>ザテゥ</t>
    </rPh>
    <rPh sb="2" eb="4">
      <t>シュウエキ</t>
    </rPh>
    <rPh sb="6" eb="10">
      <t xml:space="preserve">キホン </t>
    </rPh>
    <rPh sb="10" eb="13">
      <t>ウンヨウ</t>
    </rPh>
    <rPh sb="14" eb="16">
      <t>トクテイ</t>
    </rPh>
    <rPh sb="16" eb="18">
      <t>シサn</t>
    </rPh>
    <rPh sb="18" eb="21">
      <t>ウンヨウエキ</t>
    </rPh>
    <phoneticPr fontId="1"/>
  </si>
  <si>
    <t>⑦一般正味財産期首残高＋指定正味財産期首残高</t>
    <rPh sb="1" eb="3">
      <t>イッパn</t>
    </rPh>
    <rPh sb="3" eb="5">
      <t>ショウミ</t>
    </rPh>
    <rPh sb="5" eb="7">
      <t>ザイサン</t>
    </rPh>
    <rPh sb="7" eb="9">
      <t>quiche</t>
    </rPh>
    <rPh sb="9" eb="11">
      <t>ザンダカ</t>
    </rPh>
    <rPh sb="12" eb="14">
      <t xml:space="preserve">シテイキタイ </t>
    </rPh>
    <rPh sb="14" eb="18">
      <t xml:space="preserve">ショウミ </t>
    </rPh>
    <rPh sb="18" eb="20">
      <t>k</t>
    </rPh>
    <rPh sb="20" eb="22">
      <t>ザンダカ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</si>
</sst>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2" formatCode="_ &quot;¥&quot;* #,##0_ ;_ &quot;¥&quot;* \-#,##0_ ;_ &quot;¥&quot;* &quot;-&quot;_ ;_ @_ "/>
  </numFmts>
  <fonts count="6">
    <font>
      <sz val="11"/>
      <color theme="1"/>
      <name val="ＭＳ Ｐ明朝"/>
      <family val="2"/>
      <charset val="128"/>
    </font>
    <font>
      <sz val="6"/>
      <name val="ＭＳ Ｐ明朝"/>
      <family val="2"/>
      <charset val="128"/>
    </font>
    <font>
      <sz val="11"/>
      <color theme="1"/>
      <name val="ＭＳ Ｐゴシック"/>
      <family val="3"/>
      <charset val="128"/>
    </font>
    <font>
      <i/>
      <sz val="11"/>
      <color theme="1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i/>
      <sz val="11"/>
      <color theme="0" tint="-0.49998474074526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42" fontId="2" fillId="0" borderId="19" xfId="0" applyNumberFormat="1" applyFont="1" applyBorder="1">
      <alignment vertical="center"/>
    </xf>
    <xf numFmtId="0" fontId="2" fillId="0" borderId="10" xfId="0" applyFont="1" applyBorder="1">
      <alignment vertical="center"/>
    </xf>
    <xf numFmtId="0" fontId="2" fillId="0" borderId="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4" xfId="0" applyFont="1" applyFill="1" applyBorder="1">
      <alignment vertical="center"/>
    </xf>
    <xf numFmtId="42" fontId="2" fillId="2" borderId="1" xfId="0" applyNumberFormat="1" applyFont="1" applyFill="1" applyBorder="1">
      <alignment vertical="center"/>
    </xf>
    <xf numFmtId="42" fontId="2" fillId="2" borderId="6" xfId="0" applyNumberFormat="1" applyFont="1" applyFill="1" applyBorder="1">
      <alignment vertical="center"/>
    </xf>
    <xf numFmtId="0" fontId="2" fillId="0" borderId="4" xfId="0" applyFont="1" applyBorder="1">
      <alignment vertical="center"/>
    </xf>
    <xf numFmtId="42" fontId="2" fillId="0" borderId="1" xfId="0" applyNumberFormat="1" applyFont="1" applyBorder="1">
      <alignment vertical="center"/>
    </xf>
    <xf numFmtId="0" fontId="3" fillId="0" borderId="4" xfId="0" applyFont="1" applyBorder="1">
      <alignment vertical="center"/>
    </xf>
    <xf numFmtId="42" fontId="3" fillId="2" borderId="1" xfId="0" applyNumberFormat="1" applyFont="1" applyFill="1" applyBorder="1">
      <alignment vertical="center"/>
    </xf>
    <xf numFmtId="42" fontId="3" fillId="0" borderId="1" xfId="0" applyNumberFormat="1" applyFont="1" applyBorder="1">
      <alignment vertical="center"/>
    </xf>
    <xf numFmtId="42" fontId="3" fillId="0" borderId="26" xfId="0" applyNumberFormat="1" applyFont="1" applyFill="1" applyBorder="1">
      <alignment vertical="center"/>
    </xf>
    <xf numFmtId="42" fontId="2" fillId="0" borderId="26" xfId="0" applyNumberFormat="1" applyFont="1" applyFill="1" applyBorder="1">
      <alignment vertical="center"/>
    </xf>
    <xf numFmtId="0" fontId="3" fillId="0" borderId="29" xfId="0" applyFont="1" applyBorder="1">
      <alignment vertical="center"/>
    </xf>
    <xf numFmtId="10" fontId="3" fillId="2" borderId="30" xfId="0" applyNumberFormat="1" applyFont="1" applyFill="1" applyBorder="1">
      <alignment vertical="center"/>
    </xf>
    <xf numFmtId="10" fontId="3" fillId="0" borderId="30" xfId="0" applyNumberFormat="1" applyFont="1" applyBorder="1">
      <alignment vertical="center"/>
    </xf>
    <xf numFmtId="0" fontId="2" fillId="0" borderId="25" xfId="0" applyFont="1" applyFill="1" applyBorder="1">
      <alignment vertical="center"/>
    </xf>
    <xf numFmtId="42" fontId="3" fillId="0" borderId="6" xfId="0" applyNumberFormat="1" applyFont="1" applyBorder="1">
      <alignment vertical="center"/>
    </xf>
    <xf numFmtId="10" fontId="2" fillId="0" borderId="31" xfId="0" applyNumberFormat="1" applyFont="1" applyBorder="1" applyAlignment="1">
      <alignment horizontal="center" vertical="center"/>
    </xf>
    <xf numFmtId="42" fontId="2" fillId="2" borderId="12" xfId="0" applyNumberFormat="1" applyFont="1" applyFill="1" applyBorder="1">
      <alignment vertical="center"/>
    </xf>
    <xf numFmtId="42" fontId="2" fillId="0" borderId="12" xfId="0" applyNumberFormat="1" applyFont="1" applyBorder="1">
      <alignment vertical="center"/>
    </xf>
    <xf numFmtId="0" fontId="2" fillId="3" borderId="16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vertical="center"/>
    </xf>
    <xf numFmtId="0" fontId="2" fillId="3" borderId="24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42" fontId="2" fillId="3" borderId="1" xfId="0" applyNumberFormat="1" applyFont="1" applyFill="1" applyBorder="1">
      <alignment vertical="center"/>
    </xf>
    <xf numFmtId="42" fontId="2" fillId="3" borderId="6" xfId="0" applyNumberFormat="1" applyFont="1" applyFill="1" applyBorder="1">
      <alignment vertical="center"/>
    </xf>
    <xf numFmtId="0" fontId="2" fillId="3" borderId="0" xfId="0" applyFont="1" applyFill="1">
      <alignment vertical="center"/>
    </xf>
    <xf numFmtId="0" fontId="2" fillId="3" borderId="27" xfId="0" applyFont="1" applyFill="1" applyBorder="1">
      <alignment vertical="center"/>
    </xf>
    <xf numFmtId="42" fontId="2" fillId="3" borderId="11" xfId="0" applyNumberFormat="1" applyFont="1" applyFill="1" applyBorder="1">
      <alignment vertical="center"/>
    </xf>
    <xf numFmtId="42" fontId="2" fillId="3" borderId="7" xfId="0" applyNumberFormat="1" applyFont="1" applyFill="1" applyBorder="1">
      <alignment vertical="center"/>
    </xf>
    <xf numFmtId="0" fontId="4" fillId="0" borderId="0" xfId="0" applyFont="1">
      <alignment vertical="center"/>
    </xf>
    <xf numFmtId="42" fontId="5" fillId="2" borderId="1" xfId="0" applyNumberFormat="1" applyFont="1" applyFill="1" applyBorder="1">
      <alignment vertical="center"/>
    </xf>
    <xf numFmtId="42" fontId="2" fillId="0" borderId="1" xfId="0" applyNumberFormat="1" applyFont="1" applyFill="1" applyBorder="1">
      <alignment vertical="center"/>
    </xf>
    <xf numFmtId="0" fontId="2" fillId="0" borderId="0" xfId="0" applyFont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10" fontId="2" fillId="3" borderId="20" xfId="0" applyNumberFormat="1" applyFont="1" applyFill="1" applyBorder="1" applyAlignment="1">
      <alignment horizontal="center" vertical="center"/>
    </xf>
    <xf numFmtId="10" fontId="2" fillId="3" borderId="21" xfId="0" applyNumberFormat="1" applyFont="1" applyFill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129"/>
  <sheetViews>
    <sheetView view="pageBreakPreview" topLeftCell="A95" zoomScale="110" zoomScaleNormal="100" zoomScaleSheetLayoutView="110" workbookViewId="0">
      <selection activeCell="B20" sqref="B20"/>
    </sheetView>
  </sheetViews>
  <sheetFormatPr defaultColWidth="9" defaultRowHeight="13.5"/>
  <cols>
    <col min="1" max="1" width="28.625" style="1" customWidth="1"/>
    <col min="2" max="2" width="15.5" style="1" bestFit="1" customWidth="1"/>
    <col min="3" max="3" width="14.125" style="1" bestFit="1" customWidth="1"/>
    <col min="4" max="4" width="16.875" style="1" bestFit="1" customWidth="1"/>
    <col min="5" max="5" width="62.125" style="1" customWidth="1"/>
    <col min="6" max="16384" width="9" style="1"/>
  </cols>
  <sheetData>
    <row r="1" spans="1:5">
      <c r="A1" s="41" t="s">
        <v>0</v>
      </c>
      <c r="E1" s="2" t="s">
        <v>1</v>
      </c>
    </row>
    <row r="2" spans="1:5" ht="13.5" customHeight="1">
      <c r="A2" s="6"/>
      <c r="B2" s="44" t="s">
        <v>2</v>
      </c>
      <c r="C2" s="44"/>
      <c r="D2" s="44"/>
      <c r="E2" s="2" t="s">
        <v>3</v>
      </c>
    </row>
    <row r="3" spans="1:5" ht="14.25" thickBot="1"/>
    <row r="4" spans="1:5">
      <c r="A4" s="29" t="s">
        <v>4</v>
      </c>
      <c r="B4" s="47"/>
      <c r="C4" s="48"/>
      <c r="D4" s="48"/>
      <c r="E4" s="49"/>
    </row>
    <row r="5" spans="1:5">
      <c r="A5" s="30" t="s">
        <v>5</v>
      </c>
      <c r="B5" s="50" t="s">
        <v>6</v>
      </c>
      <c r="C5" s="51"/>
      <c r="D5" s="50" t="s">
        <v>7</v>
      </c>
      <c r="E5" s="56"/>
    </row>
    <row r="6" spans="1:5" ht="14.25" thickBot="1">
      <c r="A6" s="7">
        <v>80000000</v>
      </c>
      <c r="B6" s="52">
        <f>ROUNDUP((D40+D81+D122)/3,4)</f>
        <v>0.48459999999999998</v>
      </c>
      <c r="C6" s="53"/>
      <c r="D6" s="54"/>
      <c r="E6" s="55"/>
    </row>
    <row r="7" spans="1:5" ht="14.25" thickBot="1"/>
    <row r="8" spans="1:5">
      <c r="A8" s="32" t="s">
        <v>8</v>
      </c>
      <c r="B8" s="33" t="s">
        <v>9</v>
      </c>
      <c r="C8" s="45" t="s">
        <v>10</v>
      </c>
      <c r="D8" s="46"/>
      <c r="E8" s="31"/>
    </row>
    <row r="9" spans="1:5" s="3" customFormat="1">
      <c r="A9" s="8"/>
      <c r="B9" s="9" t="s">
        <v>11</v>
      </c>
      <c r="C9" s="9" t="s">
        <v>12</v>
      </c>
      <c r="D9" s="9" t="s">
        <v>13</v>
      </c>
      <c r="E9" s="10" t="s">
        <v>14</v>
      </c>
    </row>
    <row r="10" spans="1:5">
      <c r="A10" s="11" t="s">
        <v>15</v>
      </c>
      <c r="B10" s="12"/>
      <c r="C10" s="12"/>
      <c r="D10" s="12"/>
      <c r="E10" s="13"/>
    </row>
    <row r="11" spans="1:5">
      <c r="A11" s="14" t="s">
        <v>16</v>
      </c>
      <c r="B11" s="15">
        <v>7000000</v>
      </c>
      <c r="C11" s="12"/>
      <c r="D11" s="15">
        <f t="shared" ref="D11:D31" si="0">B11+C11</f>
        <v>7000000</v>
      </c>
      <c r="E11" s="13"/>
    </row>
    <row r="12" spans="1:5">
      <c r="A12" s="14" t="s">
        <v>17</v>
      </c>
      <c r="B12" s="15">
        <v>8000000</v>
      </c>
      <c r="C12" s="12"/>
      <c r="D12" s="15">
        <f t="shared" si="0"/>
        <v>8000000</v>
      </c>
      <c r="E12" s="13"/>
    </row>
    <row r="13" spans="1:5">
      <c r="A13" s="14" t="s">
        <v>18</v>
      </c>
      <c r="B13" s="15">
        <f>SUM(B18:B20)</f>
        <v>58000000</v>
      </c>
      <c r="C13" s="12">
        <f>SUM(C14:C17)</f>
        <v>69000000</v>
      </c>
      <c r="D13" s="15">
        <f t="shared" si="0"/>
        <v>127000000</v>
      </c>
      <c r="E13" s="13"/>
    </row>
    <row r="14" spans="1:5">
      <c r="A14" s="16" t="s">
        <v>19</v>
      </c>
      <c r="B14" s="17"/>
      <c r="C14" s="18">
        <v>13000000</v>
      </c>
      <c r="D14" s="17"/>
      <c r="E14" s="19"/>
    </row>
    <row r="15" spans="1:5">
      <c r="A15" s="16" t="s">
        <v>20</v>
      </c>
      <c r="B15" s="17"/>
      <c r="C15" s="18">
        <v>56000000</v>
      </c>
      <c r="D15" s="17"/>
      <c r="E15" s="19"/>
    </row>
    <row r="16" spans="1:5">
      <c r="A16" s="16" t="s">
        <v>21</v>
      </c>
      <c r="B16" s="17"/>
      <c r="C16" s="18">
        <v>0</v>
      </c>
      <c r="D16" s="17"/>
      <c r="E16" s="19"/>
    </row>
    <row r="17" spans="1:7">
      <c r="A17" s="16" t="s">
        <v>22</v>
      </c>
      <c r="B17" s="17"/>
      <c r="C17" s="18">
        <v>0</v>
      </c>
      <c r="D17" s="17"/>
      <c r="E17" s="19"/>
    </row>
    <row r="18" spans="1:7">
      <c r="A18" s="16" t="s">
        <v>23</v>
      </c>
      <c r="B18" s="18">
        <v>50000000</v>
      </c>
      <c r="C18" s="42"/>
      <c r="D18" s="17"/>
      <c r="E18" s="19"/>
    </row>
    <row r="19" spans="1:7">
      <c r="A19" s="16" t="s">
        <v>24</v>
      </c>
      <c r="B19" s="18">
        <v>8000000</v>
      </c>
      <c r="C19" s="42"/>
      <c r="D19" s="17"/>
      <c r="E19" s="19"/>
    </row>
    <row r="20" spans="1:7">
      <c r="A20" s="16" t="s">
        <v>25</v>
      </c>
      <c r="B20" s="18">
        <v>0</v>
      </c>
      <c r="C20" s="42"/>
      <c r="D20" s="17"/>
      <c r="E20" s="19"/>
    </row>
    <row r="21" spans="1:7">
      <c r="A21" s="14" t="s">
        <v>26</v>
      </c>
      <c r="B21" s="15">
        <f>SUM(B26:B28)</f>
        <v>0</v>
      </c>
      <c r="C21" s="12">
        <f>SUM(C22:C25)</f>
        <v>15000000</v>
      </c>
      <c r="D21" s="15">
        <f t="shared" si="0"/>
        <v>15000000</v>
      </c>
      <c r="E21" s="13"/>
    </row>
    <row r="22" spans="1:7">
      <c r="A22" s="16" t="s">
        <v>27</v>
      </c>
      <c r="B22" s="17"/>
      <c r="C22" s="18">
        <v>3000000</v>
      </c>
      <c r="D22" s="17"/>
      <c r="E22" s="19"/>
    </row>
    <row r="23" spans="1:7">
      <c r="A23" s="16" t="s">
        <v>28</v>
      </c>
      <c r="B23" s="17"/>
      <c r="C23" s="18">
        <v>0</v>
      </c>
      <c r="D23" s="17"/>
      <c r="E23" s="19"/>
    </row>
    <row r="24" spans="1:7">
      <c r="A24" s="16" t="s">
        <v>29</v>
      </c>
      <c r="B24" s="17"/>
      <c r="C24" s="18">
        <v>12000000</v>
      </c>
      <c r="D24" s="17"/>
      <c r="E24" s="19"/>
    </row>
    <row r="25" spans="1:7">
      <c r="A25" s="16" t="s">
        <v>30</v>
      </c>
      <c r="B25" s="17"/>
      <c r="C25" s="18">
        <v>0</v>
      </c>
      <c r="D25" s="17"/>
      <c r="E25" s="19"/>
    </row>
    <row r="26" spans="1:7">
      <c r="A26" s="16" t="s">
        <v>31</v>
      </c>
      <c r="B26" s="18">
        <v>0</v>
      </c>
      <c r="C26" s="17"/>
      <c r="D26" s="17"/>
      <c r="E26" s="19"/>
    </row>
    <row r="27" spans="1:7">
      <c r="A27" s="16" t="s">
        <v>32</v>
      </c>
      <c r="B27" s="18">
        <v>0</v>
      </c>
      <c r="C27" s="17"/>
      <c r="D27" s="17"/>
      <c r="E27" s="19"/>
    </row>
    <row r="28" spans="1:7">
      <c r="A28" s="16" t="s">
        <v>33</v>
      </c>
      <c r="B28" s="18">
        <v>0</v>
      </c>
      <c r="C28" s="17"/>
      <c r="D28" s="17"/>
      <c r="E28" s="19"/>
    </row>
    <row r="29" spans="1:7">
      <c r="A29" s="14" t="s">
        <v>34</v>
      </c>
      <c r="B29" s="15">
        <v>3000000</v>
      </c>
      <c r="C29" s="15">
        <v>0</v>
      </c>
      <c r="D29" s="15">
        <f t="shared" si="0"/>
        <v>3000000</v>
      </c>
      <c r="E29" s="20"/>
    </row>
    <row r="30" spans="1:7">
      <c r="A30" s="14" t="s">
        <v>35</v>
      </c>
      <c r="B30" s="15">
        <v>0</v>
      </c>
      <c r="C30" s="15">
        <v>0</v>
      </c>
      <c r="D30" s="15">
        <f t="shared" si="0"/>
        <v>0</v>
      </c>
      <c r="E30" s="20"/>
      <c r="G30" s="4"/>
    </row>
    <row r="31" spans="1:7">
      <c r="A31" s="14" t="s">
        <v>36</v>
      </c>
      <c r="B31" s="15">
        <f>SUM(B36:B38)</f>
        <v>0</v>
      </c>
      <c r="C31" s="12">
        <f>SUM(C32:C35)</f>
        <v>15000000</v>
      </c>
      <c r="D31" s="15">
        <f t="shared" si="0"/>
        <v>15000000</v>
      </c>
      <c r="E31" s="20"/>
    </row>
    <row r="32" spans="1:7">
      <c r="A32" s="16" t="s">
        <v>27</v>
      </c>
      <c r="B32" s="17"/>
      <c r="C32" s="18">
        <v>3000000</v>
      </c>
      <c r="D32" s="17"/>
      <c r="E32" s="19"/>
    </row>
    <row r="33" spans="1:5">
      <c r="A33" s="16" t="s">
        <v>28</v>
      </c>
      <c r="B33" s="17"/>
      <c r="C33" s="18">
        <v>0</v>
      </c>
      <c r="D33" s="17"/>
      <c r="E33" s="19"/>
    </row>
    <row r="34" spans="1:5">
      <c r="A34" s="16" t="s">
        <v>29</v>
      </c>
      <c r="B34" s="17"/>
      <c r="C34" s="18">
        <v>12000000</v>
      </c>
      <c r="D34" s="17"/>
      <c r="E34" s="19"/>
    </row>
    <row r="35" spans="1:5">
      <c r="A35" s="16" t="s">
        <v>30</v>
      </c>
      <c r="B35" s="17"/>
      <c r="C35" s="18">
        <v>0</v>
      </c>
      <c r="D35" s="17"/>
      <c r="E35" s="19"/>
    </row>
    <row r="36" spans="1:5">
      <c r="A36" s="16" t="s">
        <v>31</v>
      </c>
      <c r="B36" s="18">
        <v>0</v>
      </c>
      <c r="C36" s="17"/>
      <c r="D36" s="17"/>
      <c r="E36" s="19"/>
    </row>
    <row r="37" spans="1:5">
      <c r="A37" s="16" t="s">
        <v>32</v>
      </c>
      <c r="B37" s="18">
        <v>0</v>
      </c>
      <c r="C37" s="17"/>
      <c r="D37" s="17"/>
      <c r="E37" s="19"/>
    </row>
    <row r="38" spans="1:5">
      <c r="A38" s="16" t="s">
        <v>37</v>
      </c>
      <c r="B38" s="18">
        <v>0</v>
      </c>
      <c r="C38" s="17"/>
      <c r="D38" s="17"/>
      <c r="E38" s="19"/>
    </row>
    <row r="39" spans="1:5" s="37" customFormat="1" ht="14.25" thickBot="1">
      <c r="A39" s="34" t="s">
        <v>38</v>
      </c>
      <c r="B39" s="35">
        <f>B11+B12+B13+B21+B29+B30+B31</f>
        <v>76000000</v>
      </c>
      <c r="C39" s="35">
        <f>C13+C21+C29+C31+C30</f>
        <v>99000000</v>
      </c>
      <c r="D39" s="35">
        <f>D11+D12+D13+D21+D29+D31+D30</f>
        <v>175000000</v>
      </c>
      <c r="E39" s="36"/>
    </row>
    <row r="40" spans="1:5" s="5" customFormat="1" ht="14.25" thickBot="1">
      <c r="A40" s="21" t="s">
        <v>39</v>
      </c>
      <c r="B40" s="22"/>
      <c r="C40" s="22"/>
      <c r="D40" s="23">
        <f>ROUNDDOWN(B39/D39,4)</f>
        <v>0.43419999999999997</v>
      </c>
      <c r="E40" s="26" t="s">
        <v>40</v>
      </c>
    </row>
    <row r="41" spans="1:5">
      <c r="A41" s="24" t="s">
        <v>41</v>
      </c>
      <c r="B41" s="12"/>
      <c r="C41" s="12"/>
      <c r="D41" s="12"/>
      <c r="E41" s="13"/>
    </row>
    <row r="42" spans="1:5">
      <c r="A42" s="11" t="s">
        <v>42</v>
      </c>
      <c r="B42" s="12"/>
      <c r="C42" s="12"/>
      <c r="D42" s="43">
        <f>SUM(D43:D44)</f>
        <v>119000000</v>
      </c>
      <c r="E42" s="13"/>
    </row>
    <row r="43" spans="1:5">
      <c r="A43" s="16" t="s">
        <v>43</v>
      </c>
      <c r="B43" s="17"/>
      <c r="C43" s="17"/>
      <c r="D43" s="18">
        <v>100000000</v>
      </c>
      <c r="E43" s="25"/>
    </row>
    <row r="44" spans="1:5">
      <c r="A44" s="16" t="s">
        <v>44</v>
      </c>
      <c r="B44" s="17"/>
      <c r="C44" s="17"/>
      <c r="D44" s="18">
        <v>19000000</v>
      </c>
      <c r="E44" s="25"/>
    </row>
    <row r="45" spans="1:5">
      <c r="A45" s="14" t="s">
        <v>45</v>
      </c>
      <c r="B45" s="12"/>
      <c r="C45" s="12"/>
      <c r="D45" s="15">
        <v>10000000</v>
      </c>
      <c r="E45" s="12"/>
    </row>
    <row r="46" spans="1:5">
      <c r="A46" s="8" t="s">
        <v>46</v>
      </c>
      <c r="B46" s="27"/>
      <c r="C46" s="27"/>
      <c r="D46" s="28">
        <v>0</v>
      </c>
      <c r="E46" s="27"/>
    </row>
    <row r="47" spans="1:5" s="37" customFormat="1" ht="14.25" thickBot="1">
      <c r="A47" s="38" t="s">
        <v>47</v>
      </c>
      <c r="B47" s="39"/>
      <c r="C47" s="39"/>
      <c r="D47" s="39">
        <f>D42+D45+D46</f>
        <v>129000000</v>
      </c>
      <c r="E47" s="40"/>
    </row>
    <row r="48" spans="1:5" ht="14.25" thickBot="1"/>
    <row r="49" spans="1:5">
      <c r="A49" s="32" t="s">
        <v>48</v>
      </c>
      <c r="B49" s="33" t="s">
        <v>9</v>
      </c>
      <c r="C49" s="45" t="s">
        <v>49</v>
      </c>
      <c r="D49" s="46"/>
      <c r="E49" s="31"/>
    </row>
    <row r="50" spans="1:5">
      <c r="A50" s="8"/>
      <c r="B50" s="9" t="s">
        <v>11</v>
      </c>
      <c r="C50" s="9" t="s">
        <v>12</v>
      </c>
      <c r="D50" s="9" t="s">
        <v>13</v>
      </c>
      <c r="E50" s="10" t="s">
        <v>14</v>
      </c>
    </row>
    <row r="51" spans="1:5">
      <c r="A51" s="11" t="s">
        <v>15</v>
      </c>
      <c r="B51" s="12"/>
      <c r="C51" s="12"/>
      <c r="D51" s="12"/>
      <c r="E51" s="13"/>
    </row>
    <row r="52" spans="1:5">
      <c r="A52" s="14" t="s">
        <v>16</v>
      </c>
      <c r="B52" s="15">
        <v>7000000</v>
      </c>
      <c r="C52" s="12"/>
      <c r="D52" s="15">
        <f t="shared" ref="D52:D54" si="1">B52+C52</f>
        <v>7000000</v>
      </c>
      <c r="E52" s="13"/>
    </row>
    <row r="53" spans="1:5">
      <c r="A53" s="14" t="s">
        <v>17</v>
      </c>
      <c r="B53" s="15">
        <v>8000000</v>
      </c>
      <c r="C53" s="12"/>
      <c r="D53" s="15">
        <f t="shared" si="1"/>
        <v>8000000</v>
      </c>
      <c r="E53" s="13"/>
    </row>
    <row r="54" spans="1:5">
      <c r="A54" s="14" t="s">
        <v>18</v>
      </c>
      <c r="B54" s="15">
        <f>SUM(B59:B61)</f>
        <v>54000000</v>
      </c>
      <c r="C54" s="12">
        <f>SUM(C55:C58)</f>
        <v>69000000</v>
      </c>
      <c r="D54" s="15">
        <f t="shared" si="1"/>
        <v>123000000</v>
      </c>
      <c r="E54" s="13"/>
    </row>
    <row r="55" spans="1:5">
      <c r="A55" s="16" t="s">
        <v>19</v>
      </c>
      <c r="B55" s="17"/>
      <c r="C55" s="18">
        <v>13000000</v>
      </c>
      <c r="D55" s="17"/>
      <c r="E55" s="19"/>
    </row>
    <row r="56" spans="1:5">
      <c r="A56" s="16" t="s">
        <v>20</v>
      </c>
      <c r="B56" s="17"/>
      <c r="C56" s="18">
        <v>56000000</v>
      </c>
      <c r="D56" s="17"/>
      <c r="E56" s="19"/>
    </row>
    <row r="57" spans="1:5">
      <c r="A57" s="16" t="s">
        <v>21</v>
      </c>
      <c r="B57" s="17"/>
      <c r="C57" s="18">
        <v>0</v>
      </c>
      <c r="D57" s="17"/>
      <c r="E57" s="19"/>
    </row>
    <row r="58" spans="1:5">
      <c r="A58" s="16" t="s">
        <v>22</v>
      </c>
      <c r="B58" s="17"/>
      <c r="C58" s="18">
        <v>0</v>
      </c>
      <c r="D58" s="17"/>
      <c r="E58" s="19"/>
    </row>
    <row r="59" spans="1:5">
      <c r="A59" s="16" t="s">
        <v>23</v>
      </c>
      <c r="B59" s="18">
        <v>54000000</v>
      </c>
      <c r="C59" s="17"/>
      <c r="D59" s="17"/>
      <c r="E59" s="19"/>
    </row>
    <row r="60" spans="1:5">
      <c r="A60" s="16" t="s">
        <v>32</v>
      </c>
      <c r="B60" s="18">
        <v>0</v>
      </c>
      <c r="C60" s="17"/>
      <c r="D60" s="17"/>
      <c r="E60" s="19"/>
    </row>
    <row r="61" spans="1:5">
      <c r="A61" s="16" t="s">
        <v>50</v>
      </c>
      <c r="B61" s="18">
        <v>0</v>
      </c>
      <c r="C61" s="17"/>
      <c r="D61" s="17"/>
      <c r="E61" s="19"/>
    </row>
    <row r="62" spans="1:5">
      <c r="A62" s="14" t="s">
        <v>26</v>
      </c>
      <c r="B62" s="15">
        <f>SUM(B67:B69)</f>
        <v>35000000</v>
      </c>
      <c r="C62" s="12">
        <f>SUM(C63:C66)</f>
        <v>15000000</v>
      </c>
      <c r="D62" s="15">
        <f t="shared" ref="D62" si="2">B62+C62</f>
        <v>50000000</v>
      </c>
      <c r="E62" s="13"/>
    </row>
    <row r="63" spans="1:5">
      <c r="A63" s="16" t="s">
        <v>27</v>
      </c>
      <c r="B63" s="17"/>
      <c r="C63" s="18">
        <v>3000000</v>
      </c>
      <c r="D63" s="17"/>
      <c r="E63" s="19"/>
    </row>
    <row r="64" spans="1:5">
      <c r="A64" s="16" t="s">
        <v>28</v>
      </c>
      <c r="B64" s="17"/>
      <c r="C64" s="18">
        <v>0</v>
      </c>
      <c r="D64" s="17"/>
      <c r="E64" s="19"/>
    </row>
    <row r="65" spans="1:5">
      <c r="A65" s="16" t="s">
        <v>29</v>
      </c>
      <c r="B65" s="17"/>
      <c r="C65" s="18">
        <v>12000000</v>
      </c>
      <c r="D65" s="17"/>
      <c r="E65" s="19"/>
    </row>
    <row r="66" spans="1:5">
      <c r="A66" s="16" t="s">
        <v>30</v>
      </c>
      <c r="B66" s="17"/>
      <c r="C66" s="18">
        <v>0</v>
      </c>
      <c r="D66" s="17"/>
      <c r="E66" s="19"/>
    </row>
    <row r="67" spans="1:5">
      <c r="A67" s="16" t="s">
        <v>31</v>
      </c>
      <c r="B67" s="18">
        <v>30000000</v>
      </c>
      <c r="C67" s="17"/>
      <c r="D67" s="17"/>
      <c r="E67" s="19"/>
    </row>
    <row r="68" spans="1:5">
      <c r="A68" s="16" t="s">
        <v>32</v>
      </c>
      <c r="B68" s="18">
        <v>5000000</v>
      </c>
      <c r="C68" s="17"/>
      <c r="D68" s="17"/>
      <c r="E68" s="19"/>
    </row>
    <row r="69" spans="1:5">
      <c r="A69" s="16" t="s">
        <v>33</v>
      </c>
      <c r="B69" s="18">
        <v>0</v>
      </c>
      <c r="C69" s="17"/>
      <c r="D69" s="17"/>
      <c r="E69" s="19"/>
    </row>
    <row r="70" spans="1:5">
      <c r="A70" s="14" t="s">
        <v>34</v>
      </c>
      <c r="B70" s="15">
        <v>3000000</v>
      </c>
      <c r="C70" s="15">
        <v>0</v>
      </c>
      <c r="D70" s="15">
        <f t="shared" ref="D70:D72" si="3">B70+C70</f>
        <v>3000000</v>
      </c>
      <c r="E70" s="20"/>
    </row>
    <row r="71" spans="1:5">
      <c r="A71" s="14" t="s">
        <v>35</v>
      </c>
      <c r="B71" s="15">
        <v>0</v>
      </c>
      <c r="C71" s="15">
        <v>0</v>
      </c>
      <c r="D71" s="15">
        <f t="shared" si="3"/>
        <v>0</v>
      </c>
      <c r="E71" s="20"/>
    </row>
    <row r="72" spans="1:5">
      <c r="A72" s="14" t="s">
        <v>36</v>
      </c>
      <c r="B72" s="15">
        <f>SUM(B77:B79)</f>
        <v>0</v>
      </c>
      <c r="C72" s="12">
        <f>SUM(C73:C76)</f>
        <v>15000000</v>
      </c>
      <c r="D72" s="15">
        <f t="shared" si="3"/>
        <v>15000000</v>
      </c>
      <c r="E72" s="20"/>
    </row>
    <row r="73" spans="1:5">
      <c r="A73" s="16" t="s">
        <v>27</v>
      </c>
      <c r="B73" s="17"/>
      <c r="C73" s="18">
        <v>3000000</v>
      </c>
      <c r="D73" s="17"/>
      <c r="E73" s="19"/>
    </row>
    <row r="74" spans="1:5">
      <c r="A74" s="16" t="s">
        <v>28</v>
      </c>
      <c r="B74" s="17"/>
      <c r="C74" s="18">
        <v>0</v>
      </c>
      <c r="D74" s="17"/>
      <c r="E74" s="19"/>
    </row>
    <row r="75" spans="1:5">
      <c r="A75" s="16" t="s">
        <v>29</v>
      </c>
      <c r="B75" s="17"/>
      <c r="C75" s="18">
        <v>12000000</v>
      </c>
      <c r="D75" s="17"/>
      <c r="E75" s="19"/>
    </row>
    <row r="76" spans="1:5">
      <c r="A76" s="16" t="s">
        <v>30</v>
      </c>
      <c r="B76" s="17"/>
      <c r="C76" s="18">
        <v>0</v>
      </c>
      <c r="D76" s="17"/>
      <c r="E76" s="19"/>
    </row>
    <row r="77" spans="1:5">
      <c r="A77" s="16" t="s">
        <v>31</v>
      </c>
      <c r="B77" s="18">
        <v>0</v>
      </c>
      <c r="C77" s="17"/>
      <c r="D77" s="17"/>
      <c r="E77" s="19"/>
    </row>
    <row r="78" spans="1:5">
      <c r="A78" s="16" t="s">
        <v>32</v>
      </c>
      <c r="B78" s="18">
        <v>0</v>
      </c>
      <c r="C78" s="17"/>
      <c r="D78" s="17"/>
      <c r="E78" s="19"/>
    </row>
    <row r="79" spans="1:5">
      <c r="A79" s="16" t="s">
        <v>33</v>
      </c>
      <c r="B79" s="18">
        <v>0</v>
      </c>
      <c r="C79" s="17"/>
      <c r="D79" s="17"/>
      <c r="E79" s="19"/>
    </row>
    <row r="80" spans="1:5" s="37" customFormat="1" ht="14.25" thickBot="1">
      <c r="A80" s="34" t="s">
        <v>38</v>
      </c>
      <c r="B80" s="35">
        <f>B52+B53+B54+B62+B70+B72+B71</f>
        <v>107000000</v>
      </c>
      <c r="C80" s="35">
        <f>C54+C62+C70+C72+C71</f>
        <v>99000000</v>
      </c>
      <c r="D80" s="35">
        <f>D52+D53+D54+D62+D70+D72+D71</f>
        <v>206000000</v>
      </c>
      <c r="E80" s="36"/>
    </row>
    <row r="81" spans="1:5" ht="14.25" thickBot="1">
      <c r="A81" s="21" t="s">
        <v>39</v>
      </c>
      <c r="B81" s="22"/>
      <c r="C81" s="22"/>
      <c r="D81" s="23">
        <f>ROUNDDOWN(B80/D80,4)</f>
        <v>0.51939999999999997</v>
      </c>
      <c r="E81" s="26" t="s">
        <v>40</v>
      </c>
    </row>
    <row r="82" spans="1:5">
      <c r="A82" s="24" t="s">
        <v>41</v>
      </c>
      <c r="B82" s="12"/>
      <c r="C82" s="12"/>
      <c r="D82" s="12"/>
      <c r="E82" s="13"/>
    </row>
    <row r="83" spans="1:5">
      <c r="A83" s="11" t="s">
        <v>42</v>
      </c>
      <c r="B83" s="12"/>
      <c r="C83" s="12"/>
      <c r="D83" s="43">
        <f>SUM(D84:D85)</f>
        <v>119000000</v>
      </c>
      <c r="E83" s="13"/>
    </row>
    <row r="84" spans="1:5">
      <c r="A84" s="16" t="s">
        <v>43</v>
      </c>
      <c r="B84" s="17"/>
      <c r="C84" s="17"/>
      <c r="D84" s="18">
        <v>100000000</v>
      </c>
      <c r="E84" s="25"/>
    </row>
    <row r="85" spans="1:5">
      <c r="A85" s="16" t="s">
        <v>44</v>
      </c>
      <c r="B85" s="17"/>
      <c r="C85" s="17"/>
      <c r="D85" s="18">
        <v>19000000</v>
      </c>
      <c r="E85" s="25"/>
    </row>
    <row r="86" spans="1:5">
      <c r="A86" s="14" t="s">
        <v>45</v>
      </c>
      <c r="B86" s="12"/>
      <c r="C86" s="12"/>
      <c r="D86" s="15">
        <v>10000000</v>
      </c>
      <c r="E86" s="12"/>
    </row>
    <row r="87" spans="1:5">
      <c r="A87" s="8" t="s">
        <v>46</v>
      </c>
      <c r="B87" s="27"/>
      <c r="C87" s="27"/>
      <c r="D87" s="28">
        <v>0</v>
      </c>
      <c r="E87" s="27"/>
    </row>
    <row r="88" spans="1:5" s="37" customFormat="1" ht="14.25" thickBot="1">
      <c r="A88" s="38" t="s">
        <v>47</v>
      </c>
      <c r="B88" s="39"/>
      <c r="C88" s="39"/>
      <c r="D88" s="39">
        <f>D83+D86+D87</f>
        <v>129000000</v>
      </c>
      <c r="E88" s="40"/>
    </row>
    <row r="89" spans="1:5" ht="14.25" thickBot="1"/>
    <row r="90" spans="1:5">
      <c r="A90" s="32" t="s">
        <v>51</v>
      </c>
      <c r="B90" s="33" t="s">
        <v>9</v>
      </c>
      <c r="C90" s="45" t="s">
        <v>52</v>
      </c>
      <c r="D90" s="46"/>
      <c r="E90" s="31"/>
    </row>
    <row r="91" spans="1:5">
      <c r="A91" s="8"/>
      <c r="B91" s="9" t="s">
        <v>11</v>
      </c>
      <c r="C91" s="9" t="s">
        <v>12</v>
      </c>
      <c r="D91" s="9" t="s">
        <v>13</v>
      </c>
      <c r="E91" s="10" t="s">
        <v>14</v>
      </c>
    </row>
    <row r="92" spans="1:5">
      <c r="A92" s="11" t="s">
        <v>15</v>
      </c>
      <c r="B92" s="12"/>
      <c r="C92" s="12"/>
      <c r="D92" s="12"/>
      <c r="E92" s="13"/>
    </row>
    <row r="93" spans="1:5">
      <c r="A93" s="14" t="s">
        <v>16</v>
      </c>
      <c r="B93" s="15">
        <v>7000000</v>
      </c>
      <c r="C93" s="12"/>
      <c r="D93" s="15">
        <f>B93+C93</f>
        <v>7000000</v>
      </c>
      <c r="E93" s="13"/>
    </row>
    <row r="94" spans="1:5">
      <c r="A94" s="14" t="s">
        <v>17</v>
      </c>
      <c r="B94" s="15">
        <v>8000000</v>
      </c>
      <c r="C94" s="12"/>
      <c r="D94" s="15">
        <f>B94+C94</f>
        <v>8000000</v>
      </c>
      <c r="E94" s="13"/>
    </row>
    <row r="95" spans="1:5">
      <c r="A95" s="14" t="s">
        <v>18</v>
      </c>
      <c r="B95" s="15">
        <f>SUM(B100:B102)</f>
        <v>75000000</v>
      </c>
      <c r="C95" s="12">
        <f>SUM(C96:C99)</f>
        <v>69000000</v>
      </c>
      <c r="D95" s="15">
        <f>B95+C95</f>
        <v>144000000</v>
      </c>
      <c r="E95" s="13"/>
    </row>
    <row r="96" spans="1:5">
      <c r="A96" s="16" t="s">
        <v>19</v>
      </c>
      <c r="B96" s="17"/>
      <c r="C96" s="18">
        <v>13000000</v>
      </c>
      <c r="D96" s="17"/>
      <c r="E96" s="19"/>
    </row>
    <row r="97" spans="1:5">
      <c r="A97" s="16" t="s">
        <v>20</v>
      </c>
      <c r="B97" s="17"/>
      <c r="C97" s="18">
        <v>56000000</v>
      </c>
      <c r="D97" s="17"/>
      <c r="E97" s="19"/>
    </row>
    <row r="98" spans="1:5">
      <c r="A98" s="16" t="s">
        <v>21</v>
      </c>
      <c r="B98" s="17"/>
      <c r="C98" s="18">
        <v>0</v>
      </c>
      <c r="D98" s="17"/>
      <c r="E98" s="19"/>
    </row>
    <row r="99" spans="1:5">
      <c r="A99" s="16" t="s">
        <v>22</v>
      </c>
      <c r="B99" s="17"/>
      <c r="C99" s="18">
        <v>0</v>
      </c>
      <c r="D99" s="17"/>
      <c r="E99" s="19"/>
    </row>
    <row r="100" spans="1:5">
      <c r="A100" s="16" t="s">
        <v>23</v>
      </c>
      <c r="B100" s="18">
        <v>70000000</v>
      </c>
      <c r="C100" s="17"/>
      <c r="D100" s="17"/>
      <c r="E100" s="19"/>
    </row>
    <row r="101" spans="1:5">
      <c r="A101" s="16" t="s">
        <v>32</v>
      </c>
      <c r="B101" s="18">
        <v>5000000</v>
      </c>
      <c r="C101" s="17"/>
      <c r="D101" s="17"/>
      <c r="E101" s="19"/>
    </row>
    <row r="102" spans="1:5">
      <c r="A102" s="16" t="s">
        <v>50</v>
      </c>
      <c r="B102" s="18">
        <v>0</v>
      </c>
      <c r="C102" s="17"/>
      <c r="D102" s="17"/>
      <c r="E102" s="19"/>
    </row>
    <row r="103" spans="1:5">
      <c r="A103" s="14" t="s">
        <v>26</v>
      </c>
      <c r="B103" s="15">
        <f>SUM(B108:B110)</f>
        <v>6000000</v>
      </c>
      <c r="C103" s="12">
        <f>SUM(C104:C107)</f>
        <v>15000000</v>
      </c>
      <c r="D103" s="15">
        <f>B103+C103</f>
        <v>21000000</v>
      </c>
      <c r="E103" s="13"/>
    </row>
    <row r="104" spans="1:5">
      <c r="A104" s="16" t="s">
        <v>27</v>
      </c>
      <c r="B104" s="17"/>
      <c r="C104" s="18">
        <v>3000000</v>
      </c>
      <c r="D104" s="17"/>
      <c r="E104" s="19"/>
    </row>
    <row r="105" spans="1:5">
      <c r="A105" s="16" t="s">
        <v>28</v>
      </c>
      <c r="B105" s="17"/>
      <c r="C105" s="18">
        <v>0</v>
      </c>
      <c r="D105" s="17"/>
      <c r="E105" s="19"/>
    </row>
    <row r="106" spans="1:5">
      <c r="A106" s="16" t="s">
        <v>29</v>
      </c>
      <c r="B106" s="17"/>
      <c r="C106" s="18">
        <v>12000000</v>
      </c>
      <c r="D106" s="17"/>
      <c r="E106" s="19"/>
    </row>
    <row r="107" spans="1:5">
      <c r="A107" s="16" t="s">
        <v>30</v>
      </c>
      <c r="B107" s="17"/>
      <c r="C107" s="18">
        <v>0</v>
      </c>
      <c r="D107" s="17"/>
      <c r="E107" s="19"/>
    </row>
    <row r="108" spans="1:5">
      <c r="A108" s="16" t="s">
        <v>31</v>
      </c>
      <c r="B108" s="18">
        <v>0</v>
      </c>
      <c r="C108" s="17"/>
      <c r="D108" s="17"/>
      <c r="E108" s="19"/>
    </row>
    <row r="109" spans="1:5">
      <c r="A109" s="16" t="s">
        <v>32</v>
      </c>
      <c r="B109" s="18">
        <v>0</v>
      </c>
      <c r="C109" s="17"/>
      <c r="D109" s="17"/>
      <c r="E109" s="19"/>
    </row>
    <row r="110" spans="1:5">
      <c r="A110" s="16" t="s">
        <v>33</v>
      </c>
      <c r="B110" s="18">
        <v>6000000</v>
      </c>
      <c r="C110" s="17"/>
      <c r="D110" s="17"/>
      <c r="E110" s="19"/>
    </row>
    <row r="111" spans="1:5">
      <c r="A111" s="14" t="s">
        <v>34</v>
      </c>
      <c r="B111" s="15">
        <v>3000000</v>
      </c>
      <c r="C111" s="15">
        <v>0</v>
      </c>
      <c r="D111" s="15">
        <f>B111+C111</f>
        <v>3000000</v>
      </c>
      <c r="E111" s="20"/>
    </row>
    <row r="112" spans="1:5">
      <c r="A112" s="14" t="s">
        <v>35</v>
      </c>
      <c r="B112" s="15">
        <v>0</v>
      </c>
      <c r="C112" s="15">
        <v>0</v>
      </c>
      <c r="D112" s="15">
        <f>B112+C112</f>
        <v>0</v>
      </c>
      <c r="E112" s="20"/>
    </row>
    <row r="113" spans="1:5">
      <c r="A113" s="14" t="s">
        <v>36</v>
      </c>
      <c r="B113" s="15">
        <f>SUM(B118:B120)</f>
        <v>0</v>
      </c>
      <c r="C113" s="12">
        <f>SUM(C114:C117)</f>
        <v>15000000</v>
      </c>
      <c r="D113" s="15">
        <f>B113+C113</f>
        <v>15000000</v>
      </c>
      <c r="E113" s="20"/>
    </row>
    <row r="114" spans="1:5">
      <c r="A114" s="16" t="s">
        <v>27</v>
      </c>
      <c r="B114" s="17"/>
      <c r="C114" s="18">
        <v>3000000</v>
      </c>
      <c r="D114" s="17"/>
      <c r="E114" s="19"/>
    </row>
    <row r="115" spans="1:5">
      <c r="A115" s="16" t="s">
        <v>28</v>
      </c>
      <c r="B115" s="17"/>
      <c r="C115" s="18">
        <v>0</v>
      </c>
      <c r="D115" s="17"/>
      <c r="E115" s="19"/>
    </row>
    <row r="116" spans="1:5">
      <c r="A116" s="16" t="s">
        <v>29</v>
      </c>
      <c r="B116" s="17"/>
      <c r="C116" s="18">
        <v>12000000</v>
      </c>
      <c r="D116" s="17"/>
      <c r="E116" s="19"/>
    </row>
    <row r="117" spans="1:5">
      <c r="A117" s="16" t="s">
        <v>30</v>
      </c>
      <c r="B117" s="17"/>
      <c r="C117" s="18">
        <v>0</v>
      </c>
      <c r="D117" s="17"/>
      <c r="E117" s="19"/>
    </row>
    <row r="118" spans="1:5">
      <c r="A118" s="16" t="s">
        <v>31</v>
      </c>
      <c r="B118" s="18">
        <v>0</v>
      </c>
      <c r="C118" s="17"/>
      <c r="D118" s="17"/>
      <c r="E118" s="19"/>
    </row>
    <row r="119" spans="1:5">
      <c r="A119" s="16" t="s">
        <v>32</v>
      </c>
      <c r="B119" s="18">
        <v>0</v>
      </c>
      <c r="C119" s="17"/>
      <c r="D119" s="17"/>
      <c r="E119" s="19"/>
    </row>
    <row r="120" spans="1:5">
      <c r="A120" s="16" t="s">
        <v>25</v>
      </c>
      <c r="B120" s="18">
        <v>0</v>
      </c>
      <c r="C120" s="17"/>
      <c r="D120" s="17"/>
      <c r="E120" s="19"/>
    </row>
    <row r="121" spans="1:5" s="37" customFormat="1" ht="14.25" thickBot="1">
      <c r="A121" s="34" t="s">
        <v>38</v>
      </c>
      <c r="B121" s="35">
        <f>B93+B94+B95+B103+B111+B113+B112</f>
        <v>99000000</v>
      </c>
      <c r="C121" s="35">
        <f>C95+C103+C111+C113+C112</f>
        <v>99000000</v>
      </c>
      <c r="D121" s="35">
        <f>D93+D94+D95+D103+D111+D113+D112</f>
        <v>198000000</v>
      </c>
      <c r="E121" s="36"/>
    </row>
    <row r="122" spans="1:5" ht="14.25" thickBot="1">
      <c r="A122" s="21" t="s">
        <v>39</v>
      </c>
      <c r="B122" s="22"/>
      <c r="C122" s="22"/>
      <c r="D122" s="23">
        <f>ROUNDDOWN(B121/D121,4)</f>
        <v>0.5</v>
      </c>
      <c r="E122" s="26" t="s">
        <v>40</v>
      </c>
    </row>
    <row r="123" spans="1:5">
      <c r="A123" s="24" t="s">
        <v>41</v>
      </c>
      <c r="B123" s="12"/>
      <c r="C123" s="12"/>
      <c r="D123" s="12"/>
      <c r="E123" s="13"/>
    </row>
    <row r="124" spans="1:5">
      <c r="A124" s="11" t="s">
        <v>42</v>
      </c>
      <c r="B124" s="12"/>
      <c r="C124" s="12"/>
      <c r="D124" s="43">
        <f>SUM(D125:D126)</f>
        <v>119000000</v>
      </c>
      <c r="E124" s="13"/>
    </row>
    <row r="125" spans="1:5">
      <c r="A125" s="16" t="s">
        <v>43</v>
      </c>
      <c r="B125" s="17"/>
      <c r="C125" s="17"/>
      <c r="D125" s="18">
        <v>100000000</v>
      </c>
      <c r="E125" s="25"/>
    </row>
    <row r="126" spans="1:5">
      <c r="A126" s="16" t="s">
        <v>44</v>
      </c>
      <c r="B126" s="17"/>
      <c r="C126" s="17"/>
      <c r="D126" s="18">
        <v>19000000</v>
      </c>
      <c r="E126" s="25"/>
    </row>
    <row r="127" spans="1:5">
      <c r="A127" s="14" t="s">
        <v>45</v>
      </c>
      <c r="B127" s="12"/>
      <c r="C127" s="12"/>
      <c r="D127" s="15">
        <v>10000000</v>
      </c>
      <c r="E127" s="12"/>
    </row>
    <row r="128" spans="1:5">
      <c r="A128" s="8" t="s">
        <v>46</v>
      </c>
      <c r="B128" s="27"/>
      <c r="C128" s="27"/>
      <c r="D128" s="28">
        <v>0</v>
      </c>
      <c r="E128" s="27"/>
    </row>
    <row r="129" spans="1:5" s="37" customFormat="1" ht="14.25" thickBot="1">
      <c r="A129" s="38" t="s">
        <v>47</v>
      </c>
      <c r="B129" s="39"/>
      <c r="C129" s="39"/>
      <c r="D129" s="39">
        <f>D124+D127+D128</f>
        <v>129000000</v>
      </c>
      <c r="E129" s="40"/>
    </row>
  </sheetData>
  <mergeCells count="9">
    <mergeCell ref="B2:D2"/>
    <mergeCell ref="C8:D8"/>
    <mergeCell ref="C49:D49"/>
    <mergeCell ref="C90:D90"/>
    <mergeCell ref="B4:E4"/>
    <mergeCell ref="B5:C5"/>
    <mergeCell ref="B6:C6"/>
    <mergeCell ref="D6:E6"/>
    <mergeCell ref="D5:E5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7" orientation="portrait" useFirstPageNumber="1" verticalDpi="300" r:id="rId1"/>
  <headerFooter>
    <oddFooter>&amp;C&amp;[67</oddFooter>
  </headerFooter>
  <rowBreaks count="1" manualBreakCount="1">
    <brk id="8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G130"/>
  <sheetViews>
    <sheetView tabSelected="1" view="pageBreakPreview" topLeftCell="A91" zoomScaleNormal="100" zoomScaleSheetLayoutView="100" workbookViewId="0">
      <selection activeCell="B15" sqref="B15"/>
    </sheetView>
  </sheetViews>
  <sheetFormatPr defaultColWidth="9" defaultRowHeight="13.5"/>
  <cols>
    <col min="1" max="1" width="44.375" style="1" customWidth="1"/>
    <col min="2" max="2" width="15.5" style="1" bestFit="1" customWidth="1"/>
    <col min="3" max="3" width="14.125" style="1" bestFit="1" customWidth="1"/>
    <col min="4" max="4" width="16.875" style="1" bestFit="1" customWidth="1"/>
    <col min="5" max="5" width="62.125" style="1" customWidth="1"/>
    <col min="6" max="16384" width="9" style="1"/>
  </cols>
  <sheetData>
    <row r="2" spans="1:5">
      <c r="A2" s="41" t="s">
        <v>53</v>
      </c>
      <c r="E2" s="2" t="s">
        <v>1</v>
      </c>
    </row>
    <row r="3" spans="1:5" ht="13.5" customHeight="1">
      <c r="A3" s="6"/>
      <c r="B3" s="44" t="s">
        <v>54</v>
      </c>
      <c r="C3" s="44"/>
      <c r="D3" s="44"/>
      <c r="E3" s="2" t="s">
        <v>55</v>
      </c>
    </row>
    <row r="4" spans="1:5" ht="14.25" thickBot="1"/>
    <row r="5" spans="1:5">
      <c r="A5" s="29" t="s">
        <v>4</v>
      </c>
      <c r="B5" s="47"/>
      <c r="C5" s="48"/>
      <c r="D5" s="48"/>
      <c r="E5" s="49"/>
    </row>
    <row r="6" spans="1:5">
      <c r="A6" s="30" t="s">
        <v>5</v>
      </c>
      <c r="B6" s="50" t="s">
        <v>6</v>
      </c>
      <c r="C6" s="51"/>
      <c r="D6" s="50" t="s">
        <v>7</v>
      </c>
      <c r="E6" s="56"/>
    </row>
    <row r="7" spans="1:5" ht="14.25" thickBot="1">
      <c r="A7" s="7">
        <v>80000000</v>
      </c>
      <c r="B7" s="52">
        <f>ROUNDUP((D41+D82+D123)/3,4)</f>
        <v>0.40600000000000003</v>
      </c>
      <c r="C7" s="53"/>
      <c r="D7" s="54"/>
      <c r="E7" s="55"/>
    </row>
    <row r="8" spans="1:5" ht="14.25" thickBot="1"/>
    <row r="9" spans="1:5">
      <c r="A9" s="32" t="s">
        <v>8</v>
      </c>
      <c r="B9" s="33" t="s">
        <v>9</v>
      </c>
      <c r="C9" s="45" t="s">
        <v>10</v>
      </c>
      <c r="D9" s="46"/>
      <c r="E9" s="31"/>
    </row>
    <row r="10" spans="1:5" s="3" customFormat="1">
      <c r="A10" s="8"/>
      <c r="B10" s="9" t="s">
        <v>11</v>
      </c>
      <c r="C10" s="9" t="s">
        <v>12</v>
      </c>
      <c r="D10" s="9" t="s">
        <v>13</v>
      </c>
      <c r="E10" s="10" t="s">
        <v>14</v>
      </c>
    </row>
    <row r="11" spans="1:5">
      <c r="A11" s="11" t="s">
        <v>15</v>
      </c>
      <c r="B11" s="12"/>
      <c r="C11" s="12"/>
      <c r="D11" s="12"/>
      <c r="E11" s="13"/>
    </row>
    <row r="12" spans="1:5">
      <c r="A12" s="14" t="s">
        <v>16</v>
      </c>
      <c r="B12" s="15">
        <v>7000000</v>
      </c>
      <c r="C12" s="12"/>
      <c r="D12" s="15">
        <f t="shared" ref="D12:D32" si="0">B12+C12</f>
        <v>7000000</v>
      </c>
      <c r="E12" s="13"/>
    </row>
    <row r="13" spans="1:5">
      <c r="A13" s="14" t="s">
        <v>17</v>
      </c>
      <c r="B13" s="15">
        <v>8000000</v>
      </c>
      <c r="C13" s="12"/>
      <c r="D13" s="15">
        <f t="shared" si="0"/>
        <v>8000000</v>
      </c>
      <c r="E13" s="13"/>
    </row>
    <row r="14" spans="1:5">
      <c r="A14" s="14" t="s">
        <v>18</v>
      </c>
      <c r="B14" s="15">
        <f>SUM(B19:B21)</f>
        <v>15500000</v>
      </c>
      <c r="C14" s="12">
        <f>SUM(C15:C18)</f>
        <v>69000000</v>
      </c>
      <c r="D14" s="15">
        <f t="shared" si="0"/>
        <v>84500000</v>
      </c>
      <c r="E14" s="13"/>
    </row>
    <row r="15" spans="1:5">
      <c r="A15" s="16" t="s">
        <v>19</v>
      </c>
      <c r="B15" s="17"/>
      <c r="C15" s="18">
        <v>13000000</v>
      </c>
      <c r="D15" s="17"/>
      <c r="E15" s="19"/>
    </row>
    <row r="16" spans="1:5">
      <c r="A16" s="16" t="s">
        <v>20</v>
      </c>
      <c r="B16" s="17"/>
      <c r="C16" s="18">
        <v>56000000</v>
      </c>
      <c r="D16" s="17"/>
      <c r="E16" s="19"/>
    </row>
    <row r="17" spans="1:7">
      <c r="A17" s="16" t="s">
        <v>21</v>
      </c>
      <c r="B17" s="17"/>
      <c r="C17" s="18">
        <v>0</v>
      </c>
      <c r="D17" s="17"/>
      <c r="E17" s="19"/>
    </row>
    <row r="18" spans="1:7">
      <c r="A18" s="16" t="s">
        <v>22</v>
      </c>
      <c r="B18" s="17"/>
      <c r="C18" s="18">
        <v>0</v>
      </c>
      <c r="D18" s="17"/>
      <c r="E18" s="19"/>
    </row>
    <row r="19" spans="1:7">
      <c r="A19" s="16" t="s">
        <v>23</v>
      </c>
      <c r="B19" s="18">
        <v>6000000</v>
      </c>
      <c r="C19" s="17"/>
      <c r="D19" s="17"/>
      <c r="E19" s="19"/>
    </row>
    <row r="20" spans="1:7">
      <c r="A20" s="16" t="s">
        <v>32</v>
      </c>
      <c r="B20" s="18">
        <v>5000000</v>
      </c>
      <c r="C20" s="17"/>
      <c r="D20" s="17"/>
      <c r="E20" s="19"/>
    </row>
    <row r="21" spans="1:7">
      <c r="A21" s="16" t="s">
        <v>33</v>
      </c>
      <c r="B21" s="18">
        <v>4500000</v>
      </c>
      <c r="C21" s="17"/>
      <c r="D21" s="17"/>
      <c r="E21" s="19"/>
    </row>
    <row r="22" spans="1:7">
      <c r="A22" s="14" t="s">
        <v>26</v>
      </c>
      <c r="B22" s="15">
        <f>SUM(B27:B29)</f>
        <v>31800000</v>
      </c>
      <c r="C22" s="12">
        <f>SUM(C23:C26)</f>
        <v>15000000</v>
      </c>
      <c r="D22" s="15">
        <f t="shared" si="0"/>
        <v>46800000</v>
      </c>
      <c r="E22" s="13"/>
    </row>
    <row r="23" spans="1:7">
      <c r="A23" s="16" t="s">
        <v>27</v>
      </c>
      <c r="B23" s="17"/>
      <c r="C23" s="18">
        <v>3000000</v>
      </c>
      <c r="D23" s="17"/>
      <c r="E23" s="19"/>
    </row>
    <row r="24" spans="1:7">
      <c r="A24" s="16" t="s">
        <v>28</v>
      </c>
      <c r="B24" s="17"/>
      <c r="C24" s="18">
        <v>0</v>
      </c>
      <c r="D24" s="17"/>
      <c r="E24" s="19"/>
    </row>
    <row r="25" spans="1:7">
      <c r="A25" s="16" t="s">
        <v>29</v>
      </c>
      <c r="B25" s="17"/>
      <c r="C25" s="18">
        <v>12000000</v>
      </c>
      <c r="D25" s="17"/>
      <c r="E25" s="19"/>
    </row>
    <row r="26" spans="1:7">
      <c r="A26" s="16" t="s">
        <v>30</v>
      </c>
      <c r="B26" s="17"/>
      <c r="C26" s="18">
        <v>0</v>
      </c>
      <c r="D26" s="17"/>
      <c r="E26" s="19"/>
    </row>
    <row r="27" spans="1:7">
      <c r="A27" s="16" t="s">
        <v>31</v>
      </c>
      <c r="B27" s="18">
        <v>26800000</v>
      </c>
      <c r="C27" s="17"/>
      <c r="D27" s="17"/>
      <c r="E27" s="19"/>
    </row>
    <row r="28" spans="1:7">
      <c r="A28" s="16" t="s">
        <v>32</v>
      </c>
      <c r="B28" s="18">
        <v>5000000</v>
      </c>
      <c r="C28" s="17"/>
      <c r="D28" s="17"/>
      <c r="E28" s="19"/>
    </row>
    <row r="29" spans="1:7">
      <c r="A29" s="16" t="s">
        <v>33</v>
      </c>
      <c r="B29" s="18">
        <v>0</v>
      </c>
      <c r="C29" s="17"/>
      <c r="D29" s="17"/>
      <c r="E29" s="19"/>
    </row>
    <row r="30" spans="1:7">
      <c r="A30" s="14" t="s">
        <v>56</v>
      </c>
      <c r="B30" s="15">
        <v>3000000</v>
      </c>
      <c r="C30" s="15">
        <v>0</v>
      </c>
      <c r="D30" s="15">
        <f t="shared" si="0"/>
        <v>3000000</v>
      </c>
      <c r="E30" s="20"/>
    </row>
    <row r="31" spans="1:7">
      <c r="A31" s="14" t="s">
        <v>35</v>
      </c>
      <c r="B31" s="15">
        <v>0</v>
      </c>
      <c r="C31" s="15">
        <v>0</v>
      </c>
      <c r="D31" s="15">
        <f t="shared" si="0"/>
        <v>0</v>
      </c>
      <c r="E31" s="20"/>
      <c r="G31" s="4"/>
    </row>
    <row r="32" spans="1:7">
      <c r="A32" s="14" t="s">
        <v>57</v>
      </c>
      <c r="B32" s="15">
        <f>SUM(B37:B39)</f>
        <v>0</v>
      </c>
      <c r="C32" s="12">
        <f>SUM(C33:C36)</f>
        <v>15000000</v>
      </c>
      <c r="D32" s="15">
        <f t="shared" si="0"/>
        <v>15000000</v>
      </c>
      <c r="E32" s="20"/>
    </row>
    <row r="33" spans="1:5">
      <c r="A33" s="16" t="s">
        <v>27</v>
      </c>
      <c r="B33" s="17"/>
      <c r="C33" s="18">
        <v>3000000</v>
      </c>
      <c r="D33" s="17"/>
      <c r="E33" s="19"/>
    </row>
    <row r="34" spans="1:5">
      <c r="A34" s="16" t="s">
        <v>28</v>
      </c>
      <c r="B34" s="17"/>
      <c r="C34" s="18">
        <v>0</v>
      </c>
      <c r="D34" s="17"/>
      <c r="E34" s="19"/>
    </row>
    <row r="35" spans="1:5">
      <c r="A35" s="16" t="s">
        <v>29</v>
      </c>
      <c r="B35" s="17"/>
      <c r="C35" s="18">
        <v>12000000</v>
      </c>
      <c r="D35" s="17"/>
      <c r="E35" s="19"/>
    </row>
    <row r="36" spans="1:5">
      <c r="A36" s="16" t="s">
        <v>30</v>
      </c>
      <c r="B36" s="17"/>
      <c r="C36" s="18">
        <v>0</v>
      </c>
      <c r="D36" s="17"/>
      <c r="E36" s="19"/>
    </row>
    <row r="37" spans="1:5">
      <c r="A37" s="16" t="s">
        <v>31</v>
      </c>
      <c r="B37" s="18">
        <v>0</v>
      </c>
      <c r="C37" s="17"/>
      <c r="D37" s="17"/>
      <c r="E37" s="19"/>
    </row>
    <row r="38" spans="1:5">
      <c r="A38" s="16" t="s">
        <v>32</v>
      </c>
      <c r="B38" s="18">
        <v>0</v>
      </c>
      <c r="C38" s="17"/>
      <c r="D38" s="17"/>
      <c r="E38" s="19"/>
    </row>
    <row r="39" spans="1:5">
      <c r="A39" s="16" t="s">
        <v>33</v>
      </c>
      <c r="B39" s="18">
        <v>0</v>
      </c>
      <c r="C39" s="17"/>
      <c r="D39" s="17"/>
      <c r="E39" s="19"/>
    </row>
    <row r="40" spans="1:5" s="37" customFormat="1" ht="14.25" thickBot="1">
      <c r="A40" s="34" t="s">
        <v>38</v>
      </c>
      <c r="B40" s="35">
        <f>B12+B13+B14+B22+B30+B32+B31</f>
        <v>65300000</v>
      </c>
      <c r="C40" s="35">
        <f>C14+C22+C30+C32+C31</f>
        <v>99000000</v>
      </c>
      <c r="D40" s="35">
        <f>D12+D13+D14+D22+D30+D32+D31</f>
        <v>164300000</v>
      </c>
      <c r="E40" s="36"/>
    </row>
    <row r="41" spans="1:5" s="5" customFormat="1" ht="14.25" thickBot="1">
      <c r="A41" s="21" t="s">
        <v>39</v>
      </c>
      <c r="B41" s="22"/>
      <c r="C41" s="22"/>
      <c r="D41" s="23">
        <f>ROUNDDOWN(B40/D40,4)</f>
        <v>0.39739999999999998</v>
      </c>
      <c r="E41" s="26" t="s">
        <v>40</v>
      </c>
    </row>
    <row r="42" spans="1:5">
      <c r="A42" s="24" t="s">
        <v>41</v>
      </c>
      <c r="B42" s="12"/>
      <c r="C42" s="12"/>
      <c r="D42" s="12"/>
      <c r="E42" s="13"/>
    </row>
    <row r="43" spans="1:5">
      <c r="A43" s="11" t="s">
        <v>42</v>
      </c>
      <c r="B43" s="12"/>
      <c r="C43" s="12"/>
      <c r="D43" s="12">
        <f>SUM(D44:D45)</f>
        <v>119000000</v>
      </c>
      <c r="E43" s="13"/>
    </row>
    <row r="44" spans="1:5">
      <c r="A44" s="16" t="s">
        <v>43</v>
      </c>
      <c r="B44" s="17"/>
      <c r="C44" s="17"/>
      <c r="D44" s="18">
        <v>100000000</v>
      </c>
      <c r="E44" s="25"/>
    </row>
    <row r="45" spans="1:5">
      <c r="A45" s="16" t="s">
        <v>44</v>
      </c>
      <c r="B45" s="17"/>
      <c r="C45" s="17"/>
      <c r="D45" s="18">
        <v>19000000</v>
      </c>
      <c r="E45" s="25"/>
    </row>
    <row r="46" spans="1:5">
      <c r="A46" s="14" t="s">
        <v>45</v>
      </c>
      <c r="B46" s="12"/>
      <c r="C46" s="12"/>
      <c r="D46" s="15">
        <v>10000000</v>
      </c>
      <c r="E46" s="12"/>
    </row>
    <row r="47" spans="1:5">
      <c r="A47" s="8" t="s">
        <v>46</v>
      </c>
      <c r="B47" s="27"/>
      <c r="C47" s="27"/>
      <c r="D47" s="28">
        <v>0</v>
      </c>
      <c r="E47" s="27"/>
    </row>
    <row r="48" spans="1:5" s="37" customFormat="1" ht="14.25" thickBot="1">
      <c r="A48" s="38" t="s">
        <v>47</v>
      </c>
      <c r="B48" s="39"/>
      <c r="C48" s="39"/>
      <c r="D48" s="39">
        <f>D43+D46+D47</f>
        <v>129000000</v>
      </c>
      <c r="E48" s="40"/>
    </row>
    <row r="49" spans="1:5" ht="14.25" thickBot="1"/>
    <row r="50" spans="1:5">
      <c r="A50" s="32" t="s">
        <v>48</v>
      </c>
      <c r="B50" s="33" t="s">
        <v>9</v>
      </c>
      <c r="C50" s="45" t="s">
        <v>49</v>
      </c>
      <c r="D50" s="46"/>
      <c r="E50" s="31"/>
    </row>
    <row r="51" spans="1:5">
      <c r="A51" s="8"/>
      <c r="B51" s="9" t="s">
        <v>11</v>
      </c>
      <c r="C51" s="9" t="s">
        <v>12</v>
      </c>
      <c r="D51" s="9" t="s">
        <v>13</v>
      </c>
      <c r="E51" s="10" t="s">
        <v>14</v>
      </c>
    </row>
    <row r="52" spans="1:5">
      <c r="A52" s="11" t="s">
        <v>15</v>
      </c>
      <c r="B52" s="12"/>
      <c r="C52" s="12"/>
      <c r="D52" s="12"/>
      <c r="E52" s="13"/>
    </row>
    <row r="53" spans="1:5">
      <c r="A53" s="14" t="s">
        <v>16</v>
      </c>
      <c r="B53" s="15">
        <v>7000000</v>
      </c>
      <c r="C53" s="12"/>
      <c r="D53" s="15">
        <f t="shared" ref="D53:D55" si="1">B53+C53</f>
        <v>7000000</v>
      </c>
      <c r="E53" s="13"/>
    </row>
    <row r="54" spans="1:5">
      <c r="A54" s="14" t="s">
        <v>17</v>
      </c>
      <c r="B54" s="15">
        <v>8000000</v>
      </c>
      <c r="C54" s="12"/>
      <c r="D54" s="15">
        <f t="shared" si="1"/>
        <v>8000000</v>
      </c>
      <c r="E54" s="13"/>
    </row>
    <row r="55" spans="1:5">
      <c r="A55" s="14" t="s">
        <v>18</v>
      </c>
      <c r="B55" s="15">
        <f>SUM(B60:B62)</f>
        <v>60000000</v>
      </c>
      <c r="C55" s="12">
        <f>SUM(C56:C59)</f>
        <v>69000000</v>
      </c>
      <c r="D55" s="15">
        <f t="shared" si="1"/>
        <v>129000000</v>
      </c>
      <c r="E55" s="13"/>
    </row>
    <row r="56" spans="1:5">
      <c r="A56" s="16" t="s">
        <v>19</v>
      </c>
      <c r="B56" s="17"/>
      <c r="C56" s="18">
        <v>13000000</v>
      </c>
      <c r="D56" s="17"/>
      <c r="E56" s="19"/>
    </row>
    <row r="57" spans="1:5">
      <c r="A57" s="16" t="s">
        <v>20</v>
      </c>
      <c r="B57" s="17"/>
      <c r="C57" s="18">
        <v>56000000</v>
      </c>
      <c r="D57" s="17"/>
      <c r="E57" s="19"/>
    </row>
    <row r="58" spans="1:5">
      <c r="A58" s="16" t="s">
        <v>21</v>
      </c>
      <c r="B58" s="17"/>
      <c r="C58" s="18">
        <v>0</v>
      </c>
      <c r="D58" s="17"/>
      <c r="E58" s="19"/>
    </row>
    <row r="59" spans="1:5">
      <c r="A59" s="16" t="s">
        <v>22</v>
      </c>
      <c r="B59" s="17"/>
      <c r="C59" s="18">
        <v>0</v>
      </c>
      <c r="D59" s="17"/>
      <c r="E59" s="19"/>
    </row>
    <row r="60" spans="1:5">
      <c r="A60" s="16" t="s">
        <v>23</v>
      </c>
      <c r="B60" s="18">
        <v>60000000</v>
      </c>
      <c r="C60" s="17"/>
      <c r="D60" s="17"/>
      <c r="E60" s="19"/>
    </row>
    <row r="61" spans="1:5">
      <c r="A61" s="16" t="s">
        <v>32</v>
      </c>
      <c r="B61" s="18">
        <v>0</v>
      </c>
      <c r="C61" s="17"/>
      <c r="D61" s="17"/>
      <c r="E61" s="19"/>
    </row>
    <row r="62" spans="1:5">
      <c r="A62" s="16" t="s">
        <v>33</v>
      </c>
      <c r="B62" s="18">
        <v>0</v>
      </c>
      <c r="C62" s="17"/>
      <c r="D62" s="17"/>
      <c r="E62" s="19"/>
    </row>
    <row r="63" spans="1:5">
      <c r="A63" s="14" t="s">
        <v>26</v>
      </c>
      <c r="B63" s="15">
        <f>SUM(B68:B70)</f>
        <v>10500000</v>
      </c>
      <c r="C63" s="12">
        <f>SUM(C64:C67)</f>
        <v>15000000</v>
      </c>
      <c r="D63" s="15">
        <f t="shared" ref="D63" si="2">B63+C63</f>
        <v>25500000</v>
      </c>
      <c r="E63" s="13"/>
    </row>
    <row r="64" spans="1:5">
      <c r="A64" s="16" t="s">
        <v>27</v>
      </c>
      <c r="B64" s="17"/>
      <c r="C64" s="18">
        <v>3000000</v>
      </c>
      <c r="D64" s="17"/>
      <c r="E64" s="19"/>
    </row>
    <row r="65" spans="1:5">
      <c r="A65" s="16" t="s">
        <v>28</v>
      </c>
      <c r="B65" s="17"/>
      <c r="C65" s="18">
        <v>0</v>
      </c>
      <c r="D65" s="17"/>
      <c r="E65" s="19"/>
    </row>
    <row r="66" spans="1:5">
      <c r="A66" s="16" t="s">
        <v>29</v>
      </c>
      <c r="B66" s="17"/>
      <c r="C66" s="18">
        <v>12000000</v>
      </c>
      <c r="D66" s="17"/>
      <c r="E66" s="19"/>
    </row>
    <row r="67" spans="1:5">
      <c r="A67" s="16" t="s">
        <v>30</v>
      </c>
      <c r="B67" s="17"/>
      <c r="C67" s="18">
        <v>0</v>
      </c>
      <c r="D67" s="17"/>
      <c r="E67" s="19"/>
    </row>
    <row r="68" spans="1:5">
      <c r="A68" s="16" t="s">
        <v>31</v>
      </c>
      <c r="B68" s="18">
        <v>4500000</v>
      </c>
      <c r="C68" s="17"/>
      <c r="D68" s="17"/>
      <c r="E68" s="19"/>
    </row>
    <row r="69" spans="1:5">
      <c r="A69" s="16" t="s">
        <v>32</v>
      </c>
      <c r="B69" s="18">
        <v>6000000</v>
      </c>
      <c r="C69" s="17"/>
      <c r="D69" s="17"/>
      <c r="E69" s="19"/>
    </row>
    <row r="70" spans="1:5">
      <c r="A70" s="16" t="s">
        <v>33</v>
      </c>
      <c r="B70" s="18">
        <v>0</v>
      </c>
      <c r="C70" s="17"/>
      <c r="D70" s="17"/>
      <c r="E70" s="19"/>
    </row>
    <row r="71" spans="1:5">
      <c r="A71" s="14" t="s">
        <v>56</v>
      </c>
      <c r="B71" s="15">
        <v>3000000</v>
      </c>
      <c r="C71" s="15">
        <v>0</v>
      </c>
      <c r="D71" s="15">
        <f t="shared" ref="D71:D73" si="3">B71+C71</f>
        <v>3000000</v>
      </c>
      <c r="E71" s="20"/>
    </row>
    <row r="72" spans="1:5">
      <c r="A72" s="14" t="s">
        <v>35</v>
      </c>
      <c r="B72" s="15">
        <v>0</v>
      </c>
      <c r="C72" s="15">
        <v>0</v>
      </c>
      <c r="D72" s="15">
        <f t="shared" si="3"/>
        <v>0</v>
      </c>
      <c r="E72" s="20"/>
    </row>
    <row r="73" spans="1:5">
      <c r="A73" s="14" t="s">
        <v>57</v>
      </c>
      <c r="B73" s="15">
        <f>SUM(B78:B80)</f>
        <v>0</v>
      </c>
      <c r="C73" s="12">
        <f>SUM(C74:C77)</f>
        <v>15000000</v>
      </c>
      <c r="D73" s="15">
        <f t="shared" si="3"/>
        <v>15000000</v>
      </c>
      <c r="E73" s="20"/>
    </row>
    <row r="74" spans="1:5">
      <c r="A74" s="16" t="s">
        <v>27</v>
      </c>
      <c r="B74" s="17"/>
      <c r="C74" s="18">
        <v>3000000</v>
      </c>
      <c r="D74" s="17"/>
      <c r="E74" s="19"/>
    </row>
    <row r="75" spans="1:5">
      <c r="A75" s="16" t="s">
        <v>28</v>
      </c>
      <c r="B75" s="17"/>
      <c r="C75" s="18">
        <v>0</v>
      </c>
      <c r="D75" s="17"/>
      <c r="E75" s="19"/>
    </row>
    <row r="76" spans="1:5">
      <c r="A76" s="16" t="s">
        <v>29</v>
      </c>
      <c r="B76" s="17"/>
      <c r="C76" s="18">
        <v>12000000</v>
      </c>
      <c r="D76" s="17"/>
      <c r="E76" s="19"/>
    </row>
    <row r="77" spans="1:5">
      <c r="A77" s="16" t="s">
        <v>30</v>
      </c>
      <c r="B77" s="17"/>
      <c r="C77" s="18">
        <v>0</v>
      </c>
      <c r="D77" s="17"/>
      <c r="E77" s="19"/>
    </row>
    <row r="78" spans="1:5">
      <c r="A78" s="16" t="s">
        <v>31</v>
      </c>
      <c r="B78" s="18">
        <v>0</v>
      </c>
      <c r="C78" s="17"/>
      <c r="D78" s="17"/>
      <c r="E78" s="19"/>
    </row>
    <row r="79" spans="1:5">
      <c r="A79" s="16" t="s">
        <v>32</v>
      </c>
      <c r="B79" s="18">
        <v>0</v>
      </c>
      <c r="C79" s="17"/>
      <c r="D79" s="17"/>
      <c r="E79" s="19"/>
    </row>
    <row r="80" spans="1:5">
      <c r="A80" s="16" t="s">
        <v>33</v>
      </c>
      <c r="B80" s="18">
        <v>0</v>
      </c>
      <c r="C80" s="17"/>
      <c r="D80" s="17"/>
      <c r="E80" s="19"/>
    </row>
    <row r="81" spans="1:5" s="37" customFormat="1" ht="14.25" thickBot="1">
      <c r="A81" s="34" t="s">
        <v>38</v>
      </c>
      <c r="B81" s="35">
        <f>B53+B54+B55+B63+B71+B73+B72</f>
        <v>88500000</v>
      </c>
      <c r="C81" s="35">
        <f>C55+C63+C71+C73+C72</f>
        <v>99000000</v>
      </c>
      <c r="D81" s="35">
        <f>SUM(D53,D54,D55,D63,D71,D72,D73,)</f>
        <v>187500000</v>
      </c>
      <c r="E81" s="36"/>
    </row>
    <row r="82" spans="1:5" ht="14.25" thickBot="1">
      <c r="A82" s="21" t="s">
        <v>39</v>
      </c>
      <c r="B82" s="22"/>
      <c r="C82" s="22"/>
      <c r="D82" s="23">
        <f>ROUNDDOWN(B81/D81,4)</f>
        <v>0.47199999999999998</v>
      </c>
      <c r="E82" s="26" t="s">
        <v>40</v>
      </c>
    </row>
    <row r="83" spans="1:5">
      <c r="A83" s="24" t="s">
        <v>41</v>
      </c>
      <c r="B83" s="12"/>
      <c r="C83" s="12"/>
      <c r="D83" s="12"/>
      <c r="E83" s="13"/>
    </row>
    <row r="84" spans="1:5">
      <c r="A84" s="11" t="s">
        <v>42</v>
      </c>
      <c r="B84" s="12"/>
      <c r="C84" s="12"/>
      <c r="D84" s="12">
        <f>SUM(D85:D86)</f>
        <v>119000000</v>
      </c>
      <c r="E84" s="13"/>
    </row>
    <row r="85" spans="1:5">
      <c r="A85" s="16" t="s">
        <v>43</v>
      </c>
      <c r="B85" s="17"/>
      <c r="C85" s="17"/>
      <c r="D85" s="18">
        <v>100000000</v>
      </c>
      <c r="E85" s="25"/>
    </row>
    <row r="86" spans="1:5">
      <c r="A86" s="16" t="s">
        <v>44</v>
      </c>
      <c r="B86" s="17"/>
      <c r="C86" s="17"/>
      <c r="D86" s="18">
        <v>19000000</v>
      </c>
      <c r="E86" s="25"/>
    </row>
    <row r="87" spans="1:5">
      <c r="A87" s="14" t="s">
        <v>45</v>
      </c>
      <c r="B87" s="12"/>
      <c r="C87" s="12"/>
      <c r="D87" s="15">
        <v>10000000</v>
      </c>
      <c r="E87" s="12"/>
    </row>
    <row r="88" spans="1:5">
      <c r="A88" s="8" t="s">
        <v>46</v>
      </c>
      <c r="B88" s="27"/>
      <c r="C88" s="27"/>
      <c r="D88" s="28">
        <v>0</v>
      </c>
      <c r="E88" s="27"/>
    </row>
    <row r="89" spans="1:5" s="37" customFormat="1" ht="14.25" thickBot="1">
      <c r="A89" s="38" t="s">
        <v>47</v>
      </c>
      <c r="B89" s="39"/>
      <c r="C89" s="39"/>
      <c r="D89" s="39">
        <f>D84+D87+D88</f>
        <v>129000000</v>
      </c>
      <c r="E89" s="40"/>
    </row>
    <row r="90" spans="1:5" ht="14.25" thickBot="1"/>
    <row r="91" spans="1:5">
      <c r="A91" s="32" t="s">
        <v>51</v>
      </c>
      <c r="B91" s="33" t="s">
        <v>9</v>
      </c>
      <c r="C91" s="45" t="s">
        <v>52</v>
      </c>
      <c r="D91" s="46"/>
      <c r="E91" s="31"/>
    </row>
    <row r="92" spans="1:5">
      <c r="A92" s="8"/>
      <c r="B92" s="9" t="s">
        <v>11</v>
      </c>
      <c r="C92" s="9" t="s">
        <v>12</v>
      </c>
      <c r="D92" s="9" t="s">
        <v>13</v>
      </c>
      <c r="E92" s="10" t="s">
        <v>14</v>
      </c>
    </row>
    <row r="93" spans="1:5">
      <c r="A93" s="11" t="s">
        <v>15</v>
      </c>
      <c r="B93" s="12"/>
      <c r="C93" s="12"/>
      <c r="D93" s="12"/>
      <c r="E93" s="13"/>
    </row>
    <row r="94" spans="1:5">
      <c r="A94" s="14" t="s">
        <v>16</v>
      </c>
      <c r="B94" s="15">
        <v>7000000</v>
      </c>
      <c r="C94" s="12"/>
      <c r="D94" s="15">
        <f>B94+C94</f>
        <v>7000000</v>
      </c>
      <c r="E94" s="13"/>
    </row>
    <row r="95" spans="1:5">
      <c r="A95" s="14" t="s">
        <v>17</v>
      </c>
      <c r="B95" s="15">
        <v>8000000</v>
      </c>
      <c r="C95" s="12"/>
      <c r="D95" s="15">
        <f>B95+C95</f>
        <v>8000000</v>
      </c>
      <c r="E95" s="13"/>
    </row>
    <row r="96" spans="1:5">
      <c r="A96" s="14" t="s">
        <v>18</v>
      </c>
      <c r="B96" s="15">
        <f>SUM(B101:B103)</f>
        <v>30000000</v>
      </c>
      <c r="C96" s="12">
        <f>SUM(C97:C100)</f>
        <v>69000000</v>
      </c>
      <c r="D96" s="15">
        <f t="shared" ref="D96" si="4">B96+C96</f>
        <v>99000000</v>
      </c>
      <c r="E96" s="13"/>
    </row>
    <row r="97" spans="1:5">
      <c r="A97" s="16" t="s">
        <v>19</v>
      </c>
      <c r="B97" s="17"/>
      <c r="C97" s="18">
        <v>13000000</v>
      </c>
      <c r="D97" s="17"/>
      <c r="E97" s="19"/>
    </row>
    <row r="98" spans="1:5">
      <c r="A98" s="16" t="s">
        <v>20</v>
      </c>
      <c r="B98" s="17"/>
      <c r="C98" s="18">
        <v>56000000</v>
      </c>
      <c r="D98" s="17"/>
      <c r="E98" s="19"/>
    </row>
    <row r="99" spans="1:5">
      <c r="A99" s="16" t="s">
        <v>21</v>
      </c>
      <c r="B99" s="17"/>
      <c r="C99" s="18">
        <v>0</v>
      </c>
      <c r="D99" s="17"/>
      <c r="E99" s="19"/>
    </row>
    <row r="100" spans="1:5">
      <c r="A100" s="16" t="s">
        <v>22</v>
      </c>
      <c r="B100" s="17"/>
      <c r="C100" s="18">
        <v>0</v>
      </c>
      <c r="D100" s="17"/>
      <c r="E100" s="19"/>
    </row>
    <row r="101" spans="1:5">
      <c r="A101" s="16" t="s">
        <v>23</v>
      </c>
      <c r="B101" s="18">
        <v>20000000</v>
      </c>
      <c r="C101" s="17"/>
      <c r="D101" s="17"/>
      <c r="E101" s="19"/>
    </row>
    <row r="102" spans="1:5">
      <c r="A102" s="16" t="s">
        <v>32</v>
      </c>
      <c r="B102" s="18">
        <v>10000000</v>
      </c>
      <c r="C102" s="17"/>
      <c r="D102" s="17"/>
      <c r="E102" s="19"/>
    </row>
    <row r="103" spans="1:5">
      <c r="A103" s="16" t="s">
        <v>33</v>
      </c>
      <c r="B103" s="18">
        <v>0</v>
      </c>
      <c r="C103" s="17"/>
      <c r="D103" s="17"/>
      <c r="E103" s="19"/>
    </row>
    <row r="104" spans="1:5">
      <c r="A104" s="14" t="s">
        <v>26</v>
      </c>
      <c r="B104" s="15">
        <f>SUM(B109:B111)</f>
        <v>5000000</v>
      </c>
      <c r="C104" s="12">
        <f>SUM(C105:C108)</f>
        <v>15000000</v>
      </c>
      <c r="D104" s="15">
        <f>B104+C104</f>
        <v>20000000</v>
      </c>
      <c r="E104" s="13"/>
    </row>
    <row r="105" spans="1:5">
      <c r="A105" s="16" t="s">
        <v>27</v>
      </c>
      <c r="B105" s="17"/>
      <c r="C105" s="18">
        <v>3000000</v>
      </c>
      <c r="D105" s="17"/>
      <c r="E105" s="19"/>
    </row>
    <row r="106" spans="1:5">
      <c r="A106" s="16" t="s">
        <v>28</v>
      </c>
      <c r="B106" s="17"/>
      <c r="C106" s="18">
        <v>0</v>
      </c>
      <c r="D106" s="17"/>
      <c r="E106" s="19"/>
    </row>
    <row r="107" spans="1:5">
      <c r="A107" s="16" t="s">
        <v>29</v>
      </c>
      <c r="B107" s="17"/>
      <c r="C107" s="18">
        <v>12000000</v>
      </c>
      <c r="D107" s="17"/>
      <c r="E107" s="19"/>
    </row>
    <row r="108" spans="1:5">
      <c r="A108" s="16" t="s">
        <v>30</v>
      </c>
      <c r="B108" s="17"/>
      <c r="C108" s="18">
        <v>0</v>
      </c>
      <c r="D108" s="17"/>
      <c r="E108" s="19"/>
    </row>
    <row r="109" spans="1:5">
      <c r="A109" s="16" t="s">
        <v>31</v>
      </c>
      <c r="B109" s="18">
        <v>5000000</v>
      </c>
      <c r="C109" s="17"/>
      <c r="D109" s="17"/>
      <c r="E109" s="19"/>
    </row>
    <row r="110" spans="1:5">
      <c r="A110" s="16" t="s">
        <v>32</v>
      </c>
      <c r="B110" s="18">
        <v>0</v>
      </c>
      <c r="C110" s="17"/>
      <c r="D110" s="17"/>
      <c r="E110" s="19"/>
    </row>
    <row r="111" spans="1:5">
      <c r="A111" s="16" t="s">
        <v>33</v>
      </c>
      <c r="B111" s="18">
        <v>0</v>
      </c>
      <c r="C111" s="17"/>
      <c r="D111" s="17"/>
      <c r="E111" s="19"/>
    </row>
    <row r="112" spans="1:5">
      <c r="A112" s="14" t="s">
        <v>56</v>
      </c>
      <c r="B112" s="15">
        <v>3000000</v>
      </c>
      <c r="C112" s="15">
        <v>0</v>
      </c>
      <c r="D112" s="15">
        <f>B112+C112</f>
        <v>3000000</v>
      </c>
      <c r="E112" s="20"/>
    </row>
    <row r="113" spans="1:5">
      <c r="A113" s="14" t="s">
        <v>35</v>
      </c>
      <c r="B113" s="15">
        <v>0</v>
      </c>
      <c r="C113" s="15">
        <v>0</v>
      </c>
      <c r="D113" s="15">
        <f>B113+C113</f>
        <v>0</v>
      </c>
      <c r="E113" s="20"/>
    </row>
    <row r="114" spans="1:5">
      <c r="A114" s="14" t="s">
        <v>57</v>
      </c>
      <c r="B114" s="15">
        <f>SUM(B119:B121)</f>
        <v>0</v>
      </c>
      <c r="C114" s="12">
        <f>SUM(C115:C118)</f>
        <v>15000000</v>
      </c>
      <c r="D114" s="15">
        <f>B114+C114</f>
        <v>15000000</v>
      </c>
      <c r="E114" s="20"/>
    </row>
    <row r="115" spans="1:5">
      <c r="A115" s="16" t="s">
        <v>27</v>
      </c>
      <c r="B115" s="17"/>
      <c r="C115" s="18">
        <v>3000000</v>
      </c>
      <c r="D115" s="17"/>
      <c r="E115" s="19"/>
    </row>
    <row r="116" spans="1:5">
      <c r="A116" s="16" t="s">
        <v>28</v>
      </c>
      <c r="B116" s="17"/>
      <c r="C116" s="18">
        <v>0</v>
      </c>
      <c r="D116" s="17"/>
      <c r="E116" s="19"/>
    </row>
    <row r="117" spans="1:5">
      <c r="A117" s="16" t="s">
        <v>29</v>
      </c>
      <c r="B117" s="17"/>
      <c r="C117" s="18">
        <v>12000000</v>
      </c>
      <c r="D117" s="17"/>
      <c r="E117" s="19"/>
    </row>
    <row r="118" spans="1:5">
      <c r="A118" s="16" t="s">
        <v>30</v>
      </c>
      <c r="B118" s="17"/>
      <c r="C118" s="18">
        <v>0</v>
      </c>
      <c r="D118" s="17"/>
      <c r="E118" s="19"/>
    </row>
    <row r="119" spans="1:5">
      <c r="A119" s="16" t="s">
        <v>31</v>
      </c>
      <c r="B119" s="18">
        <v>0</v>
      </c>
      <c r="C119" s="17"/>
      <c r="D119" s="17"/>
      <c r="E119" s="19"/>
    </row>
    <row r="120" spans="1:5">
      <c r="A120" s="16" t="s">
        <v>32</v>
      </c>
      <c r="B120" s="18">
        <v>0</v>
      </c>
      <c r="C120" s="17"/>
      <c r="D120" s="17"/>
      <c r="E120" s="19"/>
    </row>
    <row r="121" spans="1:5">
      <c r="A121" s="16" t="s">
        <v>33</v>
      </c>
      <c r="B121" s="18">
        <v>0</v>
      </c>
      <c r="C121" s="17"/>
      <c r="D121" s="17"/>
      <c r="E121" s="19"/>
    </row>
    <row r="122" spans="1:5" s="37" customFormat="1" ht="14.25" thickBot="1">
      <c r="A122" s="34" t="s">
        <v>38</v>
      </c>
      <c r="B122" s="35">
        <f>B94+B95+B96+B104+B112+B114+B113</f>
        <v>53000000</v>
      </c>
      <c r="C122" s="35">
        <f>C96+C104+C112+C114+C113</f>
        <v>99000000</v>
      </c>
      <c r="D122" s="35">
        <f>D94+D95+D96+D104+D112+D114+D113</f>
        <v>152000000</v>
      </c>
      <c r="E122" s="36"/>
    </row>
    <row r="123" spans="1:5" ht="14.25" thickBot="1">
      <c r="A123" s="21" t="s">
        <v>39</v>
      </c>
      <c r="B123" s="22"/>
      <c r="C123" s="22"/>
      <c r="D123" s="23">
        <f>ROUNDDOWN(B122/D122,4)</f>
        <v>0.34860000000000002</v>
      </c>
      <c r="E123" s="26" t="s">
        <v>40</v>
      </c>
    </row>
    <row r="124" spans="1:5">
      <c r="A124" s="24" t="s">
        <v>41</v>
      </c>
      <c r="B124" s="12"/>
      <c r="C124" s="12"/>
      <c r="D124" s="12"/>
      <c r="E124" s="13"/>
    </row>
    <row r="125" spans="1:5">
      <c r="A125" s="11" t="s">
        <v>42</v>
      </c>
      <c r="B125" s="12"/>
      <c r="C125" s="12"/>
      <c r="D125" s="12">
        <f>SUM(D126:D127)</f>
        <v>119000000</v>
      </c>
      <c r="E125" s="13"/>
    </row>
    <row r="126" spans="1:5">
      <c r="A126" s="16" t="s">
        <v>43</v>
      </c>
      <c r="B126" s="17"/>
      <c r="C126" s="17"/>
      <c r="D126" s="18">
        <v>100000000</v>
      </c>
      <c r="E126" s="25"/>
    </row>
    <row r="127" spans="1:5">
      <c r="A127" s="16" t="s">
        <v>44</v>
      </c>
      <c r="B127" s="17"/>
      <c r="C127" s="17"/>
      <c r="D127" s="18">
        <v>19000000</v>
      </c>
      <c r="E127" s="25"/>
    </row>
    <row r="128" spans="1:5">
      <c r="A128" s="14" t="s">
        <v>45</v>
      </c>
      <c r="B128" s="12"/>
      <c r="C128" s="12"/>
      <c r="D128" s="15">
        <v>10000000</v>
      </c>
      <c r="E128" s="12"/>
    </row>
    <row r="129" spans="1:5">
      <c r="A129" s="8" t="s">
        <v>46</v>
      </c>
      <c r="B129" s="27"/>
      <c r="C129" s="27"/>
      <c r="D129" s="28">
        <v>0</v>
      </c>
      <c r="E129" s="27"/>
    </row>
    <row r="130" spans="1:5" s="37" customFormat="1" ht="14.25" thickBot="1">
      <c r="A130" s="38" t="s">
        <v>47</v>
      </c>
      <c r="B130" s="39"/>
      <c r="C130" s="39"/>
      <c r="D130" s="39">
        <f>D125+D128+D129</f>
        <v>129000000</v>
      </c>
      <c r="E130" s="40"/>
    </row>
  </sheetData>
  <mergeCells count="9">
    <mergeCell ref="C9:D9"/>
    <mergeCell ref="C50:D50"/>
    <mergeCell ref="C91:D91"/>
    <mergeCell ref="B3:D3"/>
    <mergeCell ref="B5:E5"/>
    <mergeCell ref="B6:C6"/>
    <mergeCell ref="D6:E6"/>
    <mergeCell ref="B7:C7"/>
    <mergeCell ref="D7:E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46" firstPageNumber="68" orientation="portrait" useFirstPageNumber="1" verticalDpi="300" r:id="rId1"/>
  <headerFooter>
    <oddFooter>&amp;C&amp;[68</oddFooter>
  </headerFooter>
  <rowBreaks count="1" manualBreakCount="1">
    <brk id="88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F51CE6A1D211D4287809AFB8F32FB8E" ma:contentTypeVersion="2" ma:contentTypeDescription="新しいドキュメントを作成します。" ma:contentTypeScope="" ma:versionID="7843c0c426b995718e1bc2cdadf3130a">
  <xsd:schema xmlns:xsd="http://www.w3.org/2001/XMLSchema" xmlns:xs="http://www.w3.org/2001/XMLSchema" xmlns:p="http://schemas.microsoft.com/office/2006/metadata/properties" xmlns:ns2="8079eeb9-cd50-4055-b1d7-71e3d0b12c26" targetNamespace="http://schemas.microsoft.com/office/2006/metadata/properties" ma:root="true" ma:fieldsID="f22bc32eee9734b1691de6a064a17897" ns2:_="">
    <xsd:import namespace="8079eeb9-cd50-4055-b1d7-71e3d0b12c2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79eeb9-cd50-4055-b1d7-71e3d0b12c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AD79324-24DF-4506-AEF0-61B80E37DBDB}"/>
</file>

<file path=customXml/itemProps2.xml><?xml version="1.0" encoding="utf-8"?>
<ds:datastoreItem xmlns:ds="http://schemas.openxmlformats.org/officeDocument/2006/customXml" ds:itemID="{78044E20-32EF-4BDC-B3A7-4788C463A0ED}"/>
</file>

<file path=customXml/itemProps3.xml><?xml version="1.0" encoding="utf-8"?>
<ds:datastoreItem xmlns:ds="http://schemas.openxmlformats.org/officeDocument/2006/customXml" ds:itemID="{37CA1D67-C2F8-4901-80D9-0A00B0520E8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外務省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情報通信課</dc:creator>
  <cp:keywords/>
  <dc:description/>
  <cp:lastModifiedBy>SAKAMOTO ATSUSHI</cp:lastModifiedBy>
  <cp:revision/>
  <dcterms:created xsi:type="dcterms:W3CDTF">2018-08-08T10:05:05Z</dcterms:created>
  <dcterms:modified xsi:type="dcterms:W3CDTF">2021-05-06T01:53:44Z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0x010100CF51CE6A1D211D4287809AFB8F32FB8E</vt:lpwstr>
  </property>
</Properties>
</file>