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11792\Desktop\作業フォルダー\201008\4【ODA】平成31年度日本NGO連携無償資金協力　申請の手引（実施要領）\"/>
    </mc:Choice>
  </mc:AlternateContent>
  <bookViews>
    <workbookView xWindow="0" yWindow="0" windowWidth="19440" windowHeight="12120"/>
  </bookViews>
  <sheets>
    <sheet name="人件費実績" sheetId="1" r:id="rId1"/>
  </sheets>
  <calcPr calcId="162913"/>
</workbook>
</file>

<file path=xl/calcChain.xml><?xml version="1.0" encoding="utf-8"?>
<calcChain xmlns="http://schemas.openxmlformats.org/spreadsheetml/2006/main">
  <c r="P125" i="1" l="1"/>
  <c r="P127" i="1" s="1"/>
  <c r="L125" i="1"/>
  <c r="L127" i="1" s="1"/>
  <c r="H125" i="1"/>
  <c r="H127" i="1" s="1"/>
  <c r="R123" i="1"/>
  <c r="R125" i="1" s="1"/>
  <c r="R127" i="1" s="1"/>
  <c r="Q123" i="1"/>
  <c r="Q125" i="1" s="1"/>
  <c r="Q127" i="1" s="1"/>
  <c r="P123" i="1"/>
  <c r="O123" i="1"/>
  <c r="O125" i="1" s="1"/>
  <c r="O127" i="1" s="1"/>
  <c r="N123" i="1"/>
  <c r="N125" i="1" s="1"/>
  <c r="N127" i="1" s="1"/>
  <c r="M123" i="1"/>
  <c r="M125" i="1" s="1"/>
  <c r="M127" i="1" s="1"/>
  <c r="L123" i="1"/>
  <c r="K123" i="1"/>
  <c r="K125" i="1" s="1"/>
  <c r="K127" i="1" s="1"/>
  <c r="J123" i="1"/>
  <c r="J125" i="1" s="1"/>
  <c r="J127" i="1" s="1"/>
  <c r="I123" i="1"/>
  <c r="I125" i="1" s="1"/>
  <c r="I127" i="1" s="1"/>
  <c r="H123" i="1"/>
  <c r="G123" i="1"/>
  <c r="G125" i="1" s="1"/>
  <c r="G127" i="1" s="1"/>
  <c r="F123" i="1"/>
  <c r="F125" i="1" s="1"/>
  <c r="S122" i="1"/>
  <c r="S121" i="1"/>
  <c r="I115" i="1"/>
  <c r="I117" i="1" s="1"/>
  <c r="R113" i="1"/>
  <c r="R115" i="1" s="1"/>
  <c r="R117" i="1" s="1"/>
  <c r="Q113" i="1"/>
  <c r="Q115" i="1" s="1"/>
  <c r="Q117" i="1" s="1"/>
  <c r="P113" i="1"/>
  <c r="P115" i="1" s="1"/>
  <c r="P117" i="1" s="1"/>
  <c r="O113" i="1"/>
  <c r="O115" i="1" s="1"/>
  <c r="O117" i="1" s="1"/>
  <c r="N113" i="1"/>
  <c r="N115" i="1" s="1"/>
  <c r="N117" i="1" s="1"/>
  <c r="M113" i="1"/>
  <c r="M115" i="1" s="1"/>
  <c r="M117" i="1" s="1"/>
  <c r="L113" i="1"/>
  <c r="L115" i="1" s="1"/>
  <c r="L117" i="1" s="1"/>
  <c r="K113" i="1"/>
  <c r="K115" i="1" s="1"/>
  <c r="K117" i="1" s="1"/>
  <c r="J113" i="1"/>
  <c r="J115" i="1" s="1"/>
  <c r="J117" i="1" s="1"/>
  <c r="I113" i="1"/>
  <c r="H113" i="1"/>
  <c r="H115" i="1" s="1"/>
  <c r="H117" i="1" s="1"/>
  <c r="G113" i="1"/>
  <c r="G115" i="1" s="1"/>
  <c r="G117" i="1" s="1"/>
  <c r="F113" i="1"/>
  <c r="F115" i="1" s="1"/>
  <c r="F117" i="1" s="1"/>
  <c r="S112" i="1"/>
  <c r="S111" i="1"/>
  <c r="N107" i="1"/>
  <c r="N109" i="1" s="1"/>
  <c r="R105" i="1"/>
  <c r="R107" i="1" s="1"/>
  <c r="R109" i="1" s="1"/>
  <c r="Q105" i="1"/>
  <c r="Q107" i="1" s="1"/>
  <c r="Q109" i="1" s="1"/>
  <c r="P105" i="1"/>
  <c r="P107" i="1" s="1"/>
  <c r="P109" i="1" s="1"/>
  <c r="O105" i="1"/>
  <c r="O107" i="1" s="1"/>
  <c r="O109" i="1" s="1"/>
  <c r="N105" i="1"/>
  <c r="M105" i="1"/>
  <c r="M107" i="1" s="1"/>
  <c r="M109" i="1" s="1"/>
  <c r="L105" i="1"/>
  <c r="L107" i="1" s="1"/>
  <c r="L109" i="1" s="1"/>
  <c r="K105" i="1"/>
  <c r="K107" i="1" s="1"/>
  <c r="K109" i="1" s="1"/>
  <c r="J105" i="1"/>
  <c r="J107" i="1" s="1"/>
  <c r="J109" i="1" s="1"/>
  <c r="I105" i="1"/>
  <c r="I107" i="1" s="1"/>
  <c r="I109" i="1" s="1"/>
  <c r="H105" i="1"/>
  <c r="H107" i="1" s="1"/>
  <c r="H109" i="1" s="1"/>
  <c r="G105" i="1"/>
  <c r="F105" i="1"/>
  <c r="F107" i="1" s="1"/>
  <c r="F109" i="1" s="1"/>
  <c r="S104" i="1"/>
  <c r="S103" i="1"/>
  <c r="R95" i="1"/>
  <c r="R97" i="1" s="1"/>
  <c r="R99" i="1" s="1"/>
  <c r="Q95" i="1"/>
  <c r="Q97" i="1" s="1"/>
  <c r="Q99" i="1" s="1"/>
  <c r="P95" i="1"/>
  <c r="P97" i="1" s="1"/>
  <c r="P99" i="1" s="1"/>
  <c r="O95" i="1"/>
  <c r="O97" i="1" s="1"/>
  <c r="O99" i="1" s="1"/>
  <c r="N95" i="1"/>
  <c r="N97" i="1" s="1"/>
  <c r="N99" i="1" s="1"/>
  <c r="M95" i="1"/>
  <c r="M97" i="1" s="1"/>
  <c r="M99" i="1" s="1"/>
  <c r="L95" i="1"/>
  <c r="L97" i="1" s="1"/>
  <c r="L99" i="1" s="1"/>
  <c r="K95" i="1"/>
  <c r="K97" i="1" s="1"/>
  <c r="K99" i="1" s="1"/>
  <c r="J95" i="1"/>
  <c r="J97" i="1" s="1"/>
  <c r="J99" i="1" s="1"/>
  <c r="I95" i="1"/>
  <c r="I97" i="1" s="1"/>
  <c r="I99" i="1" s="1"/>
  <c r="H95" i="1"/>
  <c r="H97" i="1" s="1"/>
  <c r="H99" i="1" s="1"/>
  <c r="G95" i="1"/>
  <c r="G97" i="1" s="1"/>
  <c r="G99" i="1" s="1"/>
  <c r="F95" i="1"/>
  <c r="F97" i="1" s="1"/>
  <c r="S94" i="1"/>
  <c r="S93" i="1"/>
  <c r="R86" i="1"/>
  <c r="R88" i="1" s="1"/>
  <c r="R90" i="1" s="1"/>
  <c r="Q86" i="1"/>
  <c r="Q88" i="1" s="1"/>
  <c r="Q90" i="1" s="1"/>
  <c r="P86" i="1"/>
  <c r="P88" i="1" s="1"/>
  <c r="P90" i="1" s="1"/>
  <c r="O86" i="1"/>
  <c r="O88" i="1" s="1"/>
  <c r="O90" i="1" s="1"/>
  <c r="N86" i="1"/>
  <c r="N88" i="1" s="1"/>
  <c r="N90" i="1" s="1"/>
  <c r="M86" i="1"/>
  <c r="M88" i="1" s="1"/>
  <c r="M90" i="1" s="1"/>
  <c r="L86" i="1"/>
  <c r="L88" i="1" s="1"/>
  <c r="L90" i="1" s="1"/>
  <c r="K86" i="1"/>
  <c r="K88" i="1" s="1"/>
  <c r="K90" i="1" s="1"/>
  <c r="J86" i="1"/>
  <c r="J88" i="1" s="1"/>
  <c r="J90" i="1" s="1"/>
  <c r="I86" i="1"/>
  <c r="I88" i="1" s="1"/>
  <c r="I90" i="1" s="1"/>
  <c r="H86" i="1"/>
  <c r="H88" i="1" s="1"/>
  <c r="H90" i="1" s="1"/>
  <c r="G86" i="1"/>
  <c r="G88" i="1" s="1"/>
  <c r="G90" i="1" s="1"/>
  <c r="F86" i="1"/>
  <c r="S85" i="1"/>
  <c r="S84" i="1"/>
  <c r="R78" i="1"/>
  <c r="R80" i="1" s="1"/>
  <c r="R82" i="1" s="1"/>
  <c r="Q78" i="1"/>
  <c r="Q80" i="1" s="1"/>
  <c r="Q82" i="1" s="1"/>
  <c r="P78" i="1"/>
  <c r="P80" i="1" s="1"/>
  <c r="P82" i="1" s="1"/>
  <c r="O78" i="1"/>
  <c r="O80" i="1" s="1"/>
  <c r="O82" i="1" s="1"/>
  <c r="N78" i="1"/>
  <c r="N80" i="1" s="1"/>
  <c r="N82" i="1" s="1"/>
  <c r="M78" i="1"/>
  <c r="M80" i="1" s="1"/>
  <c r="M82" i="1" s="1"/>
  <c r="L78" i="1"/>
  <c r="L80" i="1" s="1"/>
  <c r="L82" i="1" s="1"/>
  <c r="K78" i="1"/>
  <c r="K80" i="1" s="1"/>
  <c r="K82" i="1" s="1"/>
  <c r="J78" i="1"/>
  <c r="J80" i="1" s="1"/>
  <c r="J82" i="1" s="1"/>
  <c r="I78" i="1"/>
  <c r="I80" i="1" s="1"/>
  <c r="I82" i="1" s="1"/>
  <c r="H78" i="1"/>
  <c r="H80" i="1" s="1"/>
  <c r="H82" i="1" s="1"/>
  <c r="G78" i="1"/>
  <c r="G80" i="1" s="1"/>
  <c r="G82" i="1" s="1"/>
  <c r="F78" i="1"/>
  <c r="F80" i="1" s="1"/>
  <c r="F82" i="1" s="1"/>
  <c r="S77" i="1"/>
  <c r="S76" i="1"/>
  <c r="R70" i="1"/>
  <c r="R72" i="1" s="1"/>
  <c r="R74" i="1" s="1"/>
  <c r="Q70" i="1"/>
  <c r="Q72" i="1" s="1"/>
  <c r="Q74" i="1" s="1"/>
  <c r="P70" i="1"/>
  <c r="P72" i="1" s="1"/>
  <c r="P74" i="1" s="1"/>
  <c r="O70" i="1"/>
  <c r="O72" i="1" s="1"/>
  <c r="O74" i="1" s="1"/>
  <c r="N70" i="1"/>
  <c r="N72" i="1" s="1"/>
  <c r="N74" i="1" s="1"/>
  <c r="M70" i="1"/>
  <c r="M72" i="1" s="1"/>
  <c r="M74" i="1" s="1"/>
  <c r="L70" i="1"/>
  <c r="L72" i="1" s="1"/>
  <c r="L74" i="1" s="1"/>
  <c r="K70" i="1"/>
  <c r="K72" i="1" s="1"/>
  <c r="K74" i="1" s="1"/>
  <c r="J70" i="1"/>
  <c r="J72" i="1" s="1"/>
  <c r="J74" i="1" s="1"/>
  <c r="I70" i="1"/>
  <c r="I72" i="1" s="1"/>
  <c r="I74" i="1" s="1"/>
  <c r="H70" i="1"/>
  <c r="H72" i="1" s="1"/>
  <c r="H74" i="1" s="1"/>
  <c r="G70" i="1"/>
  <c r="G72" i="1" s="1"/>
  <c r="G74" i="1" s="1"/>
  <c r="F70" i="1"/>
  <c r="S69" i="1"/>
  <c r="S68" i="1"/>
  <c r="R61" i="1"/>
  <c r="R63" i="1" s="1"/>
  <c r="R65" i="1" s="1"/>
  <c r="Q61" i="1"/>
  <c r="Q63" i="1" s="1"/>
  <c r="Q65" i="1" s="1"/>
  <c r="P61" i="1"/>
  <c r="P63" i="1" s="1"/>
  <c r="P65" i="1" s="1"/>
  <c r="O61" i="1"/>
  <c r="O63" i="1" s="1"/>
  <c r="O65" i="1" s="1"/>
  <c r="N61" i="1"/>
  <c r="N63" i="1" s="1"/>
  <c r="N65" i="1" s="1"/>
  <c r="M61" i="1"/>
  <c r="M63" i="1" s="1"/>
  <c r="M65" i="1" s="1"/>
  <c r="L61" i="1"/>
  <c r="L63" i="1" s="1"/>
  <c r="L65" i="1" s="1"/>
  <c r="K61" i="1"/>
  <c r="K63" i="1" s="1"/>
  <c r="K65" i="1" s="1"/>
  <c r="J61" i="1"/>
  <c r="J63" i="1" s="1"/>
  <c r="J65" i="1" s="1"/>
  <c r="I61" i="1"/>
  <c r="I63" i="1" s="1"/>
  <c r="I65" i="1" s="1"/>
  <c r="H61" i="1"/>
  <c r="H63" i="1" s="1"/>
  <c r="H65" i="1" s="1"/>
  <c r="G61" i="1"/>
  <c r="G63" i="1" s="1"/>
  <c r="G65" i="1" s="1"/>
  <c r="F61" i="1"/>
  <c r="S60" i="1"/>
  <c r="S59" i="1"/>
  <c r="R53" i="1"/>
  <c r="R55" i="1" s="1"/>
  <c r="R57" i="1" s="1"/>
  <c r="Q53" i="1"/>
  <c r="Q55" i="1" s="1"/>
  <c r="Q57" i="1" s="1"/>
  <c r="P53" i="1"/>
  <c r="P55" i="1" s="1"/>
  <c r="P57" i="1" s="1"/>
  <c r="O53" i="1"/>
  <c r="O55" i="1" s="1"/>
  <c r="O57" i="1" s="1"/>
  <c r="N53" i="1"/>
  <c r="N55" i="1" s="1"/>
  <c r="N57" i="1" s="1"/>
  <c r="M53" i="1"/>
  <c r="M55" i="1" s="1"/>
  <c r="M57" i="1" s="1"/>
  <c r="L53" i="1"/>
  <c r="L55" i="1" s="1"/>
  <c r="L57" i="1" s="1"/>
  <c r="K53" i="1"/>
  <c r="K55" i="1" s="1"/>
  <c r="K57" i="1" s="1"/>
  <c r="J53" i="1"/>
  <c r="J55" i="1" s="1"/>
  <c r="J57" i="1" s="1"/>
  <c r="I53" i="1"/>
  <c r="I55" i="1" s="1"/>
  <c r="I57" i="1" s="1"/>
  <c r="H53" i="1"/>
  <c r="H55" i="1" s="1"/>
  <c r="H57" i="1" s="1"/>
  <c r="G53" i="1"/>
  <c r="G55" i="1" s="1"/>
  <c r="G57" i="1" s="1"/>
  <c r="F53" i="1"/>
  <c r="S52" i="1"/>
  <c r="S51" i="1"/>
  <c r="R45" i="1"/>
  <c r="R47" i="1" s="1"/>
  <c r="R49" i="1" s="1"/>
  <c r="Q45" i="1"/>
  <c r="Q47" i="1" s="1"/>
  <c r="Q49" i="1" s="1"/>
  <c r="P45" i="1"/>
  <c r="P47" i="1" s="1"/>
  <c r="P49" i="1" s="1"/>
  <c r="O45" i="1"/>
  <c r="O47" i="1" s="1"/>
  <c r="O49" i="1" s="1"/>
  <c r="N45" i="1"/>
  <c r="N47" i="1" s="1"/>
  <c r="N49" i="1" s="1"/>
  <c r="M45" i="1"/>
  <c r="M47" i="1" s="1"/>
  <c r="M49" i="1" s="1"/>
  <c r="L45" i="1"/>
  <c r="L47" i="1" s="1"/>
  <c r="L49" i="1" s="1"/>
  <c r="K45" i="1"/>
  <c r="K47" i="1" s="1"/>
  <c r="K49" i="1" s="1"/>
  <c r="J45" i="1"/>
  <c r="J47" i="1" s="1"/>
  <c r="J49" i="1" s="1"/>
  <c r="I45" i="1"/>
  <c r="I47" i="1" s="1"/>
  <c r="I49" i="1" s="1"/>
  <c r="H45" i="1"/>
  <c r="H47" i="1" s="1"/>
  <c r="H49" i="1" s="1"/>
  <c r="G45" i="1"/>
  <c r="G47" i="1" s="1"/>
  <c r="G49" i="1" s="1"/>
  <c r="F45" i="1"/>
  <c r="S44" i="1"/>
  <c r="S43" i="1"/>
  <c r="S16" i="1"/>
  <c r="S17" i="1"/>
  <c r="F18" i="1"/>
  <c r="F20" i="1" s="1"/>
  <c r="F22" i="1" s="1"/>
  <c r="G18" i="1"/>
  <c r="G20" i="1" s="1"/>
  <c r="G22" i="1" s="1"/>
  <c r="H18" i="1"/>
  <c r="H20" i="1" s="1"/>
  <c r="H22" i="1" s="1"/>
  <c r="I18" i="1"/>
  <c r="I20" i="1" s="1"/>
  <c r="I22" i="1" s="1"/>
  <c r="J18" i="1"/>
  <c r="J20" i="1" s="1"/>
  <c r="J22" i="1" s="1"/>
  <c r="K18" i="1"/>
  <c r="K20" i="1" s="1"/>
  <c r="K22" i="1" s="1"/>
  <c r="L18" i="1"/>
  <c r="L20" i="1" s="1"/>
  <c r="L22" i="1" s="1"/>
  <c r="M18" i="1"/>
  <c r="M20" i="1" s="1"/>
  <c r="M22" i="1" s="1"/>
  <c r="N18" i="1"/>
  <c r="N20" i="1" s="1"/>
  <c r="N22" i="1" s="1"/>
  <c r="O18" i="1"/>
  <c r="O20" i="1" s="1"/>
  <c r="O22" i="1" s="1"/>
  <c r="P18" i="1"/>
  <c r="P20" i="1" s="1"/>
  <c r="P22" i="1" s="1"/>
  <c r="Q18" i="1"/>
  <c r="Q20" i="1" s="1"/>
  <c r="Q22" i="1" s="1"/>
  <c r="R18" i="1"/>
  <c r="R20" i="1" s="1"/>
  <c r="R22" i="1" s="1"/>
  <c r="S105" i="1" l="1"/>
  <c r="S125" i="1"/>
  <c r="F127" i="1"/>
  <c r="S127" i="1" s="1"/>
  <c r="S128" i="1" s="1"/>
  <c r="S123" i="1"/>
  <c r="S117" i="1"/>
  <c r="S113" i="1"/>
  <c r="S115" i="1"/>
  <c r="G107" i="1"/>
  <c r="G109" i="1" s="1"/>
  <c r="S109" i="1" s="1"/>
  <c r="S118" i="1" s="1"/>
  <c r="S86" i="1"/>
  <c r="S97" i="1"/>
  <c r="F99" i="1"/>
  <c r="S99" i="1" s="1"/>
  <c r="S95" i="1"/>
  <c r="F88" i="1"/>
  <c r="F90" i="1" s="1"/>
  <c r="S90" i="1" s="1"/>
  <c r="S70" i="1"/>
  <c r="S78" i="1"/>
  <c r="S82" i="1"/>
  <c r="S80" i="1"/>
  <c r="S61" i="1"/>
  <c r="F72" i="1"/>
  <c r="F74" i="1" s="1"/>
  <c r="S74" i="1" s="1"/>
  <c r="F63" i="1"/>
  <c r="F65" i="1" s="1"/>
  <c r="S65" i="1" s="1"/>
  <c r="S53" i="1"/>
  <c r="F55" i="1"/>
  <c r="S22" i="1"/>
  <c r="S20" i="1"/>
  <c r="S18" i="1"/>
  <c r="S45" i="1"/>
  <c r="F47" i="1"/>
  <c r="S47" i="1" s="1"/>
  <c r="R26" i="1"/>
  <c r="R28" i="1" s="1"/>
  <c r="R30" i="1" s="1"/>
  <c r="Q26" i="1"/>
  <c r="Q28" i="1" s="1"/>
  <c r="Q30" i="1" s="1"/>
  <c r="P26" i="1"/>
  <c r="P28" i="1" s="1"/>
  <c r="P30" i="1" s="1"/>
  <c r="O26" i="1"/>
  <c r="O28" i="1" s="1"/>
  <c r="O30" i="1" s="1"/>
  <c r="N26" i="1"/>
  <c r="N28" i="1" s="1"/>
  <c r="N30" i="1" s="1"/>
  <c r="M26" i="1"/>
  <c r="M28" i="1" s="1"/>
  <c r="M30" i="1" s="1"/>
  <c r="L26" i="1"/>
  <c r="L28" i="1" s="1"/>
  <c r="L30" i="1" s="1"/>
  <c r="K26" i="1"/>
  <c r="K28" i="1" s="1"/>
  <c r="K30" i="1" s="1"/>
  <c r="J26" i="1"/>
  <c r="J28" i="1" s="1"/>
  <c r="J30" i="1" s="1"/>
  <c r="I26" i="1"/>
  <c r="I28" i="1" s="1"/>
  <c r="I30" i="1" s="1"/>
  <c r="H26" i="1"/>
  <c r="H28" i="1" s="1"/>
  <c r="H30" i="1" s="1"/>
  <c r="G26" i="1"/>
  <c r="G28" i="1" s="1"/>
  <c r="G30" i="1" s="1"/>
  <c r="F26" i="1"/>
  <c r="S25" i="1"/>
  <c r="S24" i="1"/>
  <c r="R37" i="1"/>
  <c r="R39" i="1" s="1"/>
  <c r="R41" i="1" s="1"/>
  <c r="Q37" i="1"/>
  <c r="Q39" i="1" s="1"/>
  <c r="Q41" i="1" s="1"/>
  <c r="P37" i="1"/>
  <c r="P39" i="1" s="1"/>
  <c r="P41" i="1" s="1"/>
  <c r="O37" i="1"/>
  <c r="O39" i="1" s="1"/>
  <c r="O41" i="1" s="1"/>
  <c r="N37" i="1"/>
  <c r="N39" i="1" s="1"/>
  <c r="N41" i="1" s="1"/>
  <c r="M37" i="1"/>
  <c r="M39" i="1" s="1"/>
  <c r="M41" i="1" s="1"/>
  <c r="L37" i="1"/>
  <c r="L39" i="1" s="1"/>
  <c r="L41" i="1" s="1"/>
  <c r="K37" i="1"/>
  <c r="K39" i="1" s="1"/>
  <c r="K41" i="1" s="1"/>
  <c r="J37" i="1"/>
  <c r="J39" i="1" s="1"/>
  <c r="J41" i="1" s="1"/>
  <c r="I37" i="1"/>
  <c r="I39" i="1" s="1"/>
  <c r="I41" i="1" s="1"/>
  <c r="H37" i="1"/>
  <c r="H39" i="1" s="1"/>
  <c r="H41" i="1" s="1"/>
  <c r="G37" i="1"/>
  <c r="G39" i="1" s="1"/>
  <c r="G41" i="1" s="1"/>
  <c r="F37" i="1"/>
  <c r="S36" i="1"/>
  <c r="S35" i="1"/>
  <c r="R10" i="1"/>
  <c r="R12" i="1" s="1"/>
  <c r="Q10" i="1"/>
  <c r="Q12" i="1" s="1"/>
  <c r="Q14" i="1" s="1"/>
  <c r="P10" i="1"/>
  <c r="P12" i="1" s="1"/>
  <c r="P14" i="1" s="1"/>
  <c r="O10" i="1"/>
  <c r="O12" i="1" s="1"/>
  <c r="N10" i="1"/>
  <c r="N12" i="1" s="1"/>
  <c r="M10" i="1"/>
  <c r="M12" i="1" s="1"/>
  <c r="L10" i="1"/>
  <c r="L12" i="1" s="1"/>
  <c r="K10" i="1"/>
  <c r="K12" i="1" s="1"/>
  <c r="J10" i="1"/>
  <c r="J12" i="1" s="1"/>
  <c r="J14" i="1" s="1"/>
  <c r="I10" i="1"/>
  <c r="I12" i="1" s="1"/>
  <c r="H10" i="1"/>
  <c r="H12" i="1" s="1"/>
  <c r="H14" i="1" s="1"/>
  <c r="G10" i="1"/>
  <c r="G12" i="1" s="1"/>
  <c r="G14" i="1" s="1"/>
  <c r="F10" i="1"/>
  <c r="F12" i="1" s="1"/>
  <c r="S9" i="1"/>
  <c r="S8" i="1"/>
  <c r="S107" i="1" l="1"/>
  <c r="S88" i="1"/>
  <c r="S72" i="1"/>
  <c r="F49" i="1"/>
  <c r="S49" i="1" s="1"/>
  <c r="S63" i="1"/>
  <c r="F57" i="1"/>
  <c r="S57" i="1" s="1"/>
  <c r="S55" i="1"/>
  <c r="S37" i="1"/>
  <c r="S26" i="1"/>
  <c r="F28" i="1"/>
  <c r="F30" i="1" s="1"/>
  <c r="S30" i="1" s="1"/>
  <c r="I14" i="1"/>
  <c r="M14" i="1"/>
  <c r="F39" i="1"/>
  <c r="F41" i="1" s="1"/>
  <c r="S41" i="1" s="1"/>
  <c r="S100" i="1" s="1"/>
  <c r="S12" i="1"/>
  <c r="N14" i="1"/>
  <c r="R14" i="1"/>
  <c r="K14" i="1"/>
  <c r="O14" i="1"/>
  <c r="L14" i="1"/>
  <c r="F14" i="1"/>
  <c r="S10" i="1"/>
  <c r="S39" i="1" l="1"/>
  <c r="S28" i="1"/>
  <c r="S14" i="1"/>
  <c r="S31" i="1" l="1"/>
</calcChain>
</file>

<file path=xl/sharedStrings.xml><?xml version="1.0" encoding="utf-8"?>
<sst xmlns="http://schemas.openxmlformats.org/spreadsheetml/2006/main" count="171" uniqueCount="67">
  <si>
    <t>項目</t>
    <rPh sb="0" eb="2">
      <t>コウモク</t>
    </rPh>
    <phoneticPr fontId="1"/>
  </si>
  <si>
    <t>現地スタッフ</t>
    <rPh sb="0" eb="2">
      <t>ゲンチ</t>
    </rPh>
    <phoneticPr fontId="1"/>
  </si>
  <si>
    <t>現地駐在員</t>
    <rPh sb="0" eb="2">
      <t>ゲンチ</t>
    </rPh>
    <rPh sb="2" eb="5">
      <t>チュウザイイン</t>
    </rPh>
    <phoneticPr fontId="1"/>
  </si>
  <si>
    <t>現地事業責任者補佐</t>
    <rPh sb="0" eb="2">
      <t>ゲンチ</t>
    </rPh>
    <rPh sb="2" eb="4">
      <t>ジギョウ</t>
    </rPh>
    <rPh sb="4" eb="7">
      <t>セキニンシャ</t>
    </rPh>
    <rPh sb="7" eb="9">
      <t>ホサ</t>
    </rPh>
    <phoneticPr fontId="1"/>
  </si>
  <si>
    <t>現地会計担当補佐</t>
    <rPh sb="0" eb="1">
      <t>ゲン</t>
    </rPh>
    <rPh sb="1" eb="2">
      <t>チ</t>
    </rPh>
    <rPh sb="2" eb="4">
      <t>カイケイ</t>
    </rPh>
    <rPh sb="4" eb="6">
      <t>タントウ</t>
    </rPh>
    <rPh sb="6" eb="8">
      <t>ホサ</t>
    </rPh>
    <phoneticPr fontId="1"/>
  </si>
  <si>
    <t>現地担当補佐</t>
    <rPh sb="0" eb="2">
      <t>ゲンチ</t>
    </rPh>
    <rPh sb="2" eb="4">
      <t>タントウ</t>
    </rPh>
    <rPh sb="4" eb="6">
      <t>ホサ</t>
    </rPh>
    <phoneticPr fontId="1"/>
  </si>
  <si>
    <t>現地事業責任者
（　　氏　　　　名　　）</t>
    <rPh sb="0" eb="2">
      <t>ゲンチ</t>
    </rPh>
    <rPh sb="2" eb="4">
      <t>ジギョウ</t>
    </rPh>
    <rPh sb="4" eb="7">
      <t>セキニンシャ</t>
    </rPh>
    <phoneticPr fontId="1"/>
  </si>
  <si>
    <t>プログラム・
コーディネーター
（　　氏　　　　名　　）</t>
    <rPh sb="19" eb="20">
      <t>シ</t>
    </rPh>
    <rPh sb="24" eb="25">
      <t>メイ</t>
    </rPh>
    <phoneticPr fontId="1"/>
  </si>
  <si>
    <t>本部スタッフ（駐在）</t>
    <rPh sb="0" eb="2">
      <t>ホンブ</t>
    </rPh>
    <rPh sb="7" eb="9">
      <t>チュウザイ</t>
    </rPh>
    <phoneticPr fontId="1"/>
  </si>
  <si>
    <t>本部スタッフ（事業担当）</t>
    <rPh sb="0" eb="2">
      <t>ホンブ</t>
    </rPh>
    <rPh sb="7" eb="9">
      <t>ジギョウ</t>
    </rPh>
    <rPh sb="9" eb="11">
      <t>タントウ</t>
    </rPh>
    <phoneticPr fontId="1"/>
  </si>
  <si>
    <t>本部スタッフ（経理担当）</t>
    <rPh sb="0" eb="2">
      <t>ホンブ</t>
    </rPh>
    <rPh sb="7" eb="9">
      <t>ケイリ</t>
    </rPh>
    <rPh sb="9" eb="11">
      <t>タントウ</t>
    </rPh>
    <phoneticPr fontId="1"/>
  </si>
  <si>
    <t>月</t>
    <rPh sb="0" eb="1">
      <t>ツキ</t>
    </rPh>
    <phoneticPr fontId="1"/>
  </si>
  <si>
    <t>合計</t>
    <rPh sb="0" eb="2">
      <t>ゴウケイ</t>
    </rPh>
    <phoneticPr fontId="1"/>
  </si>
  <si>
    <t>本部スタッフ（駐在）人件費実績額計</t>
    <rPh sb="0" eb="2">
      <t>ホンブ</t>
    </rPh>
    <rPh sb="7" eb="9">
      <t>チュウザイ</t>
    </rPh>
    <rPh sb="10" eb="13">
      <t>ジンケンヒ</t>
    </rPh>
    <rPh sb="13" eb="15">
      <t>ジッセキ</t>
    </rPh>
    <rPh sb="15" eb="16">
      <t>ガク</t>
    </rPh>
    <rPh sb="16" eb="17">
      <t>ケイ</t>
    </rPh>
    <phoneticPr fontId="1"/>
  </si>
  <si>
    <t>本部スタッフ（経理担当）人件費実績額計</t>
    <rPh sb="0" eb="2">
      <t>ホンブ</t>
    </rPh>
    <rPh sb="7" eb="9">
      <t>ケイリ</t>
    </rPh>
    <rPh sb="9" eb="11">
      <t>タントウ</t>
    </rPh>
    <rPh sb="12" eb="15">
      <t>ジンケンヒ</t>
    </rPh>
    <rPh sb="15" eb="17">
      <t>ジッセキ</t>
    </rPh>
    <rPh sb="17" eb="18">
      <t>ガク</t>
    </rPh>
    <rPh sb="18" eb="19">
      <t>ケイ</t>
    </rPh>
    <phoneticPr fontId="1"/>
  </si>
  <si>
    <t>本部スタッフ（事業担当）人件費実績額計</t>
    <rPh sb="0" eb="2">
      <t>ホンブ</t>
    </rPh>
    <rPh sb="7" eb="9">
      <t>ジギョウ</t>
    </rPh>
    <rPh sb="9" eb="11">
      <t>タントウ</t>
    </rPh>
    <rPh sb="12" eb="15">
      <t>ジンケンヒ</t>
    </rPh>
    <rPh sb="15" eb="17">
      <t>ジッセキ</t>
    </rPh>
    <rPh sb="17" eb="18">
      <t>ガク</t>
    </rPh>
    <rPh sb="18" eb="19">
      <t>ケイ</t>
    </rPh>
    <phoneticPr fontId="1"/>
  </si>
  <si>
    <t>精算額
(契約通貨)</t>
    <rPh sb="0" eb="3">
      <t>セイサンガク</t>
    </rPh>
    <rPh sb="5" eb="7">
      <t>ケイヤク</t>
    </rPh>
    <rPh sb="7" eb="9">
      <t>ツウカ</t>
    </rPh>
    <phoneticPr fontId="1"/>
  </si>
  <si>
    <t>現地スタッフ人件費実績額計</t>
    <rPh sb="0" eb="2">
      <t>ゲンチ</t>
    </rPh>
    <rPh sb="6" eb="9">
      <t>ジンケンヒ</t>
    </rPh>
    <rPh sb="9" eb="11">
      <t>ジッセキ</t>
    </rPh>
    <rPh sb="11" eb="12">
      <t>ガク</t>
    </rPh>
    <rPh sb="12" eb="13">
      <t>ケイ</t>
    </rPh>
    <phoneticPr fontId="1"/>
  </si>
  <si>
    <t>人件費実績表</t>
    <phoneticPr fontId="1"/>
  </si>
  <si>
    <t>備考</t>
    <rPh sb="0" eb="2">
      <t>ビコウ</t>
    </rPh>
    <phoneticPr fontId="1"/>
  </si>
  <si>
    <t>（様式4－c）</t>
    <phoneticPr fontId="1"/>
  </si>
  <si>
    <t>月（カレンダー）</t>
    <rPh sb="0" eb="1">
      <t>ツキ</t>
    </rPh>
    <phoneticPr fontId="1"/>
  </si>
  <si>
    <t>4月</t>
  </si>
  <si>
    <t>4月</t>
    <rPh sb="1" eb="2">
      <t>ツキ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</si>
  <si>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</si>
  <si>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</si>
  <si>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</si>
  <si>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</si>
  <si>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</si>
  <si>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</si>
  <si>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</si>
  <si>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</si>
  <si>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</si>
  <si>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</si>
  <si>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</si>
  <si>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換算レート</t>
    <rPh sb="0" eb="2">
      <t>カンサン</t>
    </rPh>
    <phoneticPr fontId="1"/>
  </si>
  <si>
    <t>従事人月
(人月)</t>
    <rPh sb="0" eb="2">
      <t>ジュウジ</t>
    </rPh>
    <rPh sb="2" eb="3">
      <t>ニン</t>
    </rPh>
    <rPh sb="3" eb="4">
      <t>ゲツ</t>
    </rPh>
    <rPh sb="6" eb="7">
      <t>ニン</t>
    </rPh>
    <rPh sb="7" eb="8">
      <t>ゲツ</t>
    </rPh>
    <phoneticPr fontId="1"/>
  </si>
  <si>
    <t>現地事業担当
（　　氏　　　　名　　）</t>
    <rPh sb="0" eb="2">
      <t>ゲンチ</t>
    </rPh>
    <rPh sb="2" eb="4">
      <t>ジギョウ</t>
    </rPh>
    <rPh sb="4" eb="6">
      <t>タントウ</t>
    </rPh>
    <phoneticPr fontId="1"/>
  </si>
  <si>
    <t>現地会計担当
（　　氏　　　　名　　）</t>
    <rPh sb="0" eb="2">
      <t>ゲンチ</t>
    </rPh>
    <rPh sb="2" eb="4">
      <t>カイケイ</t>
    </rPh>
    <rPh sb="4" eb="6">
      <t>タントウ</t>
    </rPh>
    <phoneticPr fontId="1"/>
  </si>
  <si>
    <t>申請時に承認された人役</t>
    <rPh sb="0" eb="2">
      <t>シンセイ</t>
    </rPh>
    <rPh sb="2" eb="3">
      <t>ジ</t>
    </rPh>
    <rPh sb="4" eb="6">
      <t>ショウニン</t>
    </rPh>
    <rPh sb="9" eb="10">
      <t>ニン</t>
    </rPh>
    <rPh sb="10" eb="11">
      <t>ヤク</t>
    </rPh>
    <phoneticPr fontId="1"/>
  </si>
  <si>
    <t>①当月フルタイム労働時間</t>
    <rPh sb="1" eb="3">
      <t>トウゲツ</t>
    </rPh>
    <rPh sb="8" eb="10">
      <t>ロウドウ</t>
    </rPh>
    <rPh sb="10" eb="12">
      <t>ジカン</t>
    </rPh>
    <phoneticPr fontId="1"/>
  </si>
  <si>
    <t>②当月Ｎ連に従事した時間</t>
    <rPh sb="1" eb="3">
      <t>トウゲツ</t>
    </rPh>
    <rPh sb="4" eb="5">
      <t>レン</t>
    </rPh>
    <rPh sb="6" eb="8">
      <t>ジュウジ</t>
    </rPh>
    <rPh sb="10" eb="12">
      <t>ジカン</t>
    </rPh>
    <phoneticPr fontId="1"/>
  </si>
  <si>
    <t>③＝②÷①（少数点以下3位を切捨て）</t>
    <rPh sb="6" eb="8">
      <t>ショウスウ</t>
    </rPh>
    <rPh sb="8" eb="9">
      <t>テン</t>
    </rPh>
    <rPh sb="9" eb="11">
      <t>イカ</t>
    </rPh>
    <rPh sb="12" eb="13">
      <t>イ</t>
    </rPh>
    <rPh sb="14" eb="16">
      <t>キリス</t>
    </rPh>
    <phoneticPr fontId="1"/>
  </si>
  <si>
    <t>⑤＝④×③</t>
    <phoneticPr fontId="1"/>
  </si>
  <si>
    <t>⑥支払通貨の契約通貨に対する換算レート</t>
    <rPh sb="1" eb="3">
      <t>シハライ</t>
    </rPh>
    <rPh sb="3" eb="5">
      <t>ツウカ</t>
    </rPh>
    <rPh sb="6" eb="8">
      <t>ケイヤク</t>
    </rPh>
    <rPh sb="8" eb="10">
      <t>ツウカ</t>
    </rPh>
    <rPh sb="11" eb="12">
      <t>タイ</t>
    </rPh>
    <rPh sb="14" eb="16">
      <t>カンサン</t>
    </rPh>
    <phoneticPr fontId="1"/>
  </si>
  <si>
    <t>⑦＝⑤×⑥</t>
    <phoneticPr fontId="1"/>
  </si>
  <si>
    <t>申請時申告人役
(人役)</t>
    <rPh sb="0" eb="3">
      <t>シンセイジ</t>
    </rPh>
    <rPh sb="3" eb="5">
      <t>シンコク</t>
    </rPh>
    <rPh sb="5" eb="6">
      <t>ニン</t>
    </rPh>
    <rPh sb="6" eb="7">
      <t>ヤク</t>
    </rPh>
    <rPh sb="9" eb="10">
      <t>ニン</t>
    </rPh>
    <rPh sb="10" eb="11">
      <t>ヤク</t>
    </rPh>
    <phoneticPr fontId="1"/>
  </si>
  <si>
    <t>当該月の総労働時間
(時間)</t>
    <rPh sb="0" eb="2">
      <t>トウガイ</t>
    </rPh>
    <rPh sb="2" eb="3">
      <t>ヅキ</t>
    </rPh>
    <rPh sb="4" eb="5">
      <t>ソウ</t>
    </rPh>
    <rPh sb="5" eb="7">
      <t>ロウドウ</t>
    </rPh>
    <rPh sb="7" eb="9">
      <t>ジカン</t>
    </rPh>
    <rPh sb="11" eb="13">
      <t>ジカン</t>
    </rPh>
    <phoneticPr fontId="1"/>
  </si>
  <si>
    <t>当月のN連従事時間
(時間)</t>
    <rPh sb="0" eb="2">
      <t>トウゲツ</t>
    </rPh>
    <rPh sb="4" eb="5">
      <t>レン</t>
    </rPh>
    <rPh sb="5" eb="7">
      <t>ジュウジ</t>
    </rPh>
    <rPh sb="7" eb="9">
      <t>ジカン</t>
    </rPh>
    <rPh sb="11" eb="13">
      <t>ジカン</t>
    </rPh>
    <phoneticPr fontId="1"/>
  </si>
  <si>
    <t>申請時申告人役
(人役)</t>
    <rPh sb="9" eb="10">
      <t>ニン</t>
    </rPh>
    <rPh sb="10" eb="11">
      <t>ヤク</t>
    </rPh>
    <phoneticPr fontId="1"/>
  </si>
  <si>
    <t>セキュリティ・オフィサー
（　　氏　　　　名　　）</t>
    <rPh sb="16" eb="17">
      <t>シ</t>
    </rPh>
    <rPh sb="21" eb="22">
      <t>メイ</t>
    </rPh>
    <phoneticPr fontId="1"/>
  </si>
  <si>
    <t>警備員
（　　氏　　　　名　　）</t>
    <rPh sb="0" eb="3">
      <t>ケイビイン</t>
    </rPh>
    <rPh sb="7" eb="8">
      <t>シ</t>
    </rPh>
    <rPh sb="12" eb="13">
      <t>メイ</t>
    </rPh>
    <phoneticPr fontId="1"/>
  </si>
  <si>
    <t>プロジェクト・マネージャー
（　　氏　　　　名　　）</t>
    <rPh sb="17" eb="18">
      <t>シ</t>
    </rPh>
    <rPh sb="22" eb="23">
      <t>メイ</t>
    </rPh>
    <phoneticPr fontId="1"/>
  </si>
  <si>
    <t>フィールド・オフィサー2　　　（　氏　　　　名　　）</t>
    <rPh sb="17" eb="18">
      <t>シ</t>
    </rPh>
    <rPh sb="22" eb="23">
      <t>ナ</t>
    </rPh>
    <rPh sb="23" eb="24">
      <t>シメイ</t>
    </rPh>
    <phoneticPr fontId="1"/>
  </si>
  <si>
    <t>経理担当
（　氏　　　　名　　）</t>
    <rPh sb="0" eb="2">
      <t>ケイリ</t>
    </rPh>
    <rPh sb="2" eb="4">
      <t>タントウ</t>
    </rPh>
    <rPh sb="7" eb="8">
      <t>シ</t>
    </rPh>
    <rPh sb="12" eb="13">
      <t>ナ</t>
    </rPh>
    <rPh sb="13" eb="14">
      <t>シメイ</t>
    </rPh>
    <phoneticPr fontId="1"/>
  </si>
  <si>
    <t>本部事業統括
（　　氏　　　　名　　）</t>
    <rPh sb="0" eb="2">
      <t>ホンブ</t>
    </rPh>
    <rPh sb="2" eb="4">
      <t>ジギョウ</t>
    </rPh>
    <rPh sb="4" eb="6">
      <t>トウカツ</t>
    </rPh>
    <phoneticPr fontId="1"/>
  </si>
  <si>
    <t>本部事業担当
（　　氏　　　　名　　）</t>
    <rPh sb="0" eb="2">
      <t>ホンブ</t>
    </rPh>
    <rPh sb="2" eb="4">
      <t>ジギョウ</t>
    </rPh>
    <rPh sb="4" eb="6">
      <t>タントウ</t>
    </rPh>
    <phoneticPr fontId="1"/>
  </si>
  <si>
    <t>本部経理担当
（　　氏　　　　名　　）</t>
    <rPh sb="0" eb="2">
      <t>ホンブ</t>
    </rPh>
    <rPh sb="2" eb="4">
      <t>ケイリ</t>
    </rPh>
    <rPh sb="4" eb="6">
      <t>タントウ</t>
    </rPh>
    <phoneticPr fontId="1"/>
  </si>
  <si>
    <t>当月のN連従事時間
(時間)</t>
    <rPh sb="11" eb="13">
      <t>ジカン</t>
    </rPh>
    <phoneticPr fontId="1"/>
  </si>
  <si>
    <t>支給額（N連従事分）
(支払通貨)</t>
    <rPh sb="12" eb="14">
      <t>シハライ</t>
    </rPh>
    <rPh sb="14" eb="16">
      <t>ツウカ</t>
    </rPh>
    <phoneticPr fontId="1"/>
  </si>
  <si>
    <t>月額給与
(支払通貨)</t>
    <rPh sb="6" eb="8">
      <t>シハライ</t>
    </rPh>
    <rPh sb="8" eb="10">
      <t>ツウカ</t>
    </rPh>
    <phoneticPr fontId="1"/>
  </si>
  <si>
    <t>①　申請時承認された人件費に対して，実際の従事人役・期間，適用した月額給与（支払通貨)，精算額(契約通貨)を様式４－ｃ別表（日本NGO連携無償業務従事時間記録表）に基づき記載して下さい。
②　精算額は使用明細書に計上される支出額と整合させて下さい。</t>
    <rPh sb="2" eb="4">
      <t>シンセイ</t>
    </rPh>
    <rPh sb="4" eb="5">
      <t>ジ</t>
    </rPh>
    <rPh sb="5" eb="7">
      <t>ショウニン</t>
    </rPh>
    <rPh sb="10" eb="13">
      <t>ジンケンヒ</t>
    </rPh>
    <rPh sb="14" eb="15">
      <t>タイ</t>
    </rPh>
    <rPh sb="18" eb="20">
      <t>ジッサイ</t>
    </rPh>
    <rPh sb="21" eb="23">
      <t>ジュウジ</t>
    </rPh>
    <rPh sb="23" eb="24">
      <t>ニン</t>
    </rPh>
    <rPh sb="24" eb="25">
      <t>ヤク</t>
    </rPh>
    <rPh sb="26" eb="28">
      <t>キカン</t>
    </rPh>
    <rPh sb="29" eb="31">
      <t>テキヨウ</t>
    </rPh>
    <rPh sb="38" eb="40">
      <t>シハライ</t>
    </rPh>
    <rPh sb="40" eb="42">
      <t>ツウカ</t>
    </rPh>
    <rPh sb="44" eb="47">
      <t>セイサンガク</t>
    </rPh>
    <rPh sb="48" eb="50">
      <t>ケイヤク</t>
    </rPh>
    <rPh sb="50" eb="52">
      <t>ツウカ</t>
    </rPh>
    <rPh sb="54" eb="56">
      <t>ヨウシキ</t>
    </rPh>
    <rPh sb="59" eb="61">
      <t>ベッピョウ</t>
    </rPh>
    <rPh sb="62" eb="64">
      <t>ニホン</t>
    </rPh>
    <rPh sb="67" eb="69">
      <t>レンケイ</t>
    </rPh>
    <rPh sb="69" eb="71">
      <t>ムショウ</t>
    </rPh>
    <rPh sb="71" eb="73">
      <t>ギョウム</t>
    </rPh>
    <rPh sb="73" eb="75">
      <t>ジュウジ</t>
    </rPh>
    <rPh sb="75" eb="77">
      <t>ジカン</t>
    </rPh>
    <rPh sb="77" eb="80">
      <t>キロクヒョウ</t>
    </rPh>
    <rPh sb="82" eb="83">
      <t>モト</t>
    </rPh>
    <rPh sb="85" eb="87">
      <t>キサイ</t>
    </rPh>
    <rPh sb="89" eb="90">
      <t>クダ</t>
    </rPh>
    <phoneticPr fontId="1"/>
  </si>
  <si>
    <t>④月額給与（別表Ⅰで計上対象とされている手当含む）</t>
    <rPh sb="1" eb="3">
      <t>ゲツガク</t>
    </rPh>
    <rPh sb="3" eb="5">
      <t>キュウヨ</t>
    </rPh>
    <rPh sb="6" eb="8">
      <t>ベッピョウ</t>
    </rPh>
    <rPh sb="10" eb="12">
      <t>ケイジョウ</t>
    </rPh>
    <rPh sb="12" eb="14">
      <t>タイショウ</t>
    </rPh>
    <rPh sb="20" eb="22">
      <t>テアテ</t>
    </rPh>
    <rPh sb="22" eb="23">
      <t>フク</t>
    </rPh>
    <phoneticPr fontId="1"/>
  </si>
  <si>
    <t>当該月の総労働時間
(時間)</t>
    <phoneticPr fontId="1"/>
  </si>
  <si>
    <t>当該月の総労働時間
(時間)</t>
    <phoneticPr fontId="1"/>
  </si>
  <si>
    <t>当該月の総労働時間
(時間)</t>
    <phoneticPr fontId="1"/>
  </si>
  <si>
    <t>フィールド・オフィサー1　　　（　氏　　　　名　　）</t>
    <rPh sb="17" eb="18">
      <t>シ</t>
    </rPh>
    <rPh sb="22" eb="23">
      <t>ナ</t>
    </rPh>
    <rPh sb="23" eb="24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</si>
</sst>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);[Red]\(0\)"/>
    <numFmt numFmtId="177" formatCode="#,##0_);[Red]\(#,##0\)"/>
    <numFmt numFmtId="178" formatCode="#,##0_ "/>
    <numFmt numFmtId="179" formatCode="#,##0.00_);[Red]\(#,##0.00\)"/>
    <numFmt numFmtId="180" formatCode="#,##0.000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rgb="FF00206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ajor"/>
    </font>
    <font>
      <sz val="9"/>
      <color rgb="FF00206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>
      <alignment vertical="center"/>
    </xf>
    <xf numFmtId="0" fontId="2" fillId="2" borderId="2" xfId="0" applyFont="1" applyFill="1" applyBorder="1" applyAlignment="1">
      <alignment horizontal="distributed" vertical="center" wrapText="1"/>
    </xf>
    <xf numFmtId="178" fontId="2" fillId="0" borderId="2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2" borderId="4" xfId="0" applyFont="1" applyFill="1" applyBorder="1">
      <alignment vertical="center"/>
    </xf>
    <xf numFmtId="0" fontId="4" fillId="0" borderId="4" xfId="0" applyFont="1" applyBorder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distributed" vertical="center" wrapText="1"/>
    </xf>
    <xf numFmtId="0" fontId="4" fillId="2" borderId="2" xfId="0" applyFont="1" applyFill="1" applyBorder="1">
      <alignment vertical="center"/>
    </xf>
    <xf numFmtId="0" fontId="4" fillId="0" borderId="0" xfId="0" applyFont="1">
      <alignment vertical="center"/>
    </xf>
    <xf numFmtId="177" fontId="2" fillId="2" borderId="6" xfId="0" applyNumberFormat="1" applyFont="1" applyFill="1" applyBorder="1">
      <alignment vertical="center"/>
    </xf>
    <xf numFmtId="177" fontId="2" fillId="0" borderId="6" xfId="0" applyNumberFormat="1" applyFont="1" applyBorder="1">
      <alignment vertical="center"/>
    </xf>
    <xf numFmtId="179" fontId="2" fillId="0" borderId="6" xfId="0" applyNumberFormat="1" applyFont="1" applyBorder="1">
      <alignment vertical="center"/>
    </xf>
    <xf numFmtId="179" fontId="2" fillId="0" borderId="7" xfId="0" applyNumberFormat="1" applyFont="1" applyBorder="1">
      <alignment vertical="center"/>
    </xf>
    <xf numFmtId="0" fontId="4" fillId="0" borderId="11" xfId="0" applyFont="1" applyBorder="1" applyAlignment="1">
      <alignment horizontal="center" vertical="center" wrapText="1"/>
    </xf>
    <xf numFmtId="4" fontId="2" fillId="0" borderId="11" xfId="0" applyNumberFormat="1" applyFont="1" applyBorder="1">
      <alignment vertical="center"/>
    </xf>
    <xf numFmtId="4" fontId="2" fillId="0" borderId="11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 wrapText="1"/>
    </xf>
    <xf numFmtId="4" fontId="2" fillId="0" borderId="12" xfId="0" applyNumberFormat="1" applyFont="1" applyBorder="1">
      <alignment vertical="center"/>
    </xf>
    <xf numFmtId="4" fontId="2" fillId="0" borderId="12" xfId="0" applyNumberFormat="1" applyFont="1" applyBorder="1" applyAlignment="1">
      <alignment horizontal="right" vertical="center"/>
    </xf>
    <xf numFmtId="179" fontId="2" fillId="4" borderId="12" xfId="0" applyNumberFormat="1" applyFont="1" applyFill="1" applyBorder="1">
      <alignment vertical="center"/>
    </xf>
    <xf numFmtId="3" fontId="2" fillId="0" borderId="12" xfId="0" applyNumberFormat="1" applyFont="1" applyBorder="1" applyAlignment="1">
      <alignment horizontal="right" vertical="center"/>
    </xf>
    <xf numFmtId="177" fontId="2" fillId="4" borderId="13" xfId="0" applyNumberFormat="1" applyFont="1" applyFill="1" applyBorder="1">
      <alignment vertical="center"/>
    </xf>
    <xf numFmtId="0" fontId="4" fillId="0" borderId="14" xfId="0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right" vertical="center"/>
    </xf>
    <xf numFmtId="38" fontId="2" fillId="3" borderId="14" xfId="1" applyFont="1" applyFill="1" applyBorder="1">
      <alignment vertical="center"/>
    </xf>
    <xf numFmtId="0" fontId="0" fillId="0" borderId="0" xfId="0" applyFont="1" applyAlignment="1">
      <alignment vertical="center"/>
    </xf>
    <xf numFmtId="177" fontId="2" fillId="2" borderId="6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180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>
      <alignment vertical="center"/>
    </xf>
    <xf numFmtId="0" fontId="0" fillId="0" borderId="0" xfId="0" quotePrefix="1" applyBorder="1" applyAlignment="1">
      <alignment vertical="center" textRotation="180"/>
    </xf>
    <xf numFmtId="0" fontId="0" fillId="0" borderId="4" xfId="0" applyFont="1" applyBorder="1">
      <alignment vertical="center"/>
    </xf>
    <xf numFmtId="0" fontId="0" fillId="0" borderId="0" xfId="0" applyFont="1" applyBorder="1">
      <alignment vertical="center"/>
    </xf>
    <xf numFmtId="0" fontId="8" fillId="0" borderId="5" xfId="0" applyFont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2" borderId="9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9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0" borderId="4" xfId="0" applyFont="1" applyBorder="1">
      <alignment vertical="center"/>
    </xf>
    <xf numFmtId="0" fontId="2" fillId="0" borderId="9" xfId="0" applyFont="1" applyBorder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177" fontId="2" fillId="2" borderId="0" xfId="0" applyNumberFormat="1" applyFont="1" applyFill="1" applyBorder="1" applyAlignment="1">
      <alignment horizontal="center" vertical="center"/>
    </xf>
    <xf numFmtId="177" fontId="2" fillId="2" borderId="5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6" fillId="0" borderId="0" xfId="0" quotePrefix="1" applyFont="1" applyAlignment="1">
      <alignment horizontal="center" textRotation="180"/>
    </xf>
    <xf numFmtId="0" fontId="6" fillId="0" borderId="5" xfId="0" quotePrefix="1" applyFont="1" applyBorder="1" applyAlignment="1">
      <alignment horizontal="center" vertical="center" textRotation="180"/>
    </xf>
    <xf numFmtId="0" fontId="6" fillId="0" borderId="5" xfId="0" quotePrefix="1" applyFont="1" applyBorder="1" applyAlignment="1">
      <alignment horizontal="center" textRotation="18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5"/>
  <sheetViews>
    <sheetView tabSelected="1" view="pageLayout" zoomScaleNormal="100" zoomScaleSheetLayoutView="140" workbookViewId="0">
      <selection sqref="A1:A31"/>
    </sheetView>
  </sheetViews>
  <sheetFormatPr defaultColWidth="9" defaultRowHeight="13" x14ac:dyDescent="0.2"/>
  <cols>
    <col min="1" max="1" width="11.26953125" customWidth="1"/>
    <col min="2" max="3" width="1.7265625" style="12" customWidth="1"/>
    <col min="4" max="4" width="16.36328125" style="12" customWidth="1"/>
    <col min="5" max="5" width="14.7265625" style="25" customWidth="1"/>
    <col min="6" max="18" width="7.08984375" style="12" customWidth="1"/>
    <col min="19" max="19" width="10.453125" style="13" customWidth="1"/>
    <col min="20" max="20" width="30" style="12" customWidth="1"/>
    <col min="21" max="16384" width="9" style="12"/>
  </cols>
  <sheetData>
    <row r="1" spans="1:20" x14ac:dyDescent="0.2">
      <c r="A1" s="76"/>
      <c r="B1" s="65" t="s">
        <v>18</v>
      </c>
      <c r="C1" s="65"/>
      <c r="D1" s="65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64"/>
      <c r="S1" s="64"/>
      <c r="T1" s="16" t="s">
        <v>20</v>
      </c>
    </row>
    <row r="2" spans="1:20" ht="24" customHeight="1" x14ac:dyDescent="0.2">
      <c r="A2" s="76"/>
      <c r="B2" s="68" t="s">
        <v>61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</row>
    <row r="3" spans="1:20" x14ac:dyDescent="0.2">
      <c r="A3" s="76"/>
      <c r="B3" s="70" t="s">
        <v>0</v>
      </c>
      <c r="C3" s="71"/>
      <c r="D3" s="72"/>
      <c r="E3" s="17" t="s">
        <v>11</v>
      </c>
      <c r="F3" s="15">
        <v>1</v>
      </c>
      <c r="G3" s="15">
        <v>2</v>
      </c>
      <c r="H3" s="15">
        <v>3</v>
      </c>
      <c r="I3" s="15">
        <v>4</v>
      </c>
      <c r="J3" s="15">
        <v>5</v>
      </c>
      <c r="K3" s="15">
        <v>6</v>
      </c>
      <c r="L3" s="15">
        <v>7</v>
      </c>
      <c r="M3" s="15">
        <v>8</v>
      </c>
      <c r="N3" s="15">
        <v>9</v>
      </c>
      <c r="O3" s="15">
        <v>10</v>
      </c>
      <c r="P3" s="15">
        <v>11</v>
      </c>
      <c r="Q3" s="15">
        <v>12</v>
      </c>
      <c r="R3" s="15">
        <v>13</v>
      </c>
      <c r="S3" s="14" t="s">
        <v>12</v>
      </c>
      <c r="T3" s="44" t="s">
        <v>19</v>
      </c>
    </row>
    <row r="4" spans="1:20" x14ac:dyDescent="0.2">
      <c r="A4" s="76"/>
      <c r="B4" s="73"/>
      <c r="C4" s="74"/>
      <c r="D4" s="75"/>
      <c r="E4" s="17" t="s">
        <v>21</v>
      </c>
      <c r="F4" s="46" t="s">
        <v>23</v>
      </c>
      <c r="G4" s="46" t="s">
        <v>24</v>
      </c>
      <c r="H4" s="46" t="s">
        <v>25</v>
      </c>
      <c r="I4" s="46" t="s">
        <v>26</v>
      </c>
      <c r="J4" s="46" t="s">
        <v>27</v>
      </c>
      <c r="K4" s="46" t="s">
        <v>28</v>
      </c>
      <c r="L4" s="46" t="s">
        <v>29</v>
      </c>
      <c r="M4" s="46" t="s">
        <v>30</v>
      </c>
      <c r="N4" s="46" t="s">
        <v>31</v>
      </c>
      <c r="O4" s="46" t="s">
        <v>32</v>
      </c>
      <c r="P4" s="46" t="s">
        <v>33</v>
      </c>
      <c r="Q4" s="46" t="s">
        <v>34</v>
      </c>
      <c r="R4" s="46" t="s">
        <v>22</v>
      </c>
      <c r="S4" s="14" t="s">
        <v>12</v>
      </c>
      <c r="T4" s="44" t="s">
        <v>19</v>
      </c>
    </row>
    <row r="5" spans="1:20" ht="18.75" customHeight="1" x14ac:dyDescent="0.2">
      <c r="A5" s="76"/>
      <c r="B5" s="58" t="s">
        <v>8</v>
      </c>
      <c r="C5" s="59"/>
      <c r="D5" s="59"/>
      <c r="E5" s="18"/>
      <c r="F5" s="5"/>
      <c r="G5" s="7"/>
      <c r="H5" s="5"/>
      <c r="I5" s="7"/>
      <c r="J5" s="5"/>
      <c r="K5" s="7"/>
      <c r="L5" s="5"/>
      <c r="M5" s="7"/>
      <c r="N5" s="5"/>
      <c r="O5" s="7"/>
      <c r="P5" s="5"/>
      <c r="Q5" s="7"/>
      <c r="R5" s="7"/>
      <c r="S5" s="66"/>
      <c r="T5" s="67"/>
    </row>
    <row r="6" spans="1:20" ht="18.75" customHeight="1" x14ac:dyDescent="0.2">
      <c r="A6" s="76"/>
      <c r="B6" s="6"/>
      <c r="C6" s="63" t="s">
        <v>2</v>
      </c>
      <c r="D6" s="62"/>
      <c r="E6" s="19"/>
      <c r="F6" s="1"/>
      <c r="G6" s="2"/>
      <c r="H6" s="1"/>
      <c r="I6" s="2"/>
      <c r="J6" s="1"/>
      <c r="K6" s="2"/>
      <c r="L6" s="1"/>
      <c r="M6" s="2"/>
      <c r="N6" s="1"/>
      <c r="O6" s="2"/>
      <c r="P6" s="1"/>
      <c r="Q6" s="2"/>
      <c r="R6" s="2"/>
      <c r="S6" s="27"/>
      <c r="T6" s="45"/>
    </row>
    <row r="7" spans="1:20" ht="24.75" customHeight="1" x14ac:dyDescent="0.2">
      <c r="A7" s="76"/>
      <c r="B7" s="6"/>
      <c r="C7" s="4"/>
      <c r="D7" s="53" t="s">
        <v>6</v>
      </c>
      <c r="E7" s="30" t="s">
        <v>46</v>
      </c>
      <c r="F7" s="31">
        <v>0.5</v>
      </c>
      <c r="G7" s="31">
        <v>0.5</v>
      </c>
      <c r="H7" s="31">
        <v>0.5</v>
      </c>
      <c r="I7" s="31">
        <v>0.5</v>
      </c>
      <c r="J7" s="31">
        <v>0.5</v>
      </c>
      <c r="K7" s="31">
        <v>0.5</v>
      </c>
      <c r="L7" s="31">
        <v>0.5</v>
      </c>
      <c r="M7" s="31">
        <v>0.5</v>
      </c>
      <c r="N7" s="31">
        <v>0.5</v>
      </c>
      <c r="O7" s="32">
        <v>0.5</v>
      </c>
      <c r="P7" s="32">
        <v>0.5</v>
      </c>
      <c r="Q7" s="32">
        <v>0.5</v>
      </c>
      <c r="R7" s="32">
        <v>0.5</v>
      </c>
      <c r="S7" s="38"/>
      <c r="T7" s="4" t="s">
        <v>39</v>
      </c>
    </row>
    <row r="8" spans="1:20" ht="24.75" customHeight="1" x14ac:dyDescent="0.2">
      <c r="A8" s="76"/>
      <c r="B8" s="6"/>
      <c r="C8" s="4"/>
      <c r="D8" s="54"/>
      <c r="E8" s="33" t="s">
        <v>47</v>
      </c>
      <c r="F8" s="34">
        <v>168</v>
      </c>
      <c r="G8" s="34">
        <v>176</v>
      </c>
      <c r="H8" s="34">
        <v>168</v>
      </c>
      <c r="I8" s="34">
        <v>176</v>
      </c>
      <c r="J8" s="34">
        <v>176</v>
      </c>
      <c r="K8" s="35">
        <v>160</v>
      </c>
      <c r="L8" s="34">
        <v>176</v>
      </c>
      <c r="M8" s="34">
        <v>168</v>
      </c>
      <c r="N8" s="34">
        <v>176</v>
      </c>
      <c r="O8" s="34">
        <v>176</v>
      </c>
      <c r="P8" s="34">
        <v>168</v>
      </c>
      <c r="Q8" s="34">
        <v>176</v>
      </c>
      <c r="R8" s="34">
        <v>168</v>
      </c>
      <c r="S8" s="36">
        <f>SUM(F8:R8)</f>
        <v>2232</v>
      </c>
      <c r="T8" s="4" t="s">
        <v>40</v>
      </c>
    </row>
    <row r="9" spans="1:20" ht="24.75" customHeight="1" x14ac:dyDescent="0.2">
      <c r="A9" s="76"/>
      <c r="B9" s="6"/>
      <c r="C9" s="4"/>
      <c r="D9" s="54"/>
      <c r="E9" s="33" t="s">
        <v>48</v>
      </c>
      <c r="F9" s="34">
        <v>40</v>
      </c>
      <c r="G9" s="34">
        <v>84</v>
      </c>
      <c r="H9" s="34">
        <v>80</v>
      </c>
      <c r="I9" s="34">
        <v>88</v>
      </c>
      <c r="J9" s="34">
        <v>84</v>
      </c>
      <c r="K9" s="35">
        <v>80</v>
      </c>
      <c r="L9" s="34">
        <v>80</v>
      </c>
      <c r="M9" s="34">
        <v>84</v>
      </c>
      <c r="N9" s="34">
        <v>60</v>
      </c>
      <c r="O9" s="34">
        <v>64</v>
      </c>
      <c r="P9" s="34">
        <v>80</v>
      </c>
      <c r="Q9" s="34">
        <v>88</v>
      </c>
      <c r="R9" s="34">
        <v>44</v>
      </c>
      <c r="S9" s="36">
        <f>SUM(F9:R9)</f>
        <v>956</v>
      </c>
      <c r="T9" s="4" t="s">
        <v>41</v>
      </c>
    </row>
    <row r="10" spans="1:20" ht="24.75" customHeight="1" x14ac:dyDescent="0.2">
      <c r="A10" s="76"/>
      <c r="B10" s="6"/>
      <c r="C10" s="4"/>
      <c r="D10" s="55"/>
      <c r="E10" s="33" t="s">
        <v>36</v>
      </c>
      <c r="F10" s="34">
        <f>ROUNDDOWN(F9/F8,2)</f>
        <v>0.23</v>
      </c>
      <c r="G10" s="34">
        <f t="shared" ref="G10:R10" si="0">ROUNDDOWN(G9/G8,2)</f>
        <v>0.47</v>
      </c>
      <c r="H10" s="34">
        <f t="shared" si="0"/>
        <v>0.47</v>
      </c>
      <c r="I10" s="34">
        <f t="shared" si="0"/>
        <v>0.5</v>
      </c>
      <c r="J10" s="34">
        <f t="shared" si="0"/>
        <v>0.47</v>
      </c>
      <c r="K10" s="35">
        <f t="shared" si="0"/>
        <v>0.5</v>
      </c>
      <c r="L10" s="34">
        <f t="shared" si="0"/>
        <v>0.45</v>
      </c>
      <c r="M10" s="34">
        <f t="shared" si="0"/>
        <v>0.5</v>
      </c>
      <c r="N10" s="34">
        <f t="shared" si="0"/>
        <v>0.34</v>
      </c>
      <c r="O10" s="34">
        <f t="shared" si="0"/>
        <v>0.36</v>
      </c>
      <c r="P10" s="34">
        <f t="shared" si="0"/>
        <v>0.47</v>
      </c>
      <c r="Q10" s="34">
        <f t="shared" si="0"/>
        <v>0.5</v>
      </c>
      <c r="R10" s="34">
        <f t="shared" si="0"/>
        <v>0.26</v>
      </c>
      <c r="S10" s="36">
        <f>SUM(F10:R10)</f>
        <v>5.52</v>
      </c>
      <c r="T10" s="4" t="s">
        <v>42</v>
      </c>
    </row>
    <row r="11" spans="1:20" ht="24.75" customHeight="1" x14ac:dyDescent="0.2">
      <c r="A11" s="76"/>
      <c r="B11" s="6"/>
      <c r="C11" s="4"/>
      <c r="D11" s="55"/>
      <c r="E11" s="33" t="s">
        <v>60</v>
      </c>
      <c r="F11" s="37">
        <v>300000</v>
      </c>
      <c r="G11" s="37">
        <v>300000</v>
      </c>
      <c r="H11" s="37">
        <v>300000</v>
      </c>
      <c r="I11" s="37">
        <v>300000</v>
      </c>
      <c r="J11" s="37">
        <v>300000</v>
      </c>
      <c r="K11" s="37">
        <v>300000</v>
      </c>
      <c r="L11" s="37">
        <v>300000</v>
      </c>
      <c r="M11" s="37">
        <v>300000</v>
      </c>
      <c r="N11" s="37">
        <v>305000</v>
      </c>
      <c r="O11" s="37">
        <v>305000</v>
      </c>
      <c r="P11" s="37">
        <v>305000</v>
      </c>
      <c r="Q11" s="37">
        <v>305000</v>
      </c>
      <c r="R11" s="37">
        <v>305000</v>
      </c>
      <c r="S11" s="38"/>
      <c r="T11" s="52" t="s">
        <v>62</v>
      </c>
    </row>
    <row r="12" spans="1:20" ht="24.75" customHeight="1" x14ac:dyDescent="0.2">
      <c r="A12" s="76"/>
      <c r="B12" s="6"/>
      <c r="C12" s="4"/>
      <c r="D12" s="56"/>
      <c r="E12" s="33" t="s">
        <v>59</v>
      </c>
      <c r="F12" s="37">
        <f>ROUNDDOWN(F11*F10,0)</f>
        <v>69000</v>
      </c>
      <c r="G12" s="37">
        <f t="shared" ref="G12:R12" si="1">ROUNDDOWN(G11*G10,0)</f>
        <v>141000</v>
      </c>
      <c r="H12" s="37">
        <f t="shared" si="1"/>
        <v>141000</v>
      </c>
      <c r="I12" s="37">
        <f t="shared" si="1"/>
        <v>150000</v>
      </c>
      <c r="J12" s="37">
        <f t="shared" si="1"/>
        <v>141000</v>
      </c>
      <c r="K12" s="37">
        <f t="shared" si="1"/>
        <v>150000</v>
      </c>
      <c r="L12" s="37">
        <f t="shared" si="1"/>
        <v>135000</v>
      </c>
      <c r="M12" s="37">
        <f t="shared" si="1"/>
        <v>150000</v>
      </c>
      <c r="N12" s="37">
        <f t="shared" si="1"/>
        <v>103700</v>
      </c>
      <c r="O12" s="37">
        <f t="shared" si="1"/>
        <v>109800</v>
      </c>
      <c r="P12" s="37">
        <f t="shared" si="1"/>
        <v>143350</v>
      </c>
      <c r="Q12" s="37">
        <f t="shared" si="1"/>
        <v>152500</v>
      </c>
      <c r="R12" s="37">
        <f t="shared" si="1"/>
        <v>79300</v>
      </c>
      <c r="S12" s="36">
        <f>SUM(F12:R12)</f>
        <v>1665650</v>
      </c>
      <c r="T12" s="4" t="s">
        <v>43</v>
      </c>
    </row>
    <row r="13" spans="1:20" ht="24.75" customHeight="1" x14ac:dyDescent="0.2">
      <c r="A13" s="76"/>
      <c r="B13" s="6"/>
      <c r="C13" s="4"/>
      <c r="D13" s="56"/>
      <c r="E13" s="33" t="s">
        <v>35</v>
      </c>
      <c r="F13" s="47">
        <v>1</v>
      </c>
      <c r="G13" s="47">
        <v>1</v>
      </c>
      <c r="H13" s="47">
        <v>1</v>
      </c>
      <c r="I13" s="47">
        <v>1</v>
      </c>
      <c r="J13" s="47">
        <v>1</v>
      </c>
      <c r="K13" s="47">
        <v>1</v>
      </c>
      <c r="L13" s="47">
        <v>1</v>
      </c>
      <c r="M13" s="47">
        <v>1</v>
      </c>
      <c r="N13" s="47">
        <v>1</v>
      </c>
      <c r="O13" s="47">
        <v>1</v>
      </c>
      <c r="P13" s="47">
        <v>1</v>
      </c>
      <c r="Q13" s="47">
        <v>1</v>
      </c>
      <c r="R13" s="47">
        <v>1</v>
      </c>
      <c r="S13" s="38"/>
      <c r="T13" s="4" t="s">
        <v>44</v>
      </c>
    </row>
    <row r="14" spans="1:20" ht="24.75" customHeight="1" x14ac:dyDescent="0.2">
      <c r="A14" s="76"/>
      <c r="B14" s="6"/>
      <c r="C14" s="4"/>
      <c r="D14" s="57"/>
      <c r="E14" s="39" t="s">
        <v>16</v>
      </c>
      <c r="F14" s="40">
        <f>ROUNDDOWN(F12*F13,0)</f>
        <v>69000</v>
      </c>
      <c r="G14" s="40">
        <f t="shared" ref="G14:R14" si="2">ROUNDDOWN(G12*G13,0)</f>
        <v>141000</v>
      </c>
      <c r="H14" s="40">
        <f t="shared" si="2"/>
        <v>141000</v>
      </c>
      <c r="I14" s="40">
        <f t="shared" si="2"/>
        <v>150000</v>
      </c>
      <c r="J14" s="40">
        <f t="shared" si="2"/>
        <v>141000</v>
      </c>
      <c r="K14" s="40">
        <f t="shared" si="2"/>
        <v>150000</v>
      </c>
      <c r="L14" s="40">
        <f t="shared" si="2"/>
        <v>135000</v>
      </c>
      <c r="M14" s="40">
        <f t="shared" si="2"/>
        <v>150000</v>
      </c>
      <c r="N14" s="40">
        <f t="shared" si="2"/>
        <v>103700</v>
      </c>
      <c r="O14" s="40">
        <f t="shared" si="2"/>
        <v>109800</v>
      </c>
      <c r="P14" s="40">
        <f t="shared" si="2"/>
        <v>143350</v>
      </c>
      <c r="Q14" s="40">
        <f t="shared" si="2"/>
        <v>152500</v>
      </c>
      <c r="R14" s="40">
        <f t="shared" si="2"/>
        <v>79300</v>
      </c>
      <c r="S14" s="41">
        <f>SUM(F14:R14)</f>
        <v>1665650</v>
      </c>
      <c r="T14" s="48" t="s">
        <v>45</v>
      </c>
    </row>
    <row r="15" spans="1:20" ht="24.75" customHeight="1" x14ac:dyDescent="0.2">
      <c r="A15" s="76"/>
      <c r="B15" s="6"/>
      <c r="C15" s="4"/>
      <c r="D15" s="53" t="s">
        <v>37</v>
      </c>
      <c r="E15" s="30" t="s">
        <v>49</v>
      </c>
      <c r="F15" s="31">
        <v>1</v>
      </c>
      <c r="G15" s="31">
        <v>1</v>
      </c>
      <c r="H15" s="31">
        <v>1</v>
      </c>
      <c r="I15" s="31">
        <v>1</v>
      </c>
      <c r="J15" s="31">
        <v>1</v>
      </c>
      <c r="K15" s="31">
        <v>1</v>
      </c>
      <c r="L15" s="31">
        <v>1</v>
      </c>
      <c r="M15" s="31">
        <v>1</v>
      </c>
      <c r="N15" s="31">
        <v>1</v>
      </c>
      <c r="O15" s="32">
        <v>1</v>
      </c>
      <c r="P15" s="32">
        <v>1</v>
      </c>
      <c r="Q15" s="32">
        <v>1</v>
      </c>
      <c r="R15" s="32">
        <v>1</v>
      </c>
      <c r="S15" s="38"/>
      <c r="T15" s="4"/>
    </row>
    <row r="16" spans="1:20" ht="24.75" customHeight="1" x14ac:dyDescent="0.2">
      <c r="A16" s="76"/>
      <c r="B16" s="6"/>
      <c r="C16" s="4"/>
      <c r="D16" s="54"/>
      <c r="E16" s="33" t="s">
        <v>63</v>
      </c>
      <c r="F16" s="34">
        <v>168</v>
      </c>
      <c r="G16" s="34">
        <v>176</v>
      </c>
      <c r="H16" s="34">
        <v>168</v>
      </c>
      <c r="I16" s="34">
        <v>176</v>
      </c>
      <c r="J16" s="34">
        <v>176</v>
      </c>
      <c r="K16" s="35">
        <v>160</v>
      </c>
      <c r="L16" s="34">
        <v>176</v>
      </c>
      <c r="M16" s="34">
        <v>168</v>
      </c>
      <c r="N16" s="34">
        <v>176</v>
      </c>
      <c r="O16" s="34">
        <v>176</v>
      </c>
      <c r="P16" s="34">
        <v>168</v>
      </c>
      <c r="Q16" s="34">
        <v>176</v>
      </c>
      <c r="R16" s="34">
        <v>168</v>
      </c>
      <c r="S16" s="36">
        <f>SUM(F16:R16)</f>
        <v>2232</v>
      </c>
      <c r="T16" s="4"/>
    </row>
    <row r="17" spans="1:20" ht="24.75" customHeight="1" x14ac:dyDescent="0.2">
      <c r="A17" s="76"/>
      <c r="B17" s="6"/>
      <c r="C17" s="4"/>
      <c r="D17" s="54"/>
      <c r="E17" s="33" t="s">
        <v>58</v>
      </c>
      <c r="F17" s="34">
        <v>88</v>
      </c>
      <c r="G17" s="34">
        <v>168</v>
      </c>
      <c r="H17" s="34">
        <v>160</v>
      </c>
      <c r="I17" s="34">
        <v>176</v>
      </c>
      <c r="J17" s="34">
        <v>168</v>
      </c>
      <c r="K17" s="35">
        <v>160</v>
      </c>
      <c r="L17" s="34">
        <v>160</v>
      </c>
      <c r="M17" s="34">
        <v>160</v>
      </c>
      <c r="N17" s="34">
        <v>120</v>
      </c>
      <c r="O17" s="34">
        <v>128</v>
      </c>
      <c r="P17" s="34">
        <v>160</v>
      </c>
      <c r="Q17" s="34">
        <v>176</v>
      </c>
      <c r="R17" s="34">
        <v>80</v>
      </c>
      <c r="S17" s="36">
        <f>SUM(F17:R17)</f>
        <v>1904</v>
      </c>
      <c r="T17" s="4"/>
    </row>
    <row r="18" spans="1:20" ht="24.75" customHeight="1" x14ac:dyDescent="0.2">
      <c r="A18" s="76"/>
      <c r="B18" s="6"/>
      <c r="C18" s="4"/>
      <c r="D18" s="55"/>
      <c r="E18" s="33" t="s">
        <v>36</v>
      </c>
      <c r="F18" s="34">
        <f>ROUNDDOWN(F17/F16,2)</f>
        <v>0.52</v>
      </c>
      <c r="G18" s="34">
        <f t="shared" ref="G18" si="3">ROUNDDOWN(G17/G16,2)</f>
        <v>0.95</v>
      </c>
      <c r="H18" s="34">
        <f t="shared" ref="H18" si="4">ROUNDDOWN(H17/H16,2)</f>
        <v>0.95</v>
      </c>
      <c r="I18" s="34">
        <f t="shared" ref="I18" si="5">ROUNDDOWN(I17/I16,2)</f>
        <v>1</v>
      </c>
      <c r="J18" s="34">
        <f t="shared" ref="J18" si="6">ROUNDDOWN(J17/J16,2)</f>
        <v>0.95</v>
      </c>
      <c r="K18" s="35">
        <f t="shared" ref="K18" si="7">ROUNDDOWN(K17/K16,2)</f>
        <v>1</v>
      </c>
      <c r="L18" s="34">
        <f t="shared" ref="L18" si="8">ROUNDDOWN(L17/L16,2)</f>
        <v>0.9</v>
      </c>
      <c r="M18" s="34">
        <f t="shared" ref="M18" si="9">ROUNDDOWN(M17/M16,2)</f>
        <v>0.95</v>
      </c>
      <c r="N18" s="34">
        <f t="shared" ref="N18" si="10">ROUNDDOWN(N17/N16,2)</f>
        <v>0.68</v>
      </c>
      <c r="O18" s="34">
        <f t="shared" ref="O18" si="11">ROUNDDOWN(O17/O16,2)</f>
        <v>0.72</v>
      </c>
      <c r="P18" s="34">
        <f t="shared" ref="P18" si="12">ROUNDDOWN(P17/P16,2)</f>
        <v>0.95</v>
      </c>
      <c r="Q18" s="34">
        <f t="shared" ref="Q18" si="13">ROUNDDOWN(Q17/Q16,2)</f>
        <v>1</v>
      </c>
      <c r="R18" s="34">
        <f t="shared" ref="R18" si="14">ROUNDDOWN(R17/R16,2)</f>
        <v>0.47</v>
      </c>
      <c r="S18" s="36">
        <f>SUM(F18:R18)</f>
        <v>11.040000000000001</v>
      </c>
      <c r="T18" s="4"/>
    </row>
    <row r="19" spans="1:20" ht="24.75" customHeight="1" x14ac:dyDescent="0.2">
      <c r="A19" s="76"/>
      <c r="B19" s="6"/>
      <c r="C19" s="4"/>
      <c r="D19" s="55"/>
      <c r="E19" s="33" t="s">
        <v>60</v>
      </c>
      <c r="F19" s="37">
        <v>250000</v>
      </c>
      <c r="G19" s="37">
        <v>250000</v>
      </c>
      <c r="H19" s="37">
        <v>250000</v>
      </c>
      <c r="I19" s="37">
        <v>250000</v>
      </c>
      <c r="J19" s="37">
        <v>250000</v>
      </c>
      <c r="K19" s="37">
        <v>250000</v>
      </c>
      <c r="L19" s="37">
        <v>250000</v>
      </c>
      <c r="M19" s="37">
        <v>250000</v>
      </c>
      <c r="N19" s="37">
        <v>255000</v>
      </c>
      <c r="O19" s="37">
        <v>255000</v>
      </c>
      <c r="P19" s="37">
        <v>255000</v>
      </c>
      <c r="Q19" s="37">
        <v>255000</v>
      </c>
      <c r="R19" s="37">
        <v>255000</v>
      </c>
      <c r="S19" s="38"/>
      <c r="T19" s="4"/>
    </row>
    <row r="20" spans="1:20" ht="24.75" customHeight="1" x14ac:dyDescent="0.2">
      <c r="A20" s="76"/>
      <c r="B20" s="6"/>
      <c r="C20" s="4"/>
      <c r="D20" s="56"/>
      <c r="E20" s="33" t="s">
        <v>59</v>
      </c>
      <c r="F20" s="37">
        <f>ROUNDDOWN(F19*F18,0)</f>
        <v>130000</v>
      </c>
      <c r="G20" s="37">
        <f t="shared" ref="G20" si="15">ROUNDDOWN(G19*G18,0)</f>
        <v>237500</v>
      </c>
      <c r="H20" s="37">
        <f t="shared" ref="H20" si="16">ROUNDDOWN(H19*H18,0)</f>
        <v>237500</v>
      </c>
      <c r="I20" s="37">
        <f t="shared" ref="I20" si="17">ROUNDDOWN(I19*I18,0)</f>
        <v>250000</v>
      </c>
      <c r="J20" s="37">
        <f t="shared" ref="J20" si="18">ROUNDDOWN(J19*J18,0)</f>
        <v>237500</v>
      </c>
      <c r="K20" s="37">
        <f t="shared" ref="K20" si="19">ROUNDDOWN(K19*K18,0)</f>
        <v>250000</v>
      </c>
      <c r="L20" s="37">
        <f t="shared" ref="L20" si="20">ROUNDDOWN(L19*L18,0)</f>
        <v>225000</v>
      </c>
      <c r="M20" s="37">
        <f t="shared" ref="M20" si="21">ROUNDDOWN(M19*M18,0)</f>
        <v>237500</v>
      </c>
      <c r="N20" s="37">
        <f t="shared" ref="N20" si="22">ROUNDDOWN(N19*N18,0)</f>
        <v>173400</v>
      </c>
      <c r="O20" s="37">
        <f t="shared" ref="O20" si="23">ROUNDDOWN(O19*O18,0)</f>
        <v>183600</v>
      </c>
      <c r="P20" s="37">
        <f t="shared" ref="P20" si="24">ROUNDDOWN(P19*P18,0)</f>
        <v>242250</v>
      </c>
      <c r="Q20" s="37">
        <f t="shared" ref="Q20" si="25">ROUNDDOWN(Q19*Q18,0)</f>
        <v>255000</v>
      </c>
      <c r="R20" s="37">
        <f t="shared" ref="R20" si="26">ROUNDDOWN(R19*R18,0)</f>
        <v>119850</v>
      </c>
      <c r="S20" s="36">
        <f>SUM(F20:R20)</f>
        <v>2779100</v>
      </c>
      <c r="T20" s="4"/>
    </row>
    <row r="21" spans="1:20" ht="24.75" customHeight="1" x14ac:dyDescent="0.2">
      <c r="A21" s="76"/>
      <c r="B21" s="6"/>
      <c r="C21" s="4"/>
      <c r="D21" s="56"/>
      <c r="E21" s="33" t="s">
        <v>35</v>
      </c>
      <c r="F21" s="47">
        <v>1</v>
      </c>
      <c r="G21" s="47">
        <v>1</v>
      </c>
      <c r="H21" s="47">
        <v>1</v>
      </c>
      <c r="I21" s="47">
        <v>1</v>
      </c>
      <c r="J21" s="47">
        <v>1</v>
      </c>
      <c r="K21" s="47">
        <v>1</v>
      </c>
      <c r="L21" s="47">
        <v>1</v>
      </c>
      <c r="M21" s="47">
        <v>1</v>
      </c>
      <c r="N21" s="47">
        <v>1</v>
      </c>
      <c r="O21" s="47">
        <v>1</v>
      </c>
      <c r="P21" s="47">
        <v>1</v>
      </c>
      <c r="Q21" s="47">
        <v>1</v>
      </c>
      <c r="R21" s="47">
        <v>1</v>
      </c>
      <c r="S21" s="38"/>
      <c r="T21" s="4"/>
    </row>
    <row r="22" spans="1:20" ht="24.75" customHeight="1" x14ac:dyDescent="0.2">
      <c r="A22" s="76"/>
      <c r="B22" s="6"/>
      <c r="C22" s="4"/>
      <c r="D22" s="57"/>
      <c r="E22" s="39" t="s">
        <v>16</v>
      </c>
      <c r="F22" s="40">
        <f>ROUNDDOWN(F20*F21,0)</f>
        <v>130000</v>
      </c>
      <c r="G22" s="40">
        <f t="shared" ref="G22" si="27">ROUNDDOWN(G20*G21,0)</f>
        <v>237500</v>
      </c>
      <c r="H22" s="40">
        <f t="shared" ref="H22" si="28">ROUNDDOWN(H20*H21,0)</f>
        <v>237500</v>
      </c>
      <c r="I22" s="40">
        <f t="shared" ref="I22" si="29">ROUNDDOWN(I20*I21,0)</f>
        <v>250000</v>
      </c>
      <c r="J22" s="40">
        <f t="shared" ref="J22" si="30">ROUNDDOWN(J20*J21,0)</f>
        <v>237500</v>
      </c>
      <c r="K22" s="40">
        <f t="shared" ref="K22" si="31">ROUNDDOWN(K20*K21,0)</f>
        <v>250000</v>
      </c>
      <c r="L22" s="40">
        <f t="shared" ref="L22" si="32">ROUNDDOWN(L20*L21,0)</f>
        <v>225000</v>
      </c>
      <c r="M22" s="40">
        <f t="shared" ref="M22" si="33">ROUNDDOWN(M20*M21,0)</f>
        <v>237500</v>
      </c>
      <c r="N22" s="40">
        <f t="shared" ref="N22" si="34">ROUNDDOWN(N20*N21,0)</f>
        <v>173400</v>
      </c>
      <c r="O22" s="40">
        <f t="shared" ref="O22" si="35">ROUNDDOWN(O20*O21,0)</f>
        <v>183600</v>
      </c>
      <c r="P22" s="40">
        <f t="shared" ref="P22" si="36">ROUNDDOWN(P20*P21,0)</f>
        <v>242250</v>
      </c>
      <c r="Q22" s="40">
        <f t="shared" ref="Q22" si="37">ROUNDDOWN(Q20*Q21,0)</f>
        <v>255000</v>
      </c>
      <c r="R22" s="40">
        <f t="shared" ref="R22" si="38">ROUNDDOWN(R20*R21,0)</f>
        <v>119850</v>
      </c>
      <c r="S22" s="41">
        <f>SUM(F22:R22)</f>
        <v>2779100</v>
      </c>
      <c r="T22" s="48"/>
    </row>
    <row r="23" spans="1:20" ht="24.75" customHeight="1" x14ac:dyDescent="0.2">
      <c r="A23" s="76"/>
      <c r="B23" s="6"/>
      <c r="C23" s="4"/>
      <c r="D23" s="53" t="s">
        <v>38</v>
      </c>
      <c r="E23" s="30" t="s">
        <v>49</v>
      </c>
      <c r="F23" s="31">
        <v>0.5</v>
      </c>
      <c r="G23" s="31">
        <v>0.5</v>
      </c>
      <c r="H23" s="31">
        <v>0.5</v>
      </c>
      <c r="I23" s="31">
        <v>0.5</v>
      </c>
      <c r="J23" s="31">
        <v>0.5</v>
      </c>
      <c r="K23" s="31">
        <v>0.5</v>
      </c>
      <c r="L23" s="31">
        <v>0.5</v>
      </c>
      <c r="M23" s="31">
        <v>0.5</v>
      </c>
      <c r="N23" s="31">
        <v>0.5</v>
      </c>
      <c r="O23" s="32">
        <v>0.5</v>
      </c>
      <c r="P23" s="32">
        <v>0.5</v>
      </c>
      <c r="Q23" s="32">
        <v>0.5</v>
      </c>
      <c r="R23" s="32">
        <v>0.5</v>
      </c>
      <c r="S23" s="38"/>
      <c r="T23" s="4"/>
    </row>
    <row r="24" spans="1:20" ht="24.75" customHeight="1" x14ac:dyDescent="0.2">
      <c r="A24" s="76"/>
      <c r="B24" s="6"/>
      <c r="C24" s="4"/>
      <c r="D24" s="54"/>
      <c r="E24" s="33" t="s">
        <v>64</v>
      </c>
      <c r="F24" s="34">
        <v>168</v>
      </c>
      <c r="G24" s="34">
        <v>176</v>
      </c>
      <c r="H24" s="34">
        <v>168</v>
      </c>
      <c r="I24" s="34">
        <v>176</v>
      </c>
      <c r="J24" s="34">
        <v>176</v>
      </c>
      <c r="K24" s="35">
        <v>160</v>
      </c>
      <c r="L24" s="34">
        <v>176</v>
      </c>
      <c r="M24" s="34">
        <v>168</v>
      </c>
      <c r="N24" s="34">
        <v>176</v>
      </c>
      <c r="O24" s="34">
        <v>176</v>
      </c>
      <c r="P24" s="34">
        <v>168</v>
      </c>
      <c r="Q24" s="34">
        <v>176</v>
      </c>
      <c r="R24" s="34">
        <v>168</v>
      </c>
      <c r="S24" s="36">
        <f>SUM(F24:R24)</f>
        <v>2232</v>
      </c>
      <c r="T24" s="4"/>
    </row>
    <row r="25" spans="1:20" ht="24.75" customHeight="1" x14ac:dyDescent="0.2">
      <c r="A25" s="76"/>
      <c r="B25" s="6"/>
      <c r="C25" s="4"/>
      <c r="D25" s="54"/>
      <c r="E25" s="33" t="s">
        <v>58</v>
      </c>
      <c r="F25" s="34">
        <v>40</v>
      </c>
      <c r="G25" s="34">
        <v>84</v>
      </c>
      <c r="H25" s="34">
        <v>80</v>
      </c>
      <c r="I25" s="34">
        <v>88</v>
      </c>
      <c r="J25" s="34">
        <v>84</v>
      </c>
      <c r="K25" s="35">
        <v>80</v>
      </c>
      <c r="L25" s="34">
        <v>80</v>
      </c>
      <c r="M25" s="34">
        <v>84</v>
      </c>
      <c r="N25" s="34">
        <v>60</v>
      </c>
      <c r="O25" s="34">
        <v>64</v>
      </c>
      <c r="P25" s="34">
        <v>80</v>
      </c>
      <c r="Q25" s="34">
        <v>88</v>
      </c>
      <c r="R25" s="34">
        <v>44</v>
      </c>
      <c r="S25" s="36">
        <f>SUM(F25:R25)</f>
        <v>956</v>
      </c>
      <c r="T25" s="4"/>
    </row>
    <row r="26" spans="1:20" ht="24.75" customHeight="1" x14ac:dyDescent="0.2">
      <c r="A26" s="76"/>
      <c r="B26" s="6"/>
      <c r="C26" s="4"/>
      <c r="D26" s="55"/>
      <c r="E26" s="33" t="s">
        <v>36</v>
      </c>
      <c r="F26" s="34">
        <f>ROUNDDOWN(F25/F24,2)</f>
        <v>0.23</v>
      </c>
      <c r="G26" s="34">
        <f t="shared" ref="G26" si="39">ROUNDDOWN(G25/G24,2)</f>
        <v>0.47</v>
      </c>
      <c r="H26" s="34">
        <f t="shared" ref="H26" si="40">ROUNDDOWN(H25/H24,2)</f>
        <v>0.47</v>
      </c>
      <c r="I26" s="34">
        <f t="shared" ref="I26" si="41">ROUNDDOWN(I25/I24,2)</f>
        <v>0.5</v>
      </c>
      <c r="J26" s="34">
        <f t="shared" ref="J26" si="42">ROUNDDOWN(J25/J24,2)</f>
        <v>0.47</v>
      </c>
      <c r="K26" s="35">
        <f t="shared" ref="K26" si="43">ROUNDDOWN(K25/K24,2)</f>
        <v>0.5</v>
      </c>
      <c r="L26" s="34">
        <f t="shared" ref="L26" si="44">ROUNDDOWN(L25/L24,2)</f>
        <v>0.45</v>
      </c>
      <c r="M26" s="34">
        <f t="shared" ref="M26" si="45">ROUNDDOWN(M25/M24,2)</f>
        <v>0.5</v>
      </c>
      <c r="N26" s="34">
        <f t="shared" ref="N26" si="46">ROUNDDOWN(N25/N24,2)</f>
        <v>0.34</v>
      </c>
      <c r="O26" s="34">
        <f t="shared" ref="O26" si="47">ROUNDDOWN(O25/O24,2)</f>
        <v>0.36</v>
      </c>
      <c r="P26" s="34">
        <f t="shared" ref="P26" si="48">ROUNDDOWN(P25/P24,2)</f>
        <v>0.47</v>
      </c>
      <c r="Q26" s="34">
        <f t="shared" ref="Q26" si="49">ROUNDDOWN(Q25/Q24,2)</f>
        <v>0.5</v>
      </c>
      <c r="R26" s="34">
        <f t="shared" ref="R26" si="50">ROUNDDOWN(R25/R24,2)</f>
        <v>0.26</v>
      </c>
      <c r="S26" s="36">
        <f>SUM(F26:R26)</f>
        <v>5.52</v>
      </c>
      <c r="T26" s="4"/>
    </row>
    <row r="27" spans="1:20" ht="24.75" customHeight="1" x14ac:dyDescent="0.2">
      <c r="A27" s="76"/>
      <c r="B27" s="6"/>
      <c r="C27" s="4"/>
      <c r="D27" s="55"/>
      <c r="E27" s="33" t="s">
        <v>60</v>
      </c>
      <c r="F27" s="37">
        <v>230000</v>
      </c>
      <c r="G27" s="37">
        <v>230000</v>
      </c>
      <c r="H27" s="37">
        <v>230000</v>
      </c>
      <c r="I27" s="37">
        <v>230000</v>
      </c>
      <c r="J27" s="37">
        <v>230000</v>
      </c>
      <c r="K27" s="37">
        <v>230000</v>
      </c>
      <c r="L27" s="37">
        <v>230000</v>
      </c>
      <c r="M27" s="37">
        <v>230000</v>
      </c>
      <c r="N27" s="37">
        <v>235000</v>
      </c>
      <c r="O27" s="37">
        <v>235000</v>
      </c>
      <c r="P27" s="37">
        <v>235000</v>
      </c>
      <c r="Q27" s="37">
        <v>235000</v>
      </c>
      <c r="R27" s="37">
        <v>235000</v>
      </c>
      <c r="S27" s="38"/>
      <c r="T27" s="4"/>
    </row>
    <row r="28" spans="1:20" ht="24.75" customHeight="1" x14ac:dyDescent="0.2">
      <c r="A28" s="76"/>
      <c r="B28" s="6"/>
      <c r="C28" s="4"/>
      <c r="D28" s="56"/>
      <c r="E28" s="33" t="s">
        <v>59</v>
      </c>
      <c r="F28" s="37">
        <f>ROUNDDOWN(F27*F26,0)</f>
        <v>52900</v>
      </c>
      <c r="G28" s="37">
        <f t="shared" ref="G28" si="51">ROUNDDOWN(G27*G26,0)</f>
        <v>108100</v>
      </c>
      <c r="H28" s="37">
        <f t="shared" ref="H28" si="52">ROUNDDOWN(H27*H26,0)</f>
        <v>108100</v>
      </c>
      <c r="I28" s="37">
        <f t="shared" ref="I28" si="53">ROUNDDOWN(I27*I26,0)</f>
        <v>115000</v>
      </c>
      <c r="J28" s="37">
        <f t="shared" ref="J28" si="54">ROUNDDOWN(J27*J26,0)</f>
        <v>108100</v>
      </c>
      <c r="K28" s="37">
        <f t="shared" ref="K28" si="55">ROUNDDOWN(K27*K26,0)</f>
        <v>115000</v>
      </c>
      <c r="L28" s="37">
        <f t="shared" ref="L28" si="56">ROUNDDOWN(L27*L26,0)</f>
        <v>103500</v>
      </c>
      <c r="M28" s="37">
        <f t="shared" ref="M28" si="57">ROUNDDOWN(M27*M26,0)</f>
        <v>115000</v>
      </c>
      <c r="N28" s="37">
        <f t="shared" ref="N28" si="58">ROUNDDOWN(N27*N26,0)</f>
        <v>79900</v>
      </c>
      <c r="O28" s="37">
        <f t="shared" ref="O28" si="59">ROUNDDOWN(O27*O26,0)</f>
        <v>84600</v>
      </c>
      <c r="P28" s="37">
        <f t="shared" ref="P28" si="60">ROUNDDOWN(P27*P26,0)</f>
        <v>110450</v>
      </c>
      <c r="Q28" s="37">
        <f t="shared" ref="Q28" si="61">ROUNDDOWN(Q27*Q26,0)</f>
        <v>117500</v>
      </c>
      <c r="R28" s="37">
        <f t="shared" ref="R28" si="62">ROUNDDOWN(R27*R26,0)</f>
        <v>61100</v>
      </c>
      <c r="S28" s="36">
        <f>SUM(F28:R28)</f>
        <v>1279250</v>
      </c>
      <c r="T28" s="4"/>
    </row>
    <row r="29" spans="1:20" ht="24.75" customHeight="1" x14ac:dyDescent="0.2">
      <c r="A29" s="76"/>
      <c r="B29" s="6"/>
      <c r="C29" s="4"/>
      <c r="D29" s="56"/>
      <c r="E29" s="33" t="s">
        <v>35</v>
      </c>
      <c r="F29" s="47">
        <v>1</v>
      </c>
      <c r="G29" s="47">
        <v>1</v>
      </c>
      <c r="H29" s="47">
        <v>1</v>
      </c>
      <c r="I29" s="47">
        <v>1</v>
      </c>
      <c r="J29" s="47">
        <v>1</v>
      </c>
      <c r="K29" s="47">
        <v>1</v>
      </c>
      <c r="L29" s="47">
        <v>1</v>
      </c>
      <c r="M29" s="47">
        <v>1</v>
      </c>
      <c r="N29" s="47">
        <v>1</v>
      </c>
      <c r="O29" s="47">
        <v>1</v>
      </c>
      <c r="P29" s="47">
        <v>1</v>
      </c>
      <c r="Q29" s="47">
        <v>1</v>
      </c>
      <c r="R29" s="47">
        <v>1</v>
      </c>
      <c r="S29" s="38"/>
      <c r="T29" s="4"/>
    </row>
    <row r="30" spans="1:20" ht="24.75" customHeight="1" x14ac:dyDescent="0.2">
      <c r="A30" s="76"/>
      <c r="B30" s="6"/>
      <c r="C30" s="4"/>
      <c r="D30" s="57"/>
      <c r="E30" s="39" t="s">
        <v>16</v>
      </c>
      <c r="F30" s="40">
        <f>ROUNDDOWN(F28*F29,0)</f>
        <v>52900</v>
      </c>
      <c r="G30" s="40">
        <f t="shared" ref="G30" si="63">ROUNDDOWN(G28*G29,0)</f>
        <v>108100</v>
      </c>
      <c r="H30" s="40">
        <f t="shared" ref="H30" si="64">ROUNDDOWN(H28*H29,0)</f>
        <v>108100</v>
      </c>
      <c r="I30" s="40">
        <f t="shared" ref="I30" si="65">ROUNDDOWN(I28*I29,0)</f>
        <v>115000</v>
      </c>
      <c r="J30" s="40">
        <f t="shared" ref="J30" si="66">ROUNDDOWN(J28*J29,0)</f>
        <v>108100</v>
      </c>
      <c r="K30" s="40">
        <f t="shared" ref="K30" si="67">ROUNDDOWN(K28*K29,0)</f>
        <v>115000</v>
      </c>
      <c r="L30" s="40">
        <f t="shared" ref="L30" si="68">ROUNDDOWN(L28*L29,0)</f>
        <v>103500</v>
      </c>
      <c r="M30" s="40">
        <f t="shared" ref="M30" si="69">ROUNDDOWN(M28*M29,0)</f>
        <v>115000</v>
      </c>
      <c r="N30" s="40">
        <f t="shared" ref="N30" si="70">ROUNDDOWN(N28*N29,0)</f>
        <v>79900</v>
      </c>
      <c r="O30" s="40">
        <f t="shared" ref="O30" si="71">ROUNDDOWN(O28*O29,0)</f>
        <v>84600</v>
      </c>
      <c r="P30" s="40">
        <f t="shared" ref="P30" si="72">ROUNDDOWN(P28*P29,0)</f>
        <v>110450</v>
      </c>
      <c r="Q30" s="40">
        <f t="shared" ref="Q30" si="73">ROUNDDOWN(Q28*Q29,0)</f>
        <v>117500</v>
      </c>
      <c r="R30" s="40">
        <f t="shared" ref="R30" si="74">ROUNDDOWN(R28*R29,0)</f>
        <v>61100</v>
      </c>
      <c r="S30" s="41">
        <f>SUM(F30:R30)</f>
        <v>1279250</v>
      </c>
      <c r="T30" s="48"/>
    </row>
    <row r="31" spans="1:20" ht="18.75" customHeight="1" x14ac:dyDescent="0.2">
      <c r="A31" s="76"/>
      <c r="B31" s="8" t="s">
        <v>13</v>
      </c>
      <c r="C31" s="5"/>
      <c r="D31" s="9"/>
      <c r="E31" s="20"/>
      <c r="F31" s="5"/>
      <c r="G31" s="7"/>
      <c r="H31" s="5"/>
      <c r="I31" s="7"/>
      <c r="J31" s="5"/>
      <c r="K31" s="7"/>
      <c r="L31" s="5"/>
      <c r="M31" s="7"/>
      <c r="N31" s="5"/>
      <c r="O31" s="7"/>
      <c r="P31" s="5"/>
      <c r="Q31" s="7"/>
      <c r="R31" s="7"/>
      <c r="S31" s="26">
        <f>SUM(S14,S22,S30)</f>
        <v>5724000</v>
      </c>
      <c r="T31" s="26"/>
    </row>
    <row r="32" spans="1:20" ht="18.75" customHeight="1" x14ac:dyDescent="0.2">
      <c r="A32" s="77"/>
      <c r="B32" s="60" t="s">
        <v>1</v>
      </c>
      <c r="C32" s="61"/>
      <c r="D32" s="61"/>
      <c r="E32" s="21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26"/>
      <c r="T32" s="43" t="s">
        <v>19</v>
      </c>
    </row>
    <row r="33" spans="1:20" ht="18.75" customHeight="1" x14ac:dyDescent="0.2">
      <c r="A33" s="77"/>
      <c r="B33" s="6"/>
      <c r="C33" s="62" t="s">
        <v>3</v>
      </c>
      <c r="D33" s="62"/>
      <c r="E33" s="2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28"/>
      <c r="T33" s="45"/>
    </row>
    <row r="34" spans="1:20" ht="24.75" customHeight="1" x14ac:dyDescent="0.2">
      <c r="A34" s="77"/>
      <c r="B34" s="6"/>
      <c r="C34" s="4"/>
      <c r="D34" s="53" t="s">
        <v>7</v>
      </c>
      <c r="E34" s="30" t="s">
        <v>49</v>
      </c>
      <c r="F34" s="31">
        <v>1</v>
      </c>
      <c r="G34" s="31">
        <v>1</v>
      </c>
      <c r="H34" s="31">
        <v>1</v>
      </c>
      <c r="I34" s="31">
        <v>1</v>
      </c>
      <c r="J34" s="31">
        <v>1</v>
      </c>
      <c r="K34" s="31">
        <v>1</v>
      </c>
      <c r="L34" s="31">
        <v>1</v>
      </c>
      <c r="M34" s="31">
        <v>1</v>
      </c>
      <c r="N34" s="31">
        <v>1</v>
      </c>
      <c r="O34" s="32">
        <v>1</v>
      </c>
      <c r="P34" s="32">
        <v>1</v>
      </c>
      <c r="Q34" s="32">
        <v>1</v>
      </c>
      <c r="R34" s="32">
        <v>1</v>
      </c>
      <c r="S34" s="38"/>
      <c r="T34" s="4"/>
    </row>
    <row r="35" spans="1:20" ht="24.75" customHeight="1" x14ac:dyDescent="0.2">
      <c r="A35" s="77"/>
      <c r="B35" s="6"/>
      <c r="C35" s="4"/>
      <c r="D35" s="54"/>
      <c r="E35" s="33" t="s">
        <v>63</v>
      </c>
      <c r="F35" s="34">
        <v>168</v>
      </c>
      <c r="G35" s="34">
        <v>176</v>
      </c>
      <c r="H35" s="34">
        <v>168</v>
      </c>
      <c r="I35" s="34">
        <v>176</v>
      </c>
      <c r="J35" s="34">
        <v>176</v>
      </c>
      <c r="K35" s="35">
        <v>160</v>
      </c>
      <c r="L35" s="34">
        <v>176</v>
      </c>
      <c r="M35" s="34">
        <v>168</v>
      </c>
      <c r="N35" s="34">
        <v>176</v>
      </c>
      <c r="O35" s="34">
        <v>176</v>
      </c>
      <c r="P35" s="34">
        <v>168</v>
      </c>
      <c r="Q35" s="34">
        <v>176</v>
      </c>
      <c r="R35" s="34">
        <v>168</v>
      </c>
      <c r="S35" s="36">
        <f>SUM(F35:R35)</f>
        <v>2232</v>
      </c>
      <c r="T35" s="4"/>
    </row>
    <row r="36" spans="1:20" ht="24.75" customHeight="1" x14ac:dyDescent="0.2">
      <c r="A36" s="77"/>
      <c r="B36" s="6"/>
      <c r="C36" s="4"/>
      <c r="D36" s="54"/>
      <c r="E36" s="33" t="s">
        <v>58</v>
      </c>
      <c r="F36" s="34">
        <v>88</v>
      </c>
      <c r="G36" s="34">
        <v>168</v>
      </c>
      <c r="H36" s="34">
        <v>160</v>
      </c>
      <c r="I36" s="34">
        <v>176</v>
      </c>
      <c r="J36" s="34">
        <v>168</v>
      </c>
      <c r="K36" s="35">
        <v>160</v>
      </c>
      <c r="L36" s="34">
        <v>160</v>
      </c>
      <c r="M36" s="34">
        <v>160</v>
      </c>
      <c r="N36" s="34">
        <v>120</v>
      </c>
      <c r="O36" s="34">
        <v>128</v>
      </c>
      <c r="P36" s="34">
        <v>160</v>
      </c>
      <c r="Q36" s="34">
        <v>176</v>
      </c>
      <c r="R36" s="34">
        <v>80</v>
      </c>
      <c r="S36" s="36">
        <f>SUM(F36:R36)</f>
        <v>1904</v>
      </c>
      <c r="T36" s="4"/>
    </row>
    <row r="37" spans="1:20" ht="24.75" customHeight="1" x14ac:dyDescent="0.2">
      <c r="A37" s="77"/>
      <c r="B37" s="6"/>
      <c r="C37" s="4"/>
      <c r="D37" s="55"/>
      <c r="E37" s="33" t="s">
        <v>36</v>
      </c>
      <c r="F37" s="34">
        <f>ROUNDDOWN(F36/F35,2)</f>
        <v>0.52</v>
      </c>
      <c r="G37" s="34">
        <f t="shared" ref="G37" si="75">ROUNDDOWN(G36/G35,2)</f>
        <v>0.95</v>
      </c>
      <c r="H37" s="34">
        <f t="shared" ref="H37" si="76">ROUNDDOWN(H36/H35,2)</f>
        <v>0.95</v>
      </c>
      <c r="I37" s="34">
        <f t="shared" ref="I37" si="77">ROUNDDOWN(I36/I35,2)</f>
        <v>1</v>
      </c>
      <c r="J37" s="34">
        <f t="shared" ref="J37" si="78">ROUNDDOWN(J36/J35,2)</f>
        <v>0.95</v>
      </c>
      <c r="K37" s="35">
        <f t="shared" ref="K37" si="79">ROUNDDOWN(K36/K35,2)</f>
        <v>1</v>
      </c>
      <c r="L37" s="34">
        <f t="shared" ref="L37" si="80">ROUNDDOWN(L36/L35,2)</f>
        <v>0.9</v>
      </c>
      <c r="M37" s="34">
        <f t="shared" ref="M37" si="81">ROUNDDOWN(M36/M35,2)</f>
        <v>0.95</v>
      </c>
      <c r="N37" s="34">
        <f t="shared" ref="N37" si="82">ROUNDDOWN(N36/N35,2)</f>
        <v>0.68</v>
      </c>
      <c r="O37" s="34">
        <f t="shared" ref="O37" si="83">ROUNDDOWN(O36/O35,2)</f>
        <v>0.72</v>
      </c>
      <c r="P37" s="34">
        <f t="shared" ref="P37" si="84">ROUNDDOWN(P36/P35,2)</f>
        <v>0.95</v>
      </c>
      <c r="Q37" s="34">
        <f t="shared" ref="Q37" si="85">ROUNDDOWN(Q36/Q35,2)</f>
        <v>1</v>
      </c>
      <c r="R37" s="34">
        <f t="shared" ref="R37" si="86">ROUNDDOWN(R36/R35,2)</f>
        <v>0.47</v>
      </c>
      <c r="S37" s="36">
        <f>SUM(F37:R37)</f>
        <v>11.040000000000001</v>
      </c>
      <c r="T37" s="4"/>
    </row>
    <row r="38" spans="1:20" ht="24.75" customHeight="1" x14ac:dyDescent="0.2">
      <c r="A38" s="77"/>
      <c r="B38" s="6"/>
      <c r="C38" s="4"/>
      <c r="D38" s="55"/>
      <c r="E38" s="33" t="s">
        <v>60</v>
      </c>
      <c r="F38" s="37">
        <v>1200</v>
      </c>
      <c r="G38" s="37">
        <v>1200</v>
      </c>
      <c r="H38" s="37">
        <v>1200</v>
      </c>
      <c r="I38" s="37">
        <v>1200</v>
      </c>
      <c r="J38" s="37">
        <v>1200</v>
      </c>
      <c r="K38" s="37">
        <v>1200</v>
      </c>
      <c r="L38" s="37">
        <v>1200</v>
      </c>
      <c r="M38" s="37">
        <v>1200</v>
      </c>
      <c r="N38" s="37">
        <v>1200</v>
      </c>
      <c r="O38" s="37">
        <v>1200</v>
      </c>
      <c r="P38" s="37">
        <v>1200</v>
      </c>
      <c r="Q38" s="37">
        <v>1200</v>
      </c>
      <c r="R38" s="37">
        <v>1200</v>
      </c>
      <c r="S38" s="38"/>
      <c r="T38" s="4"/>
    </row>
    <row r="39" spans="1:20" ht="24.75" customHeight="1" x14ac:dyDescent="0.2">
      <c r="A39" s="77"/>
      <c r="B39" s="6"/>
      <c r="C39" s="4"/>
      <c r="D39" s="56"/>
      <c r="E39" s="33" t="s">
        <v>59</v>
      </c>
      <c r="F39" s="37">
        <f>ROUNDDOWN(F38*F37,0)</f>
        <v>624</v>
      </c>
      <c r="G39" s="37">
        <f t="shared" ref="G39" si="87">ROUNDDOWN(G38*G37,0)</f>
        <v>1140</v>
      </c>
      <c r="H39" s="37">
        <f t="shared" ref="H39" si="88">ROUNDDOWN(H38*H37,0)</f>
        <v>1140</v>
      </c>
      <c r="I39" s="37">
        <f t="shared" ref="I39" si="89">ROUNDDOWN(I38*I37,0)</f>
        <v>1200</v>
      </c>
      <c r="J39" s="37">
        <f t="shared" ref="J39" si="90">ROUNDDOWN(J38*J37,0)</f>
        <v>1140</v>
      </c>
      <c r="K39" s="37">
        <f t="shared" ref="K39" si="91">ROUNDDOWN(K38*K37,0)</f>
        <v>1200</v>
      </c>
      <c r="L39" s="37">
        <f t="shared" ref="L39" si="92">ROUNDDOWN(L38*L37,0)</f>
        <v>1080</v>
      </c>
      <c r="M39" s="37">
        <f t="shared" ref="M39" si="93">ROUNDDOWN(M38*M37,0)</f>
        <v>1140</v>
      </c>
      <c r="N39" s="37">
        <f t="shared" ref="N39" si="94">ROUNDDOWN(N38*N37,0)</f>
        <v>816</v>
      </c>
      <c r="O39" s="37">
        <f t="shared" ref="O39" si="95">ROUNDDOWN(O38*O37,0)</f>
        <v>864</v>
      </c>
      <c r="P39" s="37">
        <f t="shared" ref="P39" si="96">ROUNDDOWN(P38*P37,0)</f>
        <v>1140</v>
      </c>
      <c r="Q39" s="37">
        <f t="shared" ref="Q39" si="97">ROUNDDOWN(Q38*Q37,0)</f>
        <v>1200</v>
      </c>
      <c r="R39" s="37">
        <f t="shared" ref="R39" si="98">ROUNDDOWN(R38*R37,0)</f>
        <v>564</v>
      </c>
      <c r="S39" s="36">
        <f>SUM(F39:R39)</f>
        <v>13248</v>
      </c>
      <c r="T39" s="4"/>
    </row>
    <row r="40" spans="1:20" ht="24.75" customHeight="1" x14ac:dyDescent="0.2">
      <c r="A40" s="77"/>
      <c r="B40" s="6"/>
      <c r="C40" s="4"/>
      <c r="D40" s="56"/>
      <c r="E40" s="33" t="s">
        <v>35</v>
      </c>
      <c r="F40" s="47">
        <v>112.35</v>
      </c>
      <c r="G40" s="47">
        <v>112.83199999999999</v>
      </c>
      <c r="H40" s="47">
        <v>113.005</v>
      </c>
      <c r="I40" s="47">
        <v>113.102</v>
      </c>
      <c r="J40" s="47">
        <v>113.11499999999999</v>
      </c>
      <c r="K40" s="47">
        <v>113.206</v>
      </c>
      <c r="L40" s="47">
        <v>113.21</v>
      </c>
      <c r="M40" s="47">
        <v>113.185</v>
      </c>
      <c r="N40" s="47">
        <v>113.04</v>
      </c>
      <c r="O40" s="47">
        <v>113.14700000000001</v>
      </c>
      <c r="P40" s="47">
        <v>113.15900000000001</v>
      </c>
      <c r="Q40" s="47">
        <v>113.121</v>
      </c>
      <c r="R40" s="47">
        <v>113.108</v>
      </c>
      <c r="S40" s="38"/>
      <c r="T40" s="4"/>
    </row>
    <row r="41" spans="1:20" ht="24.75" customHeight="1" x14ac:dyDescent="0.2">
      <c r="A41" s="77"/>
      <c r="B41" s="6"/>
      <c r="C41" s="4"/>
      <c r="D41" s="57"/>
      <c r="E41" s="39" t="s">
        <v>16</v>
      </c>
      <c r="F41" s="40">
        <f>ROUNDDOWN(F39*F40,0)</f>
        <v>70106</v>
      </c>
      <c r="G41" s="40">
        <f t="shared" ref="G41" si="99">ROUNDDOWN(G39*G40,0)</f>
        <v>128628</v>
      </c>
      <c r="H41" s="40">
        <f t="shared" ref="H41" si="100">ROUNDDOWN(H39*H40,0)</f>
        <v>128825</v>
      </c>
      <c r="I41" s="40">
        <f t="shared" ref="I41" si="101">ROUNDDOWN(I39*I40,0)</f>
        <v>135722</v>
      </c>
      <c r="J41" s="40">
        <f t="shared" ref="J41" si="102">ROUNDDOWN(J39*J40,0)</f>
        <v>128951</v>
      </c>
      <c r="K41" s="40">
        <f t="shared" ref="K41" si="103">ROUNDDOWN(K39*K40,0)</f>
        <v>135847</v>
      </c>
      <c r="L41" s="40">
        <f t="shared" ref="L41" si="104">ROUNDDOWN(L39*L40,0)</f>
        <v>122266</v>
      </c>
      <c r="M41" s="40">
        <f t="shared" ref="M41" si="105">ROUNDDOWN(M39*M40,0)</f>
        <v>129030</v>
      </c>
      <c r="N41" s="40">
        <f t="shared" ref="N41" si="106">ROUNDDOWN(N39*N40,0)</f>
        <v>92240</v>
      </c>
      <c r="O41" s="40">
        <f t="shared" ref="O41" si="107">ROUNDDOWN(O39*O40,0)</f>
        <v>97759</v>
      </c>
      <c r="P41" s="40">
        <f t="shared" ref="P41" si="108">ROUNDDOWN(P39*P40,0)</f>
        <v>129001</v>
      </c>
      <c r="Q41" s="40">
        <f t="shared" ref="Q41" si="109">ROUNDDOWN(Q39*Q40,0)</f>
        <v>135745</v>
      </c>
      <c r="R41" s="40">
        <f t="shared" ref="R41" si="110">ROUNDDOWN(R39*R40,0)</f>
        <v>63792</v>
      </c>
      <c r="S41" s="41">
        <f>SUM(F41:R41)</f>
        <v>1497912</v>
      </c>
      <c r="T41" s="48"/>
    </row>
    <row r="42" spans="1:20" ht="24.75" customHeight="1" x14ac:dyDescent="0.2">
      <c r="A42" s="77"/>
      <c r="B42" s="6"/>
      <c r="C42" s="4"/>
      <c r="D42" s="53" t="s">
        <v>7</v>
      </c>
      <c r="E42" s="30" t="s">
        <v>49</v>
      </c>
      <c r="F42" s="31">
        <v>1</v>
      </c>
      <c r="G42" s="31">
        <v>1</v>
      </c>
      <c r="H42" s="31">
        <v>1</v>
      </c>
      <c r="I42" s="31">
        <v>1</v>
      </c>
      <c r="J42" s="31">
        <v>1</v>
      </c>
      <c r="K42" s="31">
        <v>1</v>
      </c>
      <c r="L42" s="31">
        <v>1</v>
      </c>
      <c r="M42" s="31">
        <v>1</v>
      </c>
      <c r="N42" s="31">
        <v>1</v>
      </c>
      <c r="O42" s="32">
        <v>1</v>
      </c>
      <c r="P42" s="32">
        <v>1</v>
      </c>
      <c r="Q42" s="32">
        <v>1</v>
      </c>
      <c r="R42" s="32">
        <v>1</v>
      </c>
      <c r="S42" s="38"/>
      <c r="T42" s="4"/>
    </row>
    <row r="43" spans="1:20" ht="24.75" customHeight="1" x14ac:dyDescent="0.2">
      <c r="A43" s="77"/>
      <c r="B43" s="6"/>
      <c r="C43" s="4"/>
      <c r="D43" s="54"/>
      <c r="E43" s="33" t="s">
        <v>63</v>
      </c>
      <c r="F43" s="34">
        <v>168</v>
      </c>
      <c r="G43" s="34">
        <v>176</v>
      </c>
      <c r="H43" s="34">
        <v>168</v>
      </c>
      <c r="I43" s="34">
        <v>176</v>
      </c>
      <c r="J43" s="34">
        <v>176</v>
      </c>
      <c r="K43" s="35">
        <v>160</v>
      </c>
      <c r="L43" s="34">
        <v>176</v>
      </c>
      <c r="M43" s="34">
        <v>168</v>
      </c>
      <c r="N43" s="34">
        <v>176</v>
      </c>
      <c r="O43" s="34">
        <v>176</v>
      </c>
      <c r="P43" s="34">
        <v>168</v>
      </c>
      <c r="Q43" s="34">
        <v>176</v>
      </c>
      <c r="R43" s="34">
        <v>168</v>
      </c>
      <c r="S43" s="36">
        <f>SUM(F43:R43)</f>
        <v>2232</v>
      </c>
      <c r="T43" s="4"/>
    </row>
    <row r="44" spans="1:20" ht="24.75" customHeight="1" x14ac:dyDescent="0.2">
      <c r="A44" s="77"/>
      <c r="B44" s="6"/>
      <c r="C44" s="4"/>
      <c r="D44" s="54"/>
      <c r="E44" s="33" t="s">
        <v>58</v>
      </c>
      <c r="F44" s="34">
        <v>88</v>
      </c>
      <c r="G44" s="34">
        <v>168</v>
      </c>
      <c r="H44" s="34">
        <v>160</v>
      </c>
      <c r="I44" s="34">
        <v>176</v>
      </c>
      <c r="J44" s="34">
        <v>168</v>
      </c>
      <c r="K44" s="35">
        <v>160</v>
      </c>
      <c r="L44" s="34">
        <v>160</v>
      </c>
      <c r="M44" s="34">
        <v>160</v>
      </c>
      <c r="N44" s="34">
        <v>120</v>
      </c>
      <c r="O44" s="34">
        <v>128</v>
      </c>
      <c r="P44" s="34">
        <v>160</v>
      </c>
      <c r="Q44" s="34">
        <v>176</v>
      </c>
      <c r="R44" s="34">
        <v>80</v>
      </c>
      <c r="S44" s="36">
        <f>SUM(F44:R44)</f>
        <v>1904</v>
      </c>
      <c r="T44" s="4"/>
    </row>
    <row r="45" spans="1:20" ht="24.75" customHeight="1" x14ac:dyDescent="0.2">
      <c r="A45" s="77"/>
      <c r="B45" s="6"/>
      <c r="C45" s="4"/>
      <c r="D45" s="55"/>
      <c r="E45" s="33" t="s">
        <v>36</v>
      </c>
      <c r="F45" s="34">
        <f>ROUNDDOWN(F44/F43,2)</f>
        <v>0.52</v>
      </c>
      <c r="G45" s="34">
        <f t="shared" ref="G45:R45" si="111">ROUNDDOWN(G44/G43,2)</f>
        <v>0.95</v>
      </c>
      <c r="H45" s="34">
        <f t="shared" si="111"/>
        <v>0.95</v>
      </c>
      <c r="I45" s="34">
        <f t="shared" si="111"/>
        <v>1</v>
      </c>
      <c r="J45" s="34">
        <f t="shared" si="111"/>
        <v>0.95</v>
      </c>
      <c r="K45" s="35">
        <f t="shared" si="111"/>
        <v>1</v>
      </c>
      <c r="L45" s="34">
        <f t="shared" si="111"/>
        <v>0.9</v>
      </c>
      <c r="M45" s="34">
        <f t="shared" si="111"/>
        <v>0.95</v>
      </c>
      <c r="N45" s="34">
        <f t="shared" si="111"/>
        <v>0.68</v>
      </c>
      <c r="O45" s="34">
        <f t="shared" si="111"/>
        <v>0.72</v>
      </c>
      <c r="P45" s="34">
        <f t="shared" si="111"/>
        <v>0.95</v>
      </c>
      <c r="Q45" s="34">
        <f t="shared" si="111"/>
        <v>1</v>
      </c>
      <c r="R45" s="34">
        <f t="shared" si="111"/>
        <v>0.47</v>
      </c>
      <c r="S45" s="36">
        <f>SUM(F45:R45)</f>
        <v>11.040000000000001</v>
      </c>
      <c r="T45" s="4"/>
    </row>
    <row r="46" spans="1:20" ht="24.75" customHeight="1" x14ac:dyDescent="0.2">
      <c r="A46" s="77"/>
      <c r="B46" s="6"/>
      <c r="C46" s="4"/>
      <c r="D46" s="55"/>
      <c r="E46" s="33" t="s">
        <v>60</v>
      </c>
      <c r="F46" s="37">
        <v>1200</v>
      </c>
      <c r="G46" s="37">
        <v>1200</v>
      </c>
      <c r="H46" s="37">
        <v>1200</v>
      </c>
      <c r="I46" s="37">
        <v>1200</v>
      </c>
      <c r="J46" s="37">
        <v>1200</v>
      </c>
      <c r="K46" s="37">
        <v>1200</v>
      </c>
      <c r="L46" s="37">
        <v>1200</v>
      </c>
      <c r="M46" s="37">
        <v>1200</v>
      </c>
      <c r="N46" s="37">
        <v>1200</v>
      </c>
      <c r="O46" s="37">
        <v>1200</v>
      </c>
      <c r="P46" s="37">
        <v>1200</v>
      </c>
      <c r="Q46" s="37">
        <v>1200</v>
      </c>
      <c r="R46" s="37">
        <v>1200</v>
      </c>
      <c r="S46" s="38"/>
      <c r="T46" s="4"/>
    </row>
    <row r="47" spans="1:20" ht="24.75" customHeight="1" x14ac:dyDescent="0.2">
      <c r="A47" s="77"/>
      <c r="B47" s="6"/>
      <c r="C47" s="4"/>
      <c r="D47" s="56"/>
      <c r="E47" s="33" t="s">
        <v>59</v>
      </c>
      <c r="F47" s="37">
        <f>ROUNDDOWN(F46*F45,0)</f>
        <v>624</v>
      </c>
      <c r="G47" s="37">
        <f t="shared" ref="G47:R47" si="112">ROUNDDOWN(G46*G45,0)</f>
        <v>1140</v>
      </c>
      <c r="H47" s="37">
        <f t="shared" si="112"/>
        <v>1140</v>
      </c>
      <c r="I47" s="37">
        <f t="shared" si="112"/>
        <v>1200</v>
      </c>
      <c r="J47" s="37">
        <f t="shared" si="112"/>
        <v>1140</v>
      </c>
      <c r="K47" s="37">
        <f t="shared" si="112"/>
        <v>1200</v>
      </c>
      <c r="L47" s="37">
        <f t="shared" si="112"/>
        <v>1080</v>
      </c>
      <c r="M47" s="37">
        <f t="shared" si="112"/>
        <v>1140</v>
      </c>
      <c r="N47" s="37">
        <f t="shared" si="112"/>
        <v>816</v>
      </c>
      <c r="O47" s="37">
        <f t="shared" si="112"/>
        <v>864</v>
      </c>
      <c r="P47" s="37">
        <f t="shared" si="112"/>
        <v>1140</v>
      </c>
      <c r="Q47" s="37">
        <f t="shared" si="112"/>
        <v>1200</v>
      </c>
      <c r="R47" s="37">
        <f t="shared" si="112"/>
        <v>564</v>
      </c>
      <c r="S47" s="36">
        <f>SUM(F47:R47)</f>
        <v>13248</v>
      </c>
      <c r="T47" s="4"/>
    </row>
    <row r="48" spans="1:20" ht="24.75" customHeight="1" x14ac:dyDescent="0.2">
      <c r="A48" s="77"/>
      <c r="B48" s="6"/>
      <c r="C48" s="4"/>
      <c r="D48" s="56"/>
      <c r="E48" s="33" t="s">
        <v>35</v>
      </c>
      <c r="F48" s="47">
        <v>112.35</v>
      </c>
      <c r="G48" s="47">
        <v>112.83199999999999</v>
      </c>
      <c r="H48" s="47">
        <v>113.005</v>
      </c>
      <c r="I48" s="47">
        <v>113.102</v>
      </c>
      <c r="J48" s="47">
        <v>113.11499999999999</v>
      </c>
      <c r="K48" s="47">
        <v>113.206</v>
      </c>
      <c r="L48" s="47">
        <v>113.21</v>
      </c>
      <c r="M48" s="47">
        <v>113.185</v>
      </c>
      <c r="N48" s="47">
        <v>113.04</v>
      </c>
      <c r="O48" s="47">
        <v>113.14700000000001</v>
      </c>
      <c r="P48" s="47">
        <v>113.15900000000001</v>
      </c>
      <c r="Q48" s="47">
        <v>113.121</v>
      </c>
      <c r="R48" s="47">
        <v>113.108</v>
      </c>
      <c r="S48" s="38"/>
      <c r="T48" s="4"/>
    </row>
    <row r="49" spans="1:20" ht="24.75" customHeight="1" x14ac:dyDescent="0.2">
      <c r="A49" s="77"/>
      <c r="B49" s="6"/>
      <c r="C49" s="4"/>
      <c r="D49" s="57"/>
      <c r="E49" s="39" t="s">
        <v>16</v>
      </c>
      <c r="F49" s="40">
        <f>ROUNDDOWN(F47*F48,0)</f>
        <v>70106</v>
      </c>
      <c r="G49" s="40">
        <f t="shared" ref="G49:R49" si="113">ROUNDDOWN(G47*G48,0)</f>
        <v>128628</v>
      </c>
      <c r="H49" s="40">
        <f t="shared" si="113"/>
        <v>128825</v>
      </c>
      <c r="I49" s="40">
        <f t="shared" si="113"/>
        <v>135722</v>
      </c>
      <c r="J49" s="40">
        <f t="shared" si="113"/>
        <v>128951</v>
      </c>
      <c r="K49" s="40">
        <f t="shared" si="113"/>
        <v>135847</v>
      </c>
      <c r="L49" s="40">
        <f t="shared" si="113"/>
        <v>122266</v>
      </c>
      <c r="M49" s="40">
        <f t="shared" si="113"/>
        <v>129030</v>
      </c>
      <c r="N49" s="40">
        <f t="shared" si="113"/>
        <v>92240</v>
      </c>
      <c r="O49" s="40">
        <f t="shared" si="113"/>
        <v>97759</v>
      </c>
      <c r="P49" s="40">
        <f t="shared" si="113"/>
        <v>129001</v>
      </c>
      <c r="Q49" s="40">
        <f t="shared" si="113"/>
        <v>135745</v>
      </c>
      <c r="R49" s="40">
        <f t="shared" si="113"/>
        <v>63792</v>
      </c>
      <c r="S49" s="41">
        <f>SUM(F49:R49)</f>
        <v>1497912</v>
      </c>
      <c r="T49" s="48"/>
    </row>
    <row r="50" spans="1:20" ht="24.75" customHeight="1" x14ac:dyDescent="0.2">
      <c r="A50" s="77"/>
      <c r="B50" s="6"/>
      <c r="C50" s="4"/>
      <c r="D50" s="53" t="s">
        <v>50</v>
      </c>
      <c r="E50" s="30" t="s">
        <v>49</v>
      </c>
      <c r="F50" s="31">
        <v>1</v>
      </c>
      <c r="G50" s="31">
        <v>1</v>
      </c>
      <c r="H50" s="31">
        <v>1</v>
      </c>
      <c r="I50" s="31">
        <v>1</v>
      </c>
      <c r="J50" s="31">
        <v>1</v>
      </c>
      <c r="K50" s="31">
        <v>1</v>
      </c>
      <c r="L50" s="31">
        <v>1</v>
      </c>
      <c r="M50" s="31">
        <v>1</v>
      </c>
      <c r="N50" s="31">
        <v>1</v>
      </c>
      <c r="O50" s="32">
        <v>1</v>
      </c>
      <c r="P50" s="32">
        <v>1</v>
      </c>
      <c r="Q50" s="32">
        <v>1</v>
      </c>
      <c r="R50" s="32">
        <v>1</v>
      </c>
      <c r="S50" s="38"/>
      <c r="T50" s="4"/>
    </row>
    <row r="51" spans="1:20" ht="24.75" customHeight="1" x14ac:dyDescent="0.2">
      <c r="A51" s="77"/>
      <c r="B51" s="6"/>
      <c r="C51" s="4"/>
      <c r="D51" s="54"/>
      <c r="E51" s="33" t="s">
        <v>63</v>
      </c>
      <c r="F51" s="34">
        <v>168</v>
      </c>
      <c r="G51" s="34">
        <v>176</v>
      </c>
      <c r="H51" s="34">
        <v>168</v>
      </c>
      <c r="I51" s="34">
        <v>176</v>
      </c>
      <c r="J51" s="34">
        <v>176</v>
      </c>
      <c r="K51" s="35">
        <v>160</v>
      </c>
      <c r="L51" s="34">
        <v>176</v>
      </c>
      <c r="M51" s="34">
        <v>168</v>
      </c>
      <c r="N51" s="34">
        <v>176</v>
      </c>
      <c r="O51" s="34">
        <v>176</v>
      </c>
      <c r="P51" s="34">
        <v>168</v>
      </c>
      <c r="Q51" s="34">
        <v>176</v>
      </c>
      <c r="R51" s="34">
        <v>168</v>
      </c>
      <c r="S51" s="36">
        <f>SUM(F51:R51)</f>
        <v>2232</v>
      </c>
      <c r="T51" s="4"/>
    </row>
    <row r="52" spans="1:20" ht="24.75" customHeight="1" x14ac:dyDescent="0.2">
      <c r="A52" s="77"/>
      <c r="B52" s="6"/>
      <c r="C52" s="4"/>
      <c r="D52" s="54"/>
      <c r="E52" s="33" t="s">
        <v>58</v>
      </c>
      <c r="F52" s="34">
        <v>88</v>
      </c>
      <c r="G52" s="34">
        <v>168</v>
      </c>
      <c r="H52" s="34">
        <v>160</v>
      </c>
      <c r="I52" s="34">
        <v>176</v>
      </c>
      <c r="J52" s="34">
        <v>168</v>
      </c>
      <c r="K52" s="35">
        <v>160</v>
      </c>
      <c r="L52" s="34">
        <v>160</v>
      </c>
      <c r="M52" s="34">
        <v>160</v>
      </c>
      <c r="N52" s="34">
        <v>120</v>
      </c>
      <c r="O52" s="34">
        <v>128</v>
      </c>
      <c r="P52" s="34">
        <v>160</v>
      </c>
      <c r="Q52" s="34">
        <v>176</v>
      </c>
      <c r="R52" s="34">
        <v>80</v>
      </c>
      <c r="S52" s="36">
        <f>SUM(F52:R52)</f>
        <v>1904</v>
      </c>
      <c r="T52" s="4"/>
    </row>
    <row r="53" spans="1:20" ht="24.75" customHeight="1" x14ac:dyDescent="0.2">
      <c r="A53" s="77"/>
      <c r="B53" s="6"/>
      <c r="C53" s="4"/>
      <c r="D53" s="55"/>
      <c r="E53" s="33" t="s">
        <v>36</v>
      </c>
      <c r="F53" s="34">
        <f>ROUNDDOWN(F52/F51,2)</f>
        <v>0.52</v>
      </c>
      <c r="G53" s="34">
        <f t="shared" ref="G53:R53" si="114">ROUNDDOWN(G52/G51,2)</f>
        <v>0.95</v>
      </c>
      <c r="H53" s="34">
        <f t="shared" si="114"/>
        <v>0.95</v>
      </c>
      <c r="I53" s="34">
        <f t="shared" si="114"/>
        <v>1</v>
      </c>
      <c r="J53" s="34">
        <f t="shared" si="114"/>
        <v>0.95</v>
      </c>
      <c r="K53" s="35">
        <f t="shared" si="114"/>
        <v>1</v>
      </c>
      <c r="L53" s="34">
        <f t="shared" si="114"/>
        <v>0.9</v>
      </c>
      <c r="M53" s="34">
        <f t="shared" si="114"/>
        <v>0.95</v>
      </c>
      <c r="N53" s="34">
        <f t="shared" si="114"/>
        <v>0.68</v>
      </c>
      <c r="O53" s="34">
        <f t="shared" si="114"/>
        <v>0.72</v>
      </c>
      <c r="P53" s="34">
        <f t="shared" si="114"/>
        <v>0.95</v>
      </c>
      <c r="Q53" s="34">
        <f t="shared" si="114"/>
        <v>1</v>
      </c>
      <c r="R53" s="34">
        <f t="shared" si="114"/>
        <v>0.47</v>
      </c>
      <c r="S53" s="36">
        <f>SUM(F53:R53)</f>
        <v>11.040000000000001</v>
      </c>
      <c r="T53" s="4"/>
    </row>
    <row r="54" spans="1:20" ht="24.75" customHeight="1" x14ac:dyDescent="0.2">
      <c r="A54" s="77"/>
      <c r="B54" s="6"/>
      <c r="C54" s="4"/>
      <c r="D54" s="55"/>
      <c r="E54" s="33" t="s">
        <v>60</v>
      </c>
      <c r="F54" s="37">
        <v>1200</v>
      </c>
      <c r="G54" s="37">
        <v>1200</v>
      </c>
      <c r="H54" s="37">
        <v>1200</v>
      </c>
      <c r="I54" s="37">
        <v>1200</v>
      </c>
      <c r="J54" s="37">
        <v>1200</v>
      </c>
      <c r="K54" s="37">
        <v>1200</v>
      </c>
      <c r="L54" s="37">
        <v>1200</v>
      </c>
      <c r="M54" s="37">
        <v>1200</v>
      </c>
      <c r="N54" s="37">
        <v>1200</v>
      </c>
      <c r="O54" s="37">
        <v>1200</v>
      </c>
      <c r="P54" s="37">
        <v>1200</v>
      </c>
      <c r="Q54" s="37">
        <v>1200</v>
      </c>
      <c r="R54" s="37">
        <v>1200</v>
      </c>
      <c r="S54" s="38"/>
      <c r="T54" s="4"/>
    </row>
    <row r="55" spans="1:20" ht="24.75" customHeight="1" x14ac:dyDescent="0.2">
      <c r="A55" s="77"/>
      <c r="B55" s="6"/>
      <c r="C55" s="4"/>
      <c r="D55" s="56"/>
      <c r="E55" s="33" t="s">
        <v>59</v>
      </c>
      <c r="F55" s="37">
        <f>ROUNDDOWN(F54*F53,0)</f>
        <v>624</v>
      </c>
      <c r="G55" s="37">
        <f t="shared" ref="G55:R55" si="115">ROUNDDOWN(G54*G53,0)</f>
        <v>1140</v>
      </c>
      <c r="H55" s="37">
        <f t="shared" si="115"/>
        <v>1140</v>
      </c>
      <c r="I55" s="37">
        <f t="shared" si="115"/>
        <v>1200</v>
      </c>
      <c r="J55" s="37">
        <f t="shared" si="115"/>
        <v>1140</v>
      </c>
      <c r="K55" s="37">
        <f t="shared" si="115"/>
        <v>1200</v>
      </c>
      <c r="L55" s="37">
        <f t="shared" si="115"/>
        <v>1080</v>
      </c>
      <c r="M55" s="37">
        <f t="shared" si="115"/>
        <v>1140</v>
      </c>
      <c r="N55" s="37">
        <f t="shared" si="115"/>
        <v>816</v>
      </c>
      <c r="O55" s="37">
        <f t="shared" si="115"/>
        <v>864</v>
      </c>
      <c r="P55" s="37">
        <f t="shared" si="115"/>
        <v>1140</v>
      </c>
      <c r="Q55" s="37">
        <f t="shared" si="115"/>
        <v>1200</v>
      </c>
      <c r="R55" s="37">
        <f t="shared" si="115"/>
        <v>564</v>
      </c>
      <c r="S55" s="36">
        <f>SUM(F55:R55)</f>
        <v>13248</v>
      </c>
      <c r="T55" s="4"/>
    </row>
    <row r="56" spans="1:20" ht="24.75" customHeight="1" x14ac:dyDescent="0.2">
      <c r="A56" s="77"/>
      <c r="B56" s="6"/>
      <c r="C56" s="4"/>
      <c r="D56" s="56"/>
      <c r="E56" s="33" t="s">
        <v>35</v>
      </c>
      <c r="F56" s="47">
        <v>112.35</v>
      </c>
      <c r="G56" s="47">
        <v>112.83199999999999</v>
      </c>
      <c r="H56" s="47">
        <v>113.005</v>
      </c>
      <c r="I56" s="47">
        <v>113.102</v>
      </c>
      <c r="J56" s="47">
        <v>113.11499999999999</v>
      </c>
      <c r="K56" s="47">
        <v>113.206</v>
      </c>
      <c r="L56" s="47">
        <v>113.21</v>
      </c>
      <c r="M56" s="47">
        <v>113.185</v>
      </c>
      <c r="N56" s="47">
        <v>113.04</v>
      </c>
      <c r="O56" s="47">
        <v>113.14700000000001</v>
      </c>
      <c r="P56" s="47">
        <v>113.15900000000001</v>
      </c>
      <c r="Q56" s="47">
        <v>113.121</v>
      </c>
      <c r="R56" s="47">
        <v>113.108</v>
      </c>
      <c r="S56" s="38"/>
      <c r="T56" s="4"/>
    </row>
    <row r="57" spans="1:20" ht="24.75" customHeight="1" x14ac:dyDescent="0.2">
      <c r="A57" s="77"/>
      <c r="B57" s="6"/>
      <c r="C57" s="4"/>
      <c r="D57" s="57"/>
      <c r="E57" s="39" t="s">
        <v>16</v>
      </c>
      <c r="F57" s="40">
        <f>ROUNDDOWN(F55*F56,0)</f>
        <v>70106</v>
      </c>
      <c r="G57" s="40">
        <f t="shared" ref="G57:R57" si="116">ROUNDDOWN(G55*G56,0)</f>
        <v>128628</v>
      </c>
      <c r="H57" s="40">
        <f t="shared" si="116"/>
        <v>128825</v>
      </c>
      <c r="I57" s="40">
        <f t="shared" si="116"/>
        <v>135722</v>
      </c>
      <c r="J57" s="40">
        <f t="shared" si="116"/>
        <v>128951</v>
      </c>
      <c r="K57" s="40">
        <f t="shared" si="116"/>
        <v>135847</v>
      </c>
      <c r="L57" s="40">
        <f t="shared" si="116"/>
        <v>122266</v>
      </c>
      <c r="M57" s="40">
        <f t="shared" si="116"/>
        <v>129030</v>
      </c>
      <c r="N57" s="40">
        <f t="shared" si="116"/>
        <v>92240</v>
      </c>
      <c r="O57" s="40">
        <f t="shared" si="116"/>
        <v>97759</v>
      </c>
      <c r="P57" s="40">
        <f t="shared" si="116"/>
        <v>129001</v>
      </c>
      <c r="Q57" s="40">
        <f t="shared" si="116"/>
        <v>135745</v>
      </c>
      <c r="R57" s="40">
        <f t="shared" si="116"/>
        <v>63792</v>
      </c>
      <c r="S57" s="41">
        <f>SUM(F57:R57)</f>
        <v>1497912</v>
      </c>
      <c r="T57" s="48"/>
    </row>
    <row r="58" spans="1:20" ht="24.75" customHeight="1" x14ac:dyDescent="0.2">
      <c r="A58" s="77"/>
      <c r="B58" s="6"/>
      <c r="C58" s="4"/>
      <c r="D58" s="53" t="s">
        <v>51</v>
      </c>
      <c r="E58" s="30" t="s">
        <v>49</v>
      </c>
      <c r="F58" s="31">
        <v>1</v>
      </c>
      <c r="G58" s="31">
        <v>1</v>
      </c>
      <c r="H58" s="31">
        <v>1</v>
      </c>
      <c r="I58" s="31">
        <v>1</v>
      </c>
      <c r="J58" s="31">
        <v>1</v>
      </c>
      <c r="K58" s="31">
        <v>1</v>
      </c>
      <c r="L58" s="31">
        <v>1</v>
      </c>
      <c r="M58" s="31">
        <v>1</v>
      </c>
      <c r="N58" s="31">
        <v>1</v>
      </c>
      <c r="O58" s="32">
        <v>1</v>
      </c>
      <c r="P58" s="32">
        <v>1</v>
      </c>
      <c r="Q58" s="32">
        <v>1</v>
      </c>
      <c r="R58" s="32">
        <v>1</v>
      </c>
      <c r="S58" s="38"/>
      <c r="T58" s="4"/>
    </row>
    <row r="59" spans="1:20" ht="24.75" customHeight="1" x14ac:dyDescent="0.2">
      <c r="A59" s="77"/>
      <c r="B59" s="6"/>
      <c r="C59" s="4"/>
      <c r="D59" s="54"/>
      <c r="E59" s="33" t="s">
        <v>64</v>
      </c>
      <c r="F59" s="34">
        <v>168</v>
      </c>
      <c r="G59" s="34">
        <v>176</v>
      </c>
      <c r="H59" s="34">
        <v>168</v>
      </c>
      <c r="I59" s="34">
        <v>176</v>
      </c>
      <c r="J59" s="34">
        <v>176</v>
      </c>
      <c r="K59" s="35">
        <v>160</v>
      </c>
      <c r="L59" s="34">
        <v>176</v>
      </c>
      <c r="M59" s="34">
        <v>168</v>
      </c>
      <c r="N59" s="34">
        <v>176</v>
      </c>
      <c r="O59" s="34">
        <v>176</v>
      </c>
      <c r="P59" s="34">
        <v>168</v>
      </c>
      <c r="Q59" s="34">
        <v>176</v>
      </c>
      <c r="R59" s="34">
        <v>168</v>
      </c>
      <c r="S59" s="36">
        <f>SUM(F59:R59)</f>
        <v>2232</v>
      </c>
      <c r="T59" s="4"/>
    </row>
    <row r="60" spans="1:20" ht="24.75" customHeight="1" x14ac:dyDescent="0.2">
      <c r="A60" s="77"/>
      <c r="B60" s="6"/>
      <c r="C60" s="4"/>
      <c r="D60" s="54"/>
      <c r="E60" s="33" t="s">
        <v>58</v>
      </c>
      <c r="F60" s="34">
        <v>88</v>
      </c>
      <c r="G60" s="34">
        <v>168</v>
      </c>
      <c r="H60" s="34">
        <v>160</v>
      </c>
      <c r="I60" s="34">
        <v>176</v>
      </c>
      <c r="J60" s="34">
        <v>168</v>
      </c>
      <c r="K60" s="35">
        <v>160</v>
      </c>
      <c r="L60" s="34">
        <v>160</v>
      </c>
      <c r="M60" s="34">
        <v>160</v>
      </c>
      <c r="N60" s="34">
        <v>120</v>
      </c>
      <c r="O60" s="34">
        <v>128</v>
      </c>
      <c r="P60" s="34">
        <v>160</v>
      </c>
      <c r="Q60" s="34">
        <v>176</v>
      </c>
      <c r="R60" s="34">
        <v>80</v>
      </c>
      <c r="S60" s="36">
        <f>SUM(F60:R60)</f>
        <v>1904</v>
      </c>
      <c r="T60" s="4"/>
    </row>
    <row r="61" spans="1:20" ht="24.75" customHeight="1" x14ac:dyDescent="0.2">
      <c r="A61" s="77"/>
      <c r="B61" s="6"/>
      <c r="C61" s="4"/>
      <c r="D61" s="55"/>
      <c r="E61" s="33" t="s">
        <v>36</v>
      </c>
      <c r="F61" s="34">
        <f>ROUNDDOWN(F60/F59,2)</f>
        <v>0.52</v>
      </c>
      <c r="G61" s="34">
        <f t="shared" ref="G61:R61" si="117">ROUNDDOWN(G60/G59,2)</f>
        <v>0.95</v>
      </c>
      <c r="H61" s="34">
        <f t="shared" si="117"/>
        <v>0.95</v>
      </c>
      <c r="I61" s="34">
        <f t="shared" si="117"/>
        <v>1</v>
      </c>
      <c r="J61" s="34">
        <f t="shared" si="117"/>
        <v>0.95</v>
      </c>
      <c r="K61" s="35">
        <f t="shared" si="117"/>
        <v>1</v>
      </c>
      <c r="L61" s="34">
        <f t="shared" si="117"/>
        <v>0.9</v>
      </c>
      <c r="M61" s="34">
        <f t="shared" si="117"/>
        <v>0.95</v>
      </c>
      <c r="N61" s="34">
        <f t="shared" si="117"/>
        <v>0.68</v>
      </c>
      <c r="O61" s="34">
        <f t="shared" si="117"/>
        <v>0.72</v>
      </c>
      <c r="P61" s="34">
        <f t="shared" si="117"/>
        <v>0.95</v>
      </c>
      <c r="Q61" s="34">
        <f t="shared" si="117"/>
        <v>1</v>
      </c>
      <c r="R61" s="34">
        <f t="shared" si="117"/>
        <v>0.47</v>
      </c>
      <c r="S61" s="36">
        <f>SUM(F61:R61)</f>
        <v>11.040000000000001</v>
      </c>
      <c r="T61" s="4"/>
    </row>
    <row r="62" spans="1:20" ht="24.75" customHeight="1" x14ac:dyDescent="0.2">
      <c r="A62" s="77"/>
      <c r="B62" s="6"/>
      <c r="C62" s="4"/>
      <c r="D62" s="55"/>
      <c r="E62" s="33" t="s">
        <v>60</v>
      </c>
      <c r="F62" s="37">
        <v>1200</v>
      </c>
      <c r="G62" s="37">
        <v>1200</v>
      </c>
      <c r="H62" s="37">
        <v>1200</v>
      </c>
      <c r="I62" s="37">
        <v>1200</v>
      </c>
      <c r="J62" s="37">
        <v>1200</v>
      </c>
      <c r="K62" s="37">
        <v>1200</v>
      </c>
      <c r="L62" s="37">
        <v>1200</v>
      </c>
      <c r="M62" s="37">
        <v>1200</v>
      </c>
      <c r="N62" s="37">
        <v>1200</v>
      </c>
      <c r="O62" s="37">
        <v>1200</v>
      </c>
      <c r="P62" s="37">
        <v>1200</v>
      </c>
      <c r="Q62" s="37">
        <v>1200</v>
      </c>
      <c r="R62" s="37">
        <v>1200</v>
      </c>
      <c r="S62" s="38"/>
      <c r="T62" s="4"/>
    </row>
    <row r="63" spans="1:20" ht="24.75" customHeight="1" x14ac:dyDescent="0.2">
      <c r="A63" s="77"/>
      <c r="B63" s="6"/>
      <c r="C63" s="4"/>
      <c r="D63" s="56"/>
      <c r="E63" s="33" t="s">
        <v>59</v>
      </c>
      <c r="F63" s="37">
        <f>ROUNDDOWN(F62*F61,0)</f>
        <v>624</v>
      </c>
      <c r="G63" s="37">
        <f t="shared" ref="G63:R63" si="118">ROUNDDOWN(G62*G61,0)</f>
        <v>1140</v>
      </c>
      <c r="H63" s="37">
        <f t="shared" si="118"/>
        <v>1140</v>
      </c>
      <c r="I63" s="37">
        <f t="shared" si="118"/>
        <v>1200</v>
      </c>
      <c r="J63" s="37">
        <f t="shared" si="118"/>
        <v>1140</v>
      </c>
      <c r="K63" s="37">
        <f t="shared" si="118"/>
        <v>1200</v>
      </c>
      <c r="L63" s="37">
        <f t="shared" si="118"/>
        <v>1080</v>
      </c>
      <c r="M63" s="37">
        <f t="shared" si="118"/>
        <v>1140</v>
      </c>
      <c r="N63" s="37">
        <f t="shared" si="118"/>
        <v>816</v>
      </c>
      <c r="O63" s="37">
        <f t="shared" si="118"/>
        <v>864</v>
      </c>
      <c r="P63" s="37">
        <f t="shared" si="118"/>
        <v>1140</v>
      </c>
      <c r="Q63" s="37">
        <f t="shared" si="118"/>
        <v>1200</v>
      </c>
      <c r="R63" s="37">
        <f t="shared" si="118"/>
        <v>564</v>
      </c>
      <c r="S63" s="36">
        <f>SUM(F63:R63)</f>
        <v>13248</v>
      </c>
      <c r="T63" s="4"/>
    </row>
    <row r="64" spans="1:20" ht="24.75" customHeight="1" x14ac:dyDescent="0.2">
      <c r="A64" s="77"/>
      <c r="B64" s="6"/>
      <c r="C64" s="4"/>
      <c r="D64" s="56"/>
      <c r="E64" s="33" t="s">
        <v>35</v>
      </c>
      <c r="F64" s="47">
        <v>112.35</v>
      </c>
      <c r="G64" s="47">
        <v>112.83199999999999</v>
      </c>
      <c r="H64" s="47">
        <v>113.005</v>
      </c>
      <c r="I64" s="47">
        <v>113.102</v>
      </c>
      <c r="J64" s="47">
        <v>113.11499999999999</v>
      </c>
      <c r="K64" s="47">
        <v>113.206</v>
      </c>
      <c r="L64" s="47">
        <v>113.21</v>
      </c>
      <c r="M64" s="47">
        <v>113.185</v>
      </c>
      <c r="N64" s="47">
        <v>113.04</v>
      </c>
      <c r="O64" s="47">
        <v>113.14700000000001</v>
      </c>
      <c r="P64" s="47">
        <v>113.15900000000001</v>
      </c>
      <c r="Q64" s="47">
        <v>113.121</v>
      </c>
      <c r="R64" s="47">
        <v>113.108</v>
      </c>
      <c r="S64" s="38"/>
      <c r="T64" s="4"/>
    </row>
    <row r="65" spans="1:20" ht="24.75" customHeight="1" x14ac:dyDescent="0.2">
      <c r="A65" s="77"/>
      <c r="B65" s="6"/>
      <c r="C65" s="4"/>
      <c r="D65" s="57"/>
      <c r="E65" s="39" t="s">
        <v>16</v>
      </c>
      <c r="F65" s="40">
        <f>ROUNDDOWN(F63*F64,0)</f>
        <v>70106</v>
      </c>
      <c r="G65" s="40">
        <f t="shared" ref="G65:R65" si="119">ROUNDDOWN(G63*G64,0)</f>
        <v>128628</v>
      </c>
      <c r="H65" s="40">
        <f t="shared" si="119"/>
        <v>128825</v>
      </c>
      <c r="I65" s="40">
        <f t="shared" si="119"/>
        <v>135722</v>
      </c>
      <c r="J65" s="40">
        <f t="shared" si="119"/>
        <v>128951</v>
      </c>
      <c r="K65" s="40">
        <f t="shared" si="119"/>
        <v>135847</v>
      </c>
      <c r="L65" s="40">
        <f t="shared" si="119"/>
        <v>122266</v>
      </c>
      <c r="M65" s="40">
        <f t="shared" si="119"/>
        <v>129030</v>
      </c>
      <c r="N65" s="40">
        <f t="shared" si="119"/>
        <v>92240</v>
      </c>
      <c r="O65" s="40">
        <f t="shared" si="119"/>
        <v>97759</v>
      </c>
      <c r="P65" s="40">
        <f t="shared" si="119"/>
        <v>129001</v>
      </c>
      <c r="Q65" s="40">
        <f t="shared" si="119"/>
        <v>135745</v>
      </c>
      <c r="R65" s="40">
        <f t="shared" si="119"/>
        <v>63792</v>
      </c>
      <c r="S65" s="41">
        <f>SUM(F65:R65)</f>
        <v>1497912</v>
      </c>
      <c r="T65" s="48"/>
    </row>
    <row r="66" spans="1:20" ht="18.75" customHeight="1" x14ac:dyDescent="0.2">
      <c r="A66" s="77"/>
      <c r="B66" s="6"/>
      <c r="C66" s="63" t="s">
        <v>5</v>
      </c>
      <c r="D66" s="62"/>
      <c r="E66" s="19"/>
      <c r="F66" s="10"/>
      <c r="G66" s="2"/>
      <c r="H66" s="10"/>
      <c r="I66" s="2"/>
      <c r="J66" s="10"/>
      <c r="K66" s="2"/>
      <c r="L66" s="10"/>
      <c r="M66" s="2"/>
      <c r="N66" s="10"/>
      <c r="O66" s="2"/>
      <c r="P66" s="10"/>
      <c r="Q66" s="2"/>
      <c r="R66" s="2"/>
      <c r="S66" s="28"/>
      <c r="T66" s="45"/>
    </row>
    <row r="67" spans="1:20" ht="24.75" customHeight="1" x14ac:dyDescent="0.2">
      <c r="A67" s="77"/>
      <c r="B67" s="6"/>
      <c r="C67" s="4"/>
      <c r="D67" s="53" t="s">
        <v>52</v>
      </c>
      <c r="E67" s="30" t="s">
        <v>49</v>
      </c>
      <c r="F67" s="31">
        <v>1</v>
      </c>
      <c r="G67" s="31">
        <v>1</v>
      </c>
      <c r="H67" s="31">
        <v>1</v>
      </c>
      <c r="I67" s="31">
        <v>1</v>
      </c>
      <c r="J67" s="31">
        <v>1</v>
      </c>
      <c r="K67" s="31">
        <v>1</v>
      </c>
      <c r="L67" s="31">
        <v>1</v>
      </c>
      <c r="M67" s="31">
        <v>1</v>
      </c>
      <c r="N67" s="31">
        <v>1</v>
      </c>
      <c r="O67" s="32">
        <v>1</v>
      </c>
      <c r="P67" s="32">
        <v>1</v>
      </c>
      <c r="Q67" s="32">
        <v>1</v>
      </c>
      <c r="R67" s="32">
        <v>1</v>
      </c>
      <c r="S67" s="38"/>
      <c r="T67" s="4"/>
    </row>
    <row r="68" spans="1:20" ht="24.75" customHeight="1" x14ac:dyDescent="0.2">
      <c r="A68" s="77"/>
      <c r="B68" s="6"/>
      <c r="C68" s="4"/>
      <c r="D68" s="54"/>
      <c r="E68" s="33" t="s">
        <v>63</v>
      </c>
      <c r="F68" s="34">
        <v>168</v>
      </c>
      <c r="G68" s="34">
        <v>176</v>
      </c>
      <c r="H68" s="34">
        <v>168</v>
      </c>
      <c r="I68" s="34">
        <v>176</v>
      </c>
      <c r="J68" s="34">
        <v>176</v>
      </c>
      <c r="K68" s="35">
        <v>160</v>
      </c>
      <c r="L68" s="34">
        <v>176</v>
      </c>
      <c r="M68" s="34">
        <v>168</v>
      </c>
      <c r="N68" s="34">
        <v>176</v>
      </c>
      <c r="O68" s="34">
        <v>176</v>
      </c>
      <c r="P68" s="34">
        <v>168</v>
      </c>
      <c r="Q68" s="34">
        <v>176</v>
      </c>
      <c r="R68" s="34">
        <v>168</v>
      </c>
      <c r="S68" s="36">
        <f>SUM(F68:R68)</f>
        <v>2232</v>
      </c>
      <c r="T68" s="4"/>
    </row>
    <row r="69" spans="1:20" ht="24.75" customHeight="1" x14ac:dyDescent="0.2">
      <c r="A69" s="77"/>
      <c r="B69" s="6"/>
      <c r="C69" s="4"/>
      <c r="D69" s="54"/>
      <c r="E69" s="33" t="s">
        <v>58</v>
      </c>
      <c r="F69" s="34">
        <v>88</v>
      </c>
      <c r="G69" s="34">
        <v>168</v>
      </c>
      <c r="H69" s="34">
        <v>160</v>
      </c>
      <c r="I69" s="34">
        <v>176</v>
      </c>
      <c r="J69" s="34">
        <v>168</v>
      </c>
      <c r="K69" s="35">
        <v>160</v>
      </c>
      <c r="L69" s="34">
        <v>160</v>
      </c>
      <c r="M69" s="34">
        <v>160</v>
      </c>
      <c r="N69" s="34">
        <v>120</v>
      </c>
      <c r="O69" s="34">
        <v>128</v>
      </c>
      <c r="P69" s="34">
        <v>160</v>
      </c>
      <c r="Q69" s="34">
        <v>176</v>
      </c>
      <c r="R69" s="34">
        <v>80</v>
      </c>
      <c r="S69" s="36">
        <f>SUM(F69:R69)</f>
        <v>1904</v>
      </c>
      <c r="T69" s="4"/>
    </row>
    <row r="70" spans="1:20" ht="24.75" customHeight="1" x14ac:dyDescent="0.2">
      <c r="A70" s="77"/>
      <c r="B70" s="6"/>
      <c r="C70" s="4"/>
      <c r="D70" s="55"/>
      <c r="E70" s="33" t="s">
        <v>36</v>
      </c>
      <c r="F70" s="34">
        <f>ROUNDDOWN(F69/F68,2)</f>
        <v>0.52</v>
      </c>
      <c r="G70" s="34">
        <f t="shared" ref="G70:R70" si="120">ROUNDDOWN(G69/G68,2)</f>
        <v>0.95</v>
      </c>
      <c r="H70" s="34">
        <f t="shared" si="120"/>
        <v>0.95</v>
      </c>
      <c r="I70" s="34">
        <f t="shared" si="120"/>
        <v>1</v>
      </c>
      <c r="J70" s="34">
        <f t="shared" si="120"/>
        <v>0.95</v>
      </c>
      <c r="K70" s="35">
        <f t="shared" si="120"/>
        <v>1</v>
      </c>
      <c r="L70" s="34">
        <f t="shared" si="120"/>
        <v>0.9</v>
      </c>
      <c r="M70" s="34">
        <f t="shared" si="120"/>
        <v>0.95</v>
      </c>
      <c r="N70" s="34">
        <f t="shared" si="120"/>
        <v>0.68</v>
      </c>
      <c r="O70" s="34">
        <f t="shared" si="120"/>
        <v>0.72</v>
      </c>
      <c r="P70" s="34">
        <f t="shared" si="120"/>
        <v>0.95</v>
      </c>
      <c r="Q70" s="34">
        <f t="shared" si="120"/>
        <v>1</v>
      </c>
      <c r="R70" s="34">
        <f t="shared" si="120"/>
        <v>0.47</v>
      </c>
      <c r="S70" s="36">
        <f>SUM(F70:R70)</f>
        <v>11.040000000000001</v>
      </c>
      <c r="T70" s="4"/>
    </row>
    <row r="71" spans="1:20" ht="24.75" customHeight="1" x14ac:dyDescent="0.2">
      <c r="A71" s="77"/>
      <c r="B71" s="6"/>
      <c r="C71" s="4"/>
      <c r="D71" s="55"/>
      <c r="E71" s="33" t="s">
        <v>60</v>
      </c>
      <c r="F71" s="37">
        <v>1200</v>
      </c>
      <c r="G71" s="37">
        <v>1200</v>
      </c>
      <c r="H71" s="37">
        <v>1200</v>
      </c>
      <c r="I71" s="37">
        <v>1200</v>
      </c>
      <c r="J71" s="37">
        <v>1200</v>
      </c>
      <c r="K71" s="37">
        <v>1200</v>
      </c>
      <c r="L71" s="37">
        <v>1200</v>
      </c>
      <c r="M71" s="37">
        <v>1200</v>
      </c>
      <c r="N71" s="37">
        <v>1200</v>
      </c>
      <c r="O71" s="37">
        <v>1200</v>
      </c>
      <c r="P71" s="37">
        <v>1200</v>
      </c>
      <c r="Q71" s="37">
        <v>1200</v>
      </c>
      <c r="R71" s="37">
        <v>1200</v>
      </c>
      <c r="S71" s="38"/>
      <c r="T71" s="4"/>
    </row>
    <row r="72" spans="1:20" ht="24.75" customHeight="1" x14ac:dyDescent="0.2">
      <c r="A72" s="77"/>
      <c r="B72" s="6"/>
      <c r="C72" s="4"/>
      <c r="D72" s="56"/>
      <c r="E72" s="33" t="s">
        <v>59</v>
      </c>
      <c r="F72" s="37">
        <f>ROUNDDOWN(F71*F70,0)</f>
        <v>624</v>
      </c>
      <c r="G72" s="37">
        <f t="shared" ref="G72:R72" si="121">ROUNDDOWN(G71*G70,0)</f>
        <v>1140</v>
      </c>
      <c r="H72" s="37">
        <f t="shared" si="121"/>
        <v>1140</v>
      </c>
      <c r="I72" s="37">
        <f t="shared" si="121"/>
        <v>1200</v>
      </c>
      <c r="J72" s="37">
        <f t="shared" si="121"/>
        <v>1140</v>
      </c>
      <c r="K72" s="37">
        <f t="shared" si="121"/>
        <v>1200</v>
      </c>
      <c r="L72" s="37">
        <f t="shared" si="121"/>
        <v>1080</v>
      </c>
      <c r="M72" s="37">
        <f t="shared" si="121"/>
        <v>1140</v>
      </c>
      <c r="N72" s="37">
        <f t="shared" si="121"/>
        <v>816</v>
      </c>
      <c r="O72" s="37">
        <f t="shared" si="121"/>
        <v>864</v>
      </c>
      <c r="P72" s="37">
        <f t="shared" si="121"/>
        <v>1140</v>
      </c>
      <c r="Q72" s="37">
        <f t="shared" si="121"/>
        <v>1200</v>
      </c>
      <c r="R72" s="37">
        <f t="shared" si="121"/>
        <v>564</v>
      </c>
      <c r="S72" s="36">
        <f>SUM(F72:R72)</f>
        <v>13248</v>
      </c>
      <c r="T72" s="4"/>
    </row>
    <row r="73" spans="1:20" ht="24.75" customHeight="1" x14ac:dyDescent="0.2">
      <c r="A73" s="77"/>
      <c r="B73" s="6"/>
      <c r="C73" s="4"/>
      <c r="D73" s="56"/>
      <c r="E73" s="33" t="s">
        <v>35</v>
      </c>
      <c r="F73" s="47">
        <v>112.35</v>
      </c>
      <c r="G73" s="47">
        <v>112.83199999999999</v>
      </c>
      <c r="H73" s="47">
        <v>113.005</v>
      </c>
      <c r="I73" s="47">
        <v>113.102</v>
      </c>
      <c r="J73" s="47">
        <v>113.11499999999999</v>
      </c>
      <c r="K73" s="47">
        <v>113.206</v>
      </c>
      <c r="L73" s="47">
        <v>113.21</v>
      </c>
      <c r="M73" s="47">
        <v>113.185</v>
      </c>
      <c r="N73" s="47">
        <v>113.04</v>
      </c>
      <c r="O73" s="47">
        <v>113.14700000000001</v>
      </c>
      <c r="P73" s="47">
        <v>113.15900000000001</v>
      </c>
      <c r="Q73" s="47">
        <v>113.121</v>
      </c>
      <c r="R73" s="47">
        <v>113.108</v>
      </c>
      <c r="S73" s="38"/>
      <c r="T73" s="4"/>
    </row>
    <row r="74" spans="1:20" ht="24.75" customHeight="1" x14ac:dyDescent="0.2">
      <c r="A74" s="77"/>
      <c r="B74" s="6"/>
      <c r="C74" s="4"/>
      <c r="D74" s="57"/>
      <c r="E74" s="39" t="s">
        <v>16</v>
      </c>
      <c r="F74" s="40">
        <f>ROUNDDOWN(F72*F73,0)</f>
        <v>70106</v>
      </c>
      <c r="G74" s="40">
        <f t="shared" ref="G74:R74" si="122">ROUNDDOWN(G72*G73,0)</f>
        <v>128628</v>
      </c>
      <c r="H74" s="40">
        <f t="shared" si="122"/>
        <v>128825</v>
      </c>
      <c r="I74" s="40">
        <f t="shared" si="122"/>
        <v>135722</v>
      </c>
      <c r="J74" s="40">
        <f t="shared" si="122"/>
        <v>128951</v>
      </c>
      <c r="K74" s="40">
        <f t="shared" si="122"/>
        <v>135847</v>
      </c>
      <c r="L74" s="40">
        <f t="shared" si="122"/>
        <v>122266</v>
      </c>
      <c r="M74" s="40">
        <f t="shared" si="122"/>
        <v>129030</v>
      </c>
      <c r="N74" s="40">
        <f t="shared" si="122"/>
        <v>92240</v>
      </c>
      <c r="O74" s="40">
        <f t="shared" si="122"/>
        <v>97759</v>
      </c>
      <c r="P74" s="40">
        <f t="shared" si="122"/>
        <v>129001</v>
      </c>
      <c r="Q74" s="40">
        <f t="shared" si="122"/>
        <v>135745</v>
      </c>
      <c r="R74" s="40">
        <f t="shared" si="122"/>
        <v>63792</v>
      </c>
      <c r="S74" s="41">
        <f>SUM(F74:R74)</f>
        <v>1497912</v>
      </c>
      <c r="T74" s="48"/>
    </row>
    <row r="75" spans="1:20" ht="24.75" customHeight="1" x14ac:dyDescent="0.2">
      <c r="A75" s="77"/>
      <c r="B75" s="6"/>
      <c r="C75" s="4"/>
      <c r="D75" s="53" t="s">
        <v>66</v>
      </c>
      <c r="E75" s="30" t="s">
        <v>49</v>
      </c>
      <c r="F75" s="31">
        <v>1</v>
      </c>
      <c r="G75" s="31">
        <v>1</v>
      </c>
      <c r="H75" s="31">
        <v>1</v>
      </c>
      <c r="I75" s="31">
        <v>1</v>
      </c>
      <c r="J75" s="31">
        <v>1</v>
      </c>
      <c r="K75" s="31">
        <v>1</v>
      </c>
      <c r="L75" s="31">
        <v>1</v>
      </c>
      <c r="M75" s="31">
        <v>1</v>
      </c>
      <c r="N75" s="31">
        <v>1</v>
      </c>
      <c r="O75" s="32">
        <v>1</v>
      </c>
      <c r="P75" s="32">
        <v>1</v>
      </c>
      <c r="Q75" s="32">
        <v>1</v>
      </c>
      <c r="R75" s="32">
        <v>1</v>
      </c>
      <c r="S75" s="38"/>
      <c r="T75" s="4"/>
    </row>
    <row r="76" spans="1:20" ht="24.75" customHeight="1" x14ac:dyDescent="0.2">
      <c r="A76" s="77"/>
      <c r="B76" s="6"/>
      <c r="C76" s="4"/>
      <c r="D76" s="54"/>
      <c r="E76" s="33" t="s">
        <v>65</v>
      </c>
      <c r="F76" s="34">
        <v>168</v>
      </c>
      <c r="G76" s="34">
        <v>176</v>
      </c>
      <c r="H76" s="34">
        <v>168</v>
      </c>
      <c r="I76" s="34">
        <v>176</v>
      </c>
      <c r="J76" s="34">
        <v>176</v>
      </c>
      <c r="K76" s="35">
        <v>160</v>
      </c>
      <c r="L76" s="34">
        <v>176</v>
      </c>
      <c r="M76" s="34">
        <v>168</v>
      </c>
      <c r="N76" s="34">
        <v>176</v>
      </c>
      <c r="O76" s="34">
        <v>176</v>
      </c>
      <c r="P76" s="34">
        <v>168</v>
      </c>
      <c r="Q76" s="34">
        <v>176</v>
      </c>
      <c r="R76" s="34">
        <v>168</v>
      </c>
      <c r="S76" s="36">
        <f>SUM(F76:R76)</f>
        <v>2232</v>
      </c>
      <c r="T76" s="4"/>
    </row>
    <row r="77" spans="1:20" ht="24.75" customHeight="1" x14ac:dyDescent="0.2">
      <c r="A77" s="77"/>
      <c r="B77" s="6"/>
      <c r="C77" s="4"/>
      <c r="D77" s="54"/>
      <c r="E77" s="33" t="s">
        <v>58</v>
      </c>
      <c r="F77" s="34">
        <v>88</v>
      </c>
      <c r="G77" s="34">
        <v>168</v>
      </c>
      <c r="H77" s="34">
        <v>160</v>
      </c>
      <c r="I77" s="34">
        <v>176</v>
      </c>
      <c r="J77" s="34">
        <v>168</v>
      </c>
      <c r="K77" s="35">
        <v>160</v>
      </c>
      <c r="L77" s="34">
        <v>160</v>
      </c>
      <c r="M77" s="34">
        <v>160</v>
      </c>
      <c r="N77" s="34">
        <v>120</v>
      </c>
      <c r="O77" s="34">
        <v>128</v>
      </c>
      <c r="P77" s="34">
        <v>160</v>
      </c>
      <c r="Q77" s="34">
        <v>176</v>
      </c>
      <c r="R77" s="34">
        <v>80</v>
      </c>
      <c r="S77" s="36">
        <f>SUM(F77:R77)</f>
        <v>1904</v>
      </c>
      <c r="T77" s="4"/>
    </row>
    <row r="78" spans="1:20" ht="24.75" customHeight="1" x14ac:dyDescent="0.2">
      <c r="A78" s="77"/>
      <c r="B78" s="6"/>
      <c r="C78" s="4"/>
      <c r="D78" s="55"/>
      <c r="E78" s="33" t="s">
        <v>36</v>
      </c>
      <c r="F78" s="34">
        <f>ROUNDDOWN(F77/F76,2)</f>
        <v>0.52</v>
      </c>
      <c r="G78" s="34">
        <f t="shared" ref="G78:R78" si="123">ROUNDDOWN(G77/G76,2)</f>
        <v>0.95</v>
      </c>
      <c r="H78" s="34">
        <f t="shared" si="123"/>
        <v>0.95</v>
      </c>
      <c r="I78" s="34">
        <f t="shared" si="123"/>
        <v>1</v>
      </c>
      <c r="J78" s="34">
        <f t="shared" si="123"/>
        <v>0.95</v>
      </c>
      <c r="K78" s="35">
        <f t="shared" si="123"/>
        <v>1</v>
      </c>
      <c r="L78" s="34">
        <f t="shared" si="123"/>
        <v>0.9</v>
      </c>
      <c r="M78" s="34">
        <f t="shared" si="123"/>
        <v>0.95</v>
      </c>
      <c r="N78" s="34">
        <f t="shared" si="123"/>
        <v>0.68</v>
      </c>
      <c r="O78" s="34">
        <f t="shared" si="123"/>
        <v>0.72</v>
      </c>
      <c r="P78" s="34">
        <f t="shared" si="123"/>
        <v>0.95</v>
      </c>
      <c r="Q78" s="34">
        <f t="shared" si="123"/>
        <v>1</v>
      </c>
      <c r="R78" s="34">
        <f t="shared" si="123"/>
        <v>0.47</v>
      </c>
      <c r="S78" s="36">
        <f>SUM(F78:R78)</f>
        <v>11.040000000000001</v>
      </c>
      <c r="T78" s="4"/>
    </row>
    <row r="79" spans="1:20" ht="24.75" customHeight="1" x14ac:dyDescent="0.2">
      <c r="A79" s="77"/>
      <c r="B79" s="6"/>
      <c r="C79" s="4"/>
      <c r="D79" s="55"/>
      <c r="E79" s="33" t="s">
        <v>60</v>
      </c>
      <c r="F79" s="37">
        <v>1200</v>
      </c>
      <c r="G79" s="37">
        <v>1200</v>
      </c>
      <c r="H79" s="37">
        <v>1200</v>
      </c>
      <c r="I79" s="37">
        <v>1200</v>
      </c>
      <c r="J79" s="37">
        <v>1200</v>
      </c>
      <c r="K79" s="37">
        <v>1200</v>
      </c>
      <c r="L79" s="37">
        <v>1200</v>
      </c>
      <c r="M79" s="37">
        <v>1200</v>
      </c>
      <c r="N79" s="37">
        <v>1200</v>
      </c>
      <c r="O79" s="37">
        <v>1200</v>
      </c>
      <c r="P79" s="37">
        <v>1200</v>
      </c>
      <c r="Q79" s="37">
        <v>1200</v>
      </c>
      <c r="R79" s="37">
        <v>1200</v>
      </c>
      <c r="S79" s="38"/>
      <c r="T79" s="4"/>
    </row>
    <row r="80" spans="1:20" ht="24.75" customHeight="1" x14ac:dyDescent="0.2">
      <c r="A80" s="77"/>
      <c r="B80" s="6"/>
      <c r="C80" s="4"/>
      <c r="D80" s="56"/>
      <c r="E80" s="33" t="s">
        <v>59</v>
      </c>
      <c r="F80" s="37">
        <f>ROUNDDOWN(F79*F78,0)</f>
        <v>624</v>
      </c>
      <c r="G80" s="37">
        <f t="shared" ref="G80:R80" si="124">ROUNDDOWN(G79*G78,0)</f>
        <v>1140</v>
      </c>
      <c r="H80" s="37">
        <f t="shared" si="124"/>
        <v>1140</v>
      </c>
      <c r="I80" s="37">
        <f t="shared" si="124"/>
        <v>1200</v>
      </c>
      <c r="J80" s="37">
        <f t="shared" si="124"/>
        <v>1140</v>
      </c>
      <c r="K80" s="37">
        <f t="shared" si="124"/>
        <v>1200</v>
      </c>
      <c r="L80" s="37">
        <f t="shared" si="124"/>
        <v>1080</v>
      </c>
      <c r="M80" s="37">
        <f t="shared" si="124"/>
        <v>1140</v>
      </c>
      <c r="N80" s="37">
        <f t="shared" si="124"/>
        <v>816</v>
      </c>
      <c r="O80" s="37">
        <f t="shared" si="124"/>
        <v>864</v>
      </c>
      <c r="P80" s="37">
        <f t="shared" si="124"/>
        <v>1140</v>
      </c>
      <c r="Q80" s="37">
        <f t="shared" si="124"/>
        <v>1200</v>
      </c>
      <c r="R80" s="37">
        <f t="shared" si="124"/>
        <v>564</v>
      </c>
      <c r="S80" s="36">
        <f>SUM(F80:R80)</f>
        <v>13248</v>
      </c>
      <c r="T80" s="4"/>
    </row>
    <row r="81" spans="1:20" ht="24.75" customHeight="1" x14ac:dyDescent="0.2">
      <c r="A81" s="77"/>
      <c r="B81" s="6"/>
      <c r="C81" s="4"/>
      <c r="D81" s="56"/>
      <c r="E81" s="33" t="s">
        <v>35</v>
      </c>
      <c r="F81" s="47">
        <v>112.35</v>
      </c>
      <c r="G81" s="47">
        <v>112.83199999999999</v>
      </c>
      <c r="H81" s="47">
        <v>113.005</v>
      </c>
      <c r="I81" s="47">
        <v>113.102</v>
      </c>
      <c r="J81" s="47">
        <v>113.11499999999999</v>
      </c>
      <c r="K81" s="47">
        <v>113.206</v>
      </c>
      <c r="L81" s="47">
        <v>113.21</v>
      </c>
      <c r="M81" s="47">
        <v>113.185</v>
      </c>
      <c r="N81" s="47">
        <v>113.04</v>
      </c>
      <c r="O81" s="47">
        <v>113.14700000000001</v>
      </c>
      <c r="P81" s="47">
        <v>113.15900000000001</v>
      </c>
      <c r="Q81" s="47">
        <v>113.121</v>
      </c>
      <c r="R81" s="47">
        <v>113.108</v>
      </c>
      <c r="S81" s="38"/>
      <c r="T81" s="4"/>
    </row>
    <row r="82" spans="1:20" ht="24.75" customHeight="1" x14ac:dyDescent="0.2">
      <c r="A82" s="77"/>
      <c r="B82" s="6"/>
      <c r="C82" s="4"/>
      <c r="D82" s="57"/>
      <c r="E82" s="39" t="s">
        <v>16</v>
      </c>
      <c r="F82" s="40">
        <f>ROUNDDOWN(F80*F81,0)</f>
        <v>70106</v>
      </c>
      <c r="G82" s="40">
        <f t="shared" ref="G82:R82" si="125">ROUNDDOWN(G80*G81,0)</f>
        <v>128628</v>
      </c>
      <c r="H82" s="40">
        <f t="shared" si="125"/>
        <v>128825</v>
      </c>
      <c r="I82" s="40">
        <f t="shared" si="125"/>
        <v>135722</v>
      </c>
      <c r="J82" s="40">
        <f t="shared" si="125"/>
        <v>128951</v>
      </c>
      <c r="K82" s="40">
        <f t="shared" si="125"/>
        <v>135847</v>
      </c>
      <c r="L82" s="40">
        <f t="shared" si="125"/>
        <v>122266</v>
      </c>
      <c r="M82" s="40">
        <f t="shared" si="125"/>
        <v>129030</v>
      </c>
      <c r="N82" s="40">
        <f t="shared" si="125"/>
        <v>92240</v>
      </c>
      <c r="O82" s="40">
        <f t="shared" si="125"/>
        <v>97759</v>
      </c>
      <c r="P82" s="40">
        <f t="shared" si="125"/>
        <v>129001</v>
      </c>
      <c r="Q82" s="40">
        <f t="shared" si="125"/>
        <v>135745</v>
      </c>
      <c r="R82" s="40">
        <f t="shared" si="125"/>
        <v>63792</v>
      </c>
      <c r="S82" s="41">
        <f>SUM(F82:R82)</f>
        <v>1497912</v>
      </c>
      <c r="T82" s="48"/>
    </row>
    <row r="83" spans="1:20" ht="24.75" customHeight="1" x14ac:dyDescent="0.2">
      <c r="A83" s="77"/>
      <c r="B83" s="6"/>
      <c r="C83" s="4"/>
      <c r="D83" s="53" t="s">
        <v>53</v>
      </c>
      <c r="E83" s="30" t="s">
        <v>49</v>
      </c>
      <c r="F83" s="31">
        <v>1</v>
      </c>
      <c r="G83" s="31">
        <v>1</v>
      </c>
      <c r="H83" s="31">
        <v>1</v>
      </c>
      <c r="I83" s="31">
        <v>1</v>
      </c>
      <c r="J83" s="31">
        <v>1</v>
      </c>
      <c r="K83" s="31">
        <v>1</v>
      </c>
      <c r="L83" s="31">
        <v>1</v>
      </c>
      <c r="M83" s="31">
        <v>1</v>
      </c>
      <c r="N83" s="31">
        <v>1</v>
      </c>
      <c r="O83" s="32">
        <v>1</v>
      </c>
      <c r="P83" s="32">
        <v>1</v>
      </c>
      <c r="Q83" s="32">
        <v>1</v>
      </c>
      <c r="R83" s="32">
        <v>1</v>
      </c>
      <c r="S83" s="38"/>
      <c r="T83" s="4"/>
    </row>
    <row r="84" spans="1:20" ht="24.75" customHeight="1" x14ac:dyDescent="0.2">
      <c r="A84" s="77"/>
      <c r="B84" s="6"/>
      <c r="C84" s="4"/>
      <c r="D84" s="54"/>
      <c r="E84" s="33" t="s">
        <v>63</v>
      </c>
      <c r="F84" s="34">
        <v>168</v>
      </c>
      <c r="G84" s="34">
        <v>176</v>
      </c>
      <c r="H84" s="34">
        <v>168</v>
      </c>
      <c r="I84" s="34">
        <v>176</v>
      </c>
      <c r="J84" s="34">
        <v>176</v>
      </c>
      <c r="K84" s="35">
        <v>160</v>
      </c>
      <c r="L84" s="34">
        <v>176</v>
      </c>
      <c r="M84" s="34">
        <v>168</v>
      </c>
      <c r="N84" s="34">
        <v>176</v>
      </c>
      <c r="O84" s="34">
        <v>176</v>
      </c>
      <c r="P84" s="34">
        <v>168</v>
      </c>
      <c r="Q84" s="34">
        <v>176</v>
      </c>
      <c r="R84" s="34">
        <v>168</v>
      </c>
      <c r="S84" s="36">
        <f>SUM(F84:R84)</f>
        <v>2232</v>
      </c>
      <c r="T84" s="4"/>
    </row>
    <row r="85" spans="1:20" ht="24.75" customHeight="1" x14ac:dyDescent="0.2">
      <c r="A85" s="77"/>
      <c r="B85" s="6"/>
      <c r="C85" s="4"/>
      <c r="D85" s="54"/>
      <c r="E85" s="33" t="s">
        <v>58</v>
      </c>
      <c r="F85" s="34">
        <v>88</v>
      </c>
      <c r="G85" s="34">
        <v>168</v>
      </c>
      <c r="H85" s="34">
        <v>160</v>
      </c>
      <c r="I85" s="34">
        <v>176</v>
      </c>
      <c r="J85" s="34">
        <v>168</v>
      </c>
      <c r="K85" s="35">
        <v>160</v>
      </c>
      <c r="L85" s="34">
        <v>160</v>
      </c>
      <c r="M85" s="34">
        <v>160</v>
      </c>
      <c r="N85" s="34">
        <v>120</v>
      </c>
      <c r="O85" s="34">
        <v>128</v>
      </c>
      <c r="P85" s="34">
        <v>160</v>
      </c>
      <c r="Q85" s="34">
        <v>176</v>
      </c>
      <c r="R85" s="34">
        <v>80</v>
      </c>
      <c r="S85" s="36">
        <f>SUM(F85:R85)</f>
        <v>1904</v>
      </c>
      <c r="T85" s="4"/>
    </row>
    <row r="86" spans="1:20" ht="24.75" customHeight="1" x14ac:dyDescent="0.2">
      <c r="A86" s="77"/>
      <c r="B86" s="6"/>
      <c r="C86" s="4"/>
      <c r="D86" s="55"/>
      <c r="E86" s="33" t="s">
        <v>36</v>
      </c>
      <c r="F86" s="34">
        <f>ROUNDDOWN(F85/F84,2)</f>
        <v>0.52</v>
      </c>
      <c r="G86" s="34">
        <f t="shared" ref="G86:R86" si="126">ROUNDDOWN(G85/G84,2)</f>
        <v>0.95</v>
      </c>
      <c r="H86" s="34">
        <f t="shared" si="126"/>
        <v>0.95</v>
      </c>
      <c r="I86" s="34">
        <f t="shared" si="126"/>
        <v>1</v>
      </c>
      <c r="J86" s="34">
        <f t="shared" si="126"/>
        <v>0.95</v>
      </c>
      <c r="K86" s="35">
        <f t="shared" si="126"/>
        <v>1</v>
      </c>
      <c r="L86" s="34">
        <f t="shared" si="126"/>
        <v>0.9</v>
      </c>
      <c r="M86" s="34">
        <f t="shared" si="126"/>
        <v>0.95</v>
      </c>
      <c r="N86" s="34">
        <f t="shared" si="126"/>
        <v>0.68</v>
      </c>
      <c r="O86" s="34">
        <f t="shared" si="126"/>
        <v>0.72</v>
      </c>
      <c r="P86" s="34">
        <f t="shared" si="126"/>
        <v>0.95</v>
      </c>
      <c r="Q86" s="34">
        <f t="shared" si="126"/>
        <v>1</v>
      </c>
      <c r="R86" s="34">
        <f t="shared" si="126"/>
        <v>0.47</v>
      </c>
      <c r="S86" s="36">
        <f>SUM(F86:R86)</f>
        <v>11.040000000000001</v>
      </c>
      <c r="T86" s="4"/>
    </row>
    <row r="87" spans="1:20" ht="24.75" customHeight="1" x14ac:dyDescent="0.2">
      <c r="A87" s="77"/>
      <c r="B87" s="6"/>
      <c r="C87" s="4"/>
      <c r="D87" s="55"/>
      <c r="E87" s="33" t="s">
        <v>60</v>
      </c>
      <c r="F87" s="37">
        <v>1200</v>
      </c>
      <c r="G87" s="37">
        <v>1200</v>
      </c>
      <c r="H87" s="37">
        <v>1200</v>
      </c>
      <c r="I87" s="37">
        <v>1200</v>
      </c>
      <c r="J87" s="37">
        <v>1200</v>
      </c>
      <c r="K87" s="37">
        <v>1200</v>
      </c>
      <c r="L87" s="37">
        <v>1200</v>
      </c>
      <c r="M87" s="37">
        <v>1200</v>
      </c>
      <c r="N87" s="37">
        <v>1200</v>
      </c>
      <c r="O87" s="37">
        <v>1200</v>
      </c>
      <c r="P87" s="37">
        <v>1200</v>
      </c>
      <c r="Q87" s="37">
        <v>1200</v>
      </c>
      <c r="R87" s="37">
        <v>1200</v>
      </c>
      <c r="S87" s="38"/>
      <c r="T87" s="4"/>
    </row>
    <row r="88" spans="1:20" ht="24.75" customHeight="1" x14ac:dyDescent="0.2">
      <c r="A88" s="77"/>
      <c r="B88" s="6"/>
      <c r="C88" s="4"/>
      <c r="D88" s="56"/>
      <c r="E88" s="33" t="s">
        <v>59</v>
      </c>
      <c r="F88" s="37">
        <f>ROUNDDOWN(F87*F86,0)</f>
        <v>624</v>
      </c>
      <c r="G88" s="37">
        <f t="shared" ref="G88:R88" si="127">ROUNDDOWN(G87*G86,0)</f>
        <v>1140</v>
      </c>
      <c r="H88" s="37">
        <f t="shared" si="127"/>
        <v>1140</v>
      </c>
      <c r="I88" s="37">
        <f t="shared" si="127"/>
        <v>1200</v>
      </c>
      <c r="J88" s="37">
        <f t="shared" si="127"/>
        <v>1140</v>
      </c>
      <c r="K88" s="37">
        <f t="shared" si="127"/>
        <v>1200</v>
      </c>
      <c r="L88" s="37">
        <f t="shared" si="127"/>
        <v>1080</v>
      </c>
      <c r="M88" s="37">
        <f t="shared" si="127"/>
        <v>1140</v>
      </c>
      <c r="N88" s="37">
        <f t="shared" si="127"/>
        <v>816</v>
      </c>
      <c r="O88" s="37">
        <f t="shared" si="127"/>
        <v>864</v>
      </c>
      <c r="P88" s="37">
        <f t="shared" si="127"/>
        <v>1140</v>
      </c>
      <c r="Q88" s="37">
        <f t="shared" si="127"/>
        <v>1200</v>
      </c>
      <c r="R88" s="37">
        <f t="shared" si="127"/>
        <v>564</v>
      </c>
      <c r="S88" s="36">
        <f>SUM(F88:R88)</f>
        <v>13248</v>
      </c>
      <c r="T88" s="4"/>
    </row>
    <row r="89" spans="1:20" ht="24.75" customHeight="1" x14ac:dyDescent="0.2">
      <c r="A89" s="77"/>
      <c r="B89" s="6"/>
      <c r="C89" s="4"/>
      <c r="D89" s="56"/>
      <c r="E89" s="33" t="s">
        <v>35</v>
      </c>
      <c r="F89" s="47">
        <v>112.35</v>
      </c>
      <c r="G89" s="47">
        <v>112.83199999999999</v>
      </c>
      <c r="H89" s="47">
        <v>113.005</v>
      </c>
      <c r="I89" s="47">
        <v>113.102</v>
      </c>
      <c r="J89" s="47">
        <v>113.11499999999999</v>
      </c>
      <c r="K89" s="47">
        <v>113.206</v>
      </c>
      <c r="L89" s="47">
        <v>113.21</v>
      </c>
      <c r="M89" s="47">
        <v>113.185</v>
      </c>
      <c r="N89" s="47">
        <v>113.04</v>
      </c>
      <c r="O89" s="47">
        <v>113.14700000000001</v>
      </c>
      <c r="P89" s="47">
        <v>113.15900000000001</v>
      </c>
      <c r="Q89" s="47">
        <v>113.121</v>
      </c>
      <c r="R89" s="47">
        <v>113.108</v>
      </c>
      <c r="S89" s="38"/>
      <c r="T89" s="4"/>
    </row>
    <row r="90" spans="1:20" ht="24.75" customHeight="1" x14ac:dyDescent="0.2">
      <c r="A90" s="77"/>
      <c r="B90" s="6"/>
      <c r="C90" s="4"/>
      <c r="D90" s="57"/>
      <c r="E90" s="39" t="s">
        <v>16</v>
      </c>
      <c r="F90" s="40">
        <f>ROUNDDOWN(F88*F89,0)</f>
        <v>70106</v>
      </c>
      <c r="G90" s="40">
        <f t="shared" ref="G90:R90" si="128">ROUNDDOWN(G88*G89,0)</f>
        <v>128628</v>
      </c>
      <c r="H90" s="40">
        <f t="shared" si="128"/>
        <v>128825</v>
      </c>
      <c r="I90" s="40">
        <f t="shared" si="128"/>
        <v>135722</v>
      </c>
      <c r="J90" s="40">
        <f t="shared" si="128"/>
        <v>128951</v>
      </c>
      <c r="K90" s="40">
        <f t="shared" si="128"/>
        <v>135847</v>
      </c>
      <c r="L90" s="40">
        <f t="shared" si="128"/>
        <v>122266</v>
      </c>
      <c r="M90" s="40">
        <f t="shared" si="128"/>
        <v>129030</v>
      </c>
      <c r="N90" s="40">
        <f t="shared" si="128"/>
        <v>92240</v>
      </c>
      <c r="O90" s="40">
        <f t="shared" si="128"/>
        <v>97759</v>
      </c>
      <c r="P90" s="40">
        <f t="shared" si="128"/>
        <v>129001</v>
      </c>
      <c r="Q90" s="40">
        <f t="shared" si="128"/>
        <v>135745</v>
      </c>
      <c r="R90" s="40">
        <f t="shared" si="128"/>
        <v>63792</v>
      </c>
      <c r="S90" s="41">
        <f>SUM(F90:R90)</f>
        <v>1497912</v>
      </c>
      <c r="T90" s="48"/>
    </row>
    <row r="91" spans="1:20" ht="18.75" customHeight="1" x14ac:dyDescent="0.2">
      <c r="A91" s="77"/>
      <c r="B91" s="6"/>
      <c r="C91" s="63" t="s">
        <v>4</v>
      </c>
      <c r="D91" s="62"/>
      <c r="E91" s="19"/>
      <c r="F91" s="11"/>
      <c r="G91" s="3"/>
      <c r="H91" s="11"/>
      <c r="I91" s="3"/>
      <c r="J91" s="11"/>
      <c r="K91" s="3"/>
      <c r="L91" s="11"/>
      <c r="M91" s="3"/>
      <c r="N91" s="11"/>
      <c r="O91" s="3"/>
      <c r="P91" s="11"/>
      <c r="Q91" s="3"/>
      <c r="R91" s="3"/>
      <c r="S91" s="29"/>
      <c r="T91" s="45"/>
    </row>
    <row r="92" spans="1:20" ht="24.75" customHeight="1" x14ac:dyDescent="0.2">
      <c r="A92" s="77"/>
      <c r="B92" s="6"/>
      <c r="C92" s="4"/>
      <c r="D92" s="53" t="s">
        <v>54</v>
      </c>
      <c r="E92" s="30" t="s">
        <v>49</v>
      </c>
      <c r="F92" s="31">
        <v>1</v>
      </c>
      <c r="G92" s="31">
        <v>1</v>
      </c>
      <c r="H92" s="31">
        <v>1</v>
      </c>
      <c r="I92" s="31">
        <v>1</v>
      </c>
      <c r="J92" s="31">
        <v>1</v>
      </c>
      <c r="K92" s="31">
        <v>1</v>
      </c>
      <c r="L92" s="31">
        <v>1</v>
      </c>
      <c r="M92" s="31">
        <v>1</v>
      </c>
      <c r="N92" s="31">
        <v>1</v>
      </c>
      <c r="O92" s="32">
        <v>1</v>
      </c>
      <c r="P92" s="32">
        <v>1</v>
      </c>
      <c r="Q92" s="32">
        <v>1</v>
      </c>
      <c r="R92" s="32">
        <v>1</v>
      </c>
      <c r="S92" s="38"/>
      <c r="T92" s="4"/>
    </row>
    <row r="93" spans="1:20" ht="24.75" customHeight="1" x14ac:dyDescent="0.2">
      <c r="A93" s="77"/>
      <c r="B93" s="6"/>
      <c r="C93" s="4"/>
      <c r="D93" s="54"/>
      <c r="E93" s="33" t="s">
        <v>63</v>
      </c>
      <c r="F93" s="34">
        <v>168</v>
      </c>
      <c r="G93" s="34">
        <v>176</v>
      </c>
      <c r="H93" s="34">
        <v>168</v>
      </c>
      <c r="I93" s="34">
        <v>176</v>
      </c>
      <c r="J93" s="34">
        <v>176</v>
      </c>
      <c r="K93" s="35">
        <v>160</v>
      </c>
      <c r="L93" s="34">
        <v>176</v>
      </c>
      <c r="M93" s="34">
        <v>168</v>
      </c>
      <c r="N93" s="34">
        <v>176</v>
      </c>
      <c r="O93" s="34">
        <v>176</v>
      </c>
      <c r="P93" s="34">
        <v>168</v>
      </c>
      <c r="Q93" s="34">
        <v>176</v>
      </c>
      <c r="R93" s="34">
        <v>168</v>
      </c>
      <c r="S93" s="36">
        <f>SUM(F93:R93)</f>
        <v>2232</v>
      </c>
      <c r="T93" s="4"/>
    </row>
    <row r="94" spans="1:20" ht="24.75" customHeight="1" x14ac:dyDescent="0.2">
      <c r="A94" s="77"/>
      <c r="B94" s="6"/>
      <c r="C94" s="4"/>
      <c r="D94" s="54"/>
      <c r="E94" s="33" t="s">
        <v>58</v>
      </c>
      <c r="F94" s="34">
        <v>88</v>
      </c>
      <c r="G94" s="34">
        <v>168</v>
      </c>
      <c r="H94" s="34">
        <v>160</v>
      </c>
      <c r="I94" s="34">
        <v>176</v>
      </c>
      <c r="J94" s="34">
        <v>168</v>
      </c>
      <c r="K94" s="35">
        <v>160</v>
      </c>
      <c r="L94" s="34">
        <v>160</v>
      </c>
      <c r="M94" s="34">
        <v>160</v>
      </c>
      <c r="N94" s="34">
        <v>120</v>
      </c>
      <c r="O94" s="34">
        <v>128</v>
      </c>
      <c r="P94" s="34">
        <v>160</v>
      </c>
      <c r="Q94" s="34">
        <v>176</v>
      </c>
      <c r="R94" s="34">
        <v>80</v>
      </c>
      <c r="S94" s="36">
        <f>SUM(F94:R94)</f>
        <v>1904</v>
      </c>
      <c r="T94" s="4"/>
    </row>
    <row r="95" spans="1:20" ht="24.75" customHeight="1" x14ac:dyDescent="0.2">
      <c r="A95" s="77"/>
      <c r="B95" s="6"/>
      <c r="C95" s="4"/>
      <c r="D95" s="55"/>
      <c r="E95" s="33" t="s">
        <v>36</v>
      </c>
      <c r="F95" s="34">
        <f>ROUNDDOWN(F94/F93,2)</f>
        <v>0.52</v>
      </c>
      <c r="G95" s="34">
        <f t="shared" ref="G95:R95" si="129">ROUNDDOWN(G94/G93,2)</f>
        <v>0.95</v>
      </c>
      <c r="H95" s="34">
        <f t="shared" si="129"/>
        <v>0.95</v>
      </c>
      <c r="I95" s="34">
        <f t="shared" si="129"/>
        <v>1</v>
      </c>
      <c r="J95" s="34">
        <f t="shared" si="129"/>
        <v>0.95</v>
      </c>
      <c r="K95" s="35">
        <f t="shared" si="129"/>
        <v>1</v>
      </c>
      <c r="L95" s="34">
        <f t="shared" si="129"/>
        <v>0.9</v>
      </c>
      <c r="M95" s="34">
        <f t="shared" si="129"/>
        <v>0.95</v>
      </c>
      <c r="N95" s="34">
        <f t="shared" si="129"/>
        <v>0.68</v>
      </c>
      <c r="O95" s="34">
        <f t="shared" si="129"/>
        <v>0.72</v>
      </c>
      <c r="P95" s="34">
        <f t="shared" si="129"/>
        <v>0.95</v>
      </c>
      <c r="Q95" s="34">
        <f t="shared" si="129"/>
        <v>1</v>
      </c>
      <c r="R95" s="34">
        <f t="shared" si="129"/>
        <v>0.47</v>
      </c>
      <c r="S95" s="36">
        <f>SUM(F95:R95)</f>
        <v>11.040000000000001</v>
      </c>
      <c r="T95" s="4"/>
    </row>
    <row r="96" spans="1:20" ht="24.75" customHeight="1" x14ac:dyDescent="0.2">
      <c r="A96" s="77"/>
      <c r="B96" s="6"/>
      <c r="C96" s="4"/>
      <c r="D96" s="55"/>
      <c r="E96" s="33" t="s">
        <v>60</v>
      </c>
      <c r="F96" s="37">
        <v>1200</v>
      </c>
      <c r="G96" s="37">
        <v>1200</v>
      </c>
      <c r="H96" s="37">
        <v>1200</v>
      </c>
      <c r="I96" s="37">
        <v>1200</v>
      </c>
      <c r="J96" s="37">
        <v>1200</v>
      </c>
      <c r="K96" s="37">
        <v>1200</v>
      </c>
      <c r="L96" s="37">
        <v>1200</v>
      </c>
      <c r="M96" s="37">
        <v>1200</v>
      </c>
      <c r="N96" s="37">
        <v>1200</v>
      </c>
      <c r="O96" s="37">
        <v>1200</v>
      </c>
      <c r="P96" s="37">
        <v>1200</v>
      </c>
      <c r="Q96" s="37">
        <v>1200</v>
      </c>
      <c r="R96" s="37">
        <v>1200</v>
      </c>
      <c r="S96" s="38"/>
      <c r="T96" s="4"/>
    </row>
    <row r="97" spans="1:20" ht="24.75" customHeight="1" x14ac:dyDescent="0.2">
      <c r="A97" s="77"/>
      <c r="B97" s="6"/>
      <c r="C97" s="4"/>
      <c r="D97" s="56"/>
      <c r="E97" s="33" t="s">
        <v>59</v>
      </c>
      <c r="F97" s="37">
        <f>ROUNDDOWN(F96*F95,0)</f>
        <v>624</v>
      </c>
      <c r="G97" s="37">
        <f t="shared" ref="G97:R97" si="130">ROUNDDOWN(G96*G95,0)</f>
        <v>1140</v>
      </c>
      <c r="H97" s="37">
        <f t="shared" si="130"/>
        <v>1140</v>
      </c>
      <c r="I97" s="37">
        <f t="shared" si="130"/>
        <v>1200</v>
      </c>
      <c r="J97" s="37">
        <f t="shared" si="130"/>
        <v>1140</v>
      </c>
      <c r="K97" s="37">
        <f t="shared" si="130"/>
        <v>1200</v>
      </c>
      <c r="L97" s="37">
        <f t="shared" si="130"/>
        <v>1080</v>
      </c>
      <c r="M97" s="37">
        <f t="shared" si="130"/>
        <v>1140</v>
      </c>
      <c r="N97" s="37">
        <f t="shared" si="130"/>
        <v>816</v>
      </c>
      <c r="O97" s="37">
        <f t="shared" si="130"/>
        <v>864</v>
      </c>
      <c r="P97" s="37">
        <f t="shared" si="130"/>
        <v>1140</v>
      </c>
      <c r="Q97" s="37">
        <f t="shared" si="130"/>
        <v>1200</v>
      </c>
      <c r="R97" s="37">
        <f t="shared" si="130"/>
        <v>564</v>
      </c>
      <c r="S97" s="36">
        <f>SUM(F97:R97)</f>
        <v>13248</v>
      </c>
      <c r="T97" s="4"/>
    </row>
    <row r="98" spans="1:20" ht="24.75" customHeight="1" x14ac:dyDescent="0.2">
      <c r="A98" s="77"/>
      <c r="B98" s="6"/>
      <c r="C98" s="4"/>
      <c r="D98" s="56"/>
      <c r="E98" s="33" t="s">
        <v>35</v>
      </c>
      <c r="F98" s="47">
        <v>112.35</v>
      </c>
      <c r="G98" s="47">
        <v>112.83199999999999</v>
      </c>
      <c r="H98" s="47">
        <v>113.005</v>
      </c>
      <c r="I98" s="47">
        <v>113.102</v>
      </c>
      <c r="J98" s="47">
        <v>113.11499999999999</v>
      </c>
      <c r="K98" s="47">
        <v>113.206</v>
      </c>
      <c r="L98" s="47">
        <v>113.21</v>
      </c>
      <c r="M98" s="47">
        <v>113.185</v>
      </c>
      <c r="N98" s="47">
        <v>113.04</v>
      </c>
      <c r="O98" s="47">
        <v>113.14700000000001</v>
      </c>
      <c r="P98" s="47">
        <v>113.15900000000001</v>
      </c>
      <c r="Q98" s="47">
        <v>113.121</v>
      </c>
      <c r="R98" s="47">
        <v>113.108</v>
      </c>
      <c r="S98" s="38"/>
      <c r="T98" s="4"/>
    </row>
    <row r="99" spans="1:20" ht="24.75" customHeight="1" x14ac:dyDescent="0.2">
      <c r="A99" s="77"/>
      <c r="B99" s="6"/>
      <c r="C99" s="4"/>
      <c r="D99" s="57"/>
      <c r="E99" s="39" t="s">
        <v>16</v>
      </c>
      <c r="F99" s="40">
        <f>ROUNDDOWN(F97*F98,0)</f>
        <v>70106</v>
      </c>
      <c r="G99" s="40">
        <f t="shared" ref="G99:R99" si="131">ROUNDDOWN(G97*G98,0)</f>
        <v>128628</v>
      </c>
      <c r="H99" s="40">
        <f t="shared" si="131"/>
        <v>128825</v>
      </c>
      <c r="I99" s="40">
        <f t="shared" si="131"/>
        <v>135722</v>
      </c>
      <c r="J99" s="40">
        <f t="shared" si="131"/>
        <v>128951</v>
      </c>
      <c r="K99" s="40">
        <f t="shared" si="131"/>
        <v>135847</v>
      </c>
      <c r="L99" s="40">
        <f t="shared" si="131"/>
        <v>122266</v>
      </c>
      <c r="M99" s="40">
        <f t="shared" si="131"/>
        <v>129030</v>
      </c>
      <c r="N99" s="40">
        <f t="shared" si="131"/>
        <v>92240</v>
      </c>
      <c r="O99" s="40">
        <f t="shared" si="131"/>
        <v>97759</v>
      </c>
      <c r="P99" s="40">
        <f t="shared" si="131"/>
        <v>129001</v>
      </c>
      <c r="Q99" s="40">
        <f t="shared" si="131"/>
        <v>135745</v>
      </c>
      <c r="R99" s="40">
        <f t="shared" si="131"/>
        <v>63792</v>
      </c>
      <c r="S99" s="41">
        <f>SUM(F99:R99)</f>
        <v>1497912</v>
      </c>
      <c r="T99" s="48"/>
    </row>
    <row r="100" spans="1:20" ht="18.75" customHeight="1" x14ac:dyDescent="0.2">
      <c r="A100" s="77"/>
      <c r="B100" s="8" t="s">
        <v>17</v>
      </c>
      <c r="C100" s="5"/>
      <c r="D100" s="9"/>
      <c r="E100" s="23"/>
      <c r="F100" s="5"/>
      <c r="G100" s="7"/>
      <c r="H100" s="5"/>
      <c r="I100" s="7"/>
      <c r="J100" s="5"/>
      <c r="K100" s="7"/>
      <c r="L100" s="5"/>
      <c r="M100" s="7"/>
      <c r="N100" s="5"/>
      <c r="O100" s="7"/>
      <c r="P100" s="5"/>
      <c r="Q100" s="7"/>
      <c r="R100" s="7"/>
      <c r="S100" s="26">
        <f>SUM(S41,S49,S57,S65,S74,S82,R90,S99)</f>
        <v>10549176</v>
      </c>
      <c r="T100" s="26"/>
    </row>
    <row r="101" spans="1:20" ht="18.75" customHeight="1" x14ac:dyDescent="0.2">
      <c r="A101" s="78"/>
      <c r="B101" s="58" t="s">
        <v>9</v>
      </c>
      <c r="C101" s="59"/>
      <c r="D101" s="59"/>
      <c r="E101" s="18"/>
      <c r="F101" s="5"/>
      <c r="G101" s="7"/>
      <c r="H101" s="5"/>
      <c r="I101" s="7"/>
      <c r="J101" s="5"/>
      <c r="K101" s="7"/>
      <c r="L101" s="5"/>
      <c r="M101" s="7"/>
      <c r="N101" s="5"/>
      <c r="O101" s="7"/>
      <c r="P101" s="5"/>
      <c r="Q101" s="7"/>
      <c r="R101" s="7"/>
      <c r="S101" s="26"/>
      <c r="T101" s="43" t="s">
        <v>19</v>
      </c>
    </row>
    <row r="102" spans="1:20" ht="24.75" customHeight="1" x14ac:dyDescent="0.2">
      <c r="A102" s="78"/>
      <c r="B102" s="6"/>
      <c r="C102" s="4"/>
      <c r="D102" s="53" t="s">
        <v>55</v>
      </c>
      <c r="E102" s="30" t="s">
        <v>46</v>
      </c>
      <c r="F102" s="31">
        <v>0.5</v>
      </c>
      <c r="G102" s="31">
        <v>0.5</v>
      </c>
      <c r="H102" s="31">
        <v>0.5</v>
      </c>
      <c r="I102" s="31">
        <v>0.5</v>
      </c>
      <c r="J102" s="31">
        <v>0.5</v>
      </c>
      <c r="K102" s="31">
        <v>0.5</v>
      </c>
      <c r="L102" s="31">
        <v>0.5</v>
      </c>
      <c r="M102" s="31">
        <v>0.5</v>
      </c>
      <c r="N102" s="31">
        <v>0.5</v>
      </c>
      <c r="O102" s="32">
        <v>0.5</v>
      </c>
      <c r="P102" s="32">
        <v>0.5</v>
      </c>
      <c r="Q102" s="32">
        <v>0.5</v>
      </c>
      <c r="R102" s="32">
        <v>0.5</v>
      </c>
      <c r="S102" s="38"/>
      <c r="T102" s="4"/>
    </row>
    <row r="103" spans="1:20" ht="24.75" customHeight="1" x14ac:dyDescent="0.2">
      <c r="A103" s="78"/>
      <c r="B103" s="6"/>
      <c r="C103" s="4"/>
      <c r="D103" s="54"/>
      <c r="E103" s="33" t="s">
        <v>47</v>
      </c>
      <c r="F103" s="34">
        <v>168</v>
      </c>
      <c r="G103" s="34">
        <v>176</v>
      </c>
      <c r="H103" s="34">
        <v>168</v>
      </c>
      <c r="I103" s="34">
        <v>176</v>
      </c>
      <c r="J103" s="34">
        <v>176</v>
      </c>
      <c r="K103" s="35">
        <v>160</v>
      </c>
      <c r="L103" s="34">
        <v>176</v>
      </c>
      <c r="M103" s="34">
        <v>168</v>
      </c>
      <c r="N103" s="34">
        <v>176</v>
      </c>
      <c r="O103" s="34">
        <v>176</v>
      </c>
      <c r="P103" s="34">
        <v>168</v>
      </c>
      <c r="Q103" s="34">
        <v>176</v>
      </c>
      <c r="R103" s="34">
        <v>168</v>
      </c>
      <c r="S103" s="36">
        <f>SUM(F103:R103)</f>
        <v>2232</v>
      </c>
      <c r="T103" s="4"/>
    </row>
    <row r="104" spans="1:20" ht="24.75" customHeight="1" x14ac:dyDescent="0.2">
      <c r="A104" s="78"/>
      <c r="B104" s="6"/>
      <c r="C104" s="4"/>
      <c r="D104" s="54"/>
      <c r="E104" s="33" t="s">
        <v>48</v>
      </c>
      <c r="F104" s="34">
        <v>40</v>
      </c>
      <c r="G104" s="34">
        <v>84</v>
      </c>
      <c r="H104" s="34">
        <v>80</v>
      </c>
      <c r="I104" s="34">
        <v>88</v>
      </c>
      <c r="J104" s="34">
        <v>84</v>
      </c>
      <c r="K104" s="35">
        <v>80</v>
      </c>
      <c r="L104" s="34">
        <v>80</v>
      </c>
      <c r="M104" s="34">
        <v>84</v>
      </c>
      <c r="N104" s="34">
        <v>60</v>
      </c>
      <c r="O104" s="34">
        <v>64</v>
      </c>
      <c r="P104" s="34">
        <v>80</v>
      </c>
      <c r="Q104" s="34">
        <v>88</v>
      </c>
      <c r="R104" s="34">
        <v>44</v>
      </c>
      <c r="S104" s="36">
        <f>SUM(F104:R104)</f>
        <v>956</v>
      </c>
      <c r="T104" s="4"/>
    </row>
    <row r="105" spans="1:20" ht="24.75" customHeight="1" x14ac:dyDescent="0.2">
      <c r="A105" s="78"/>
      <c r="B105" s="6"/>
      <c r="C105" s="4"/>
      <c r="D105" s="55"/>
      <c r="E105" s="33" t="s">
        <v>36</v>
      </c>
      <c r="F105" s="34">
        <f>ROUNDDOWN(F104/F103,2)</f>
        <v>0.23</v>
      </c>
      <c r="G105" s="34">
        <f t="shared" ref="G105:R105" si="132">ROUNDDOWN(G104/G103,2)</f>
        <v>0.47</v>
      </c>
      <c r="H105" s="34">
        <f t="shared" si="132"/>
        <v>0.47</v>
      </c>
      <c r="I105" s="34">
        <f t="shared" si="132"/>
        <v>0.5</v>
      </c>
      <c r="J105" s="34">
        <f t="shared" si="132"/>
        <v>0.47</v>
      </c>
      <c r="K105" s="35">
        <f t="shared" si="132"/>
        <v>0.5</v>
      </c>
      <c r="L105" s="34">
        <f t="shared" si="132"/>
        <v>0.45</v>
      </c>
      <c r="M105" s="34">
        <f t="shared" si="132"/>
        <v>0.5</v>
      </c>
      <c r="N105" s="34">
        <f t="shared" si="132"/>
        <v>0.34</v>
      </c>
      <c r="O105" s="34">
        <f t="shared" si="132"/>
        <v>0.36</v>
      </c>
      <c r="P105" s="34">
        <f t="shared" si="132"/>
        <v>0.47</v>
      </c>
      <c r="Q105" s="34">
        <f t="shared" si="132"/>
        <v>0.5</v>
      </c>
      <c r="R105" s="34">
        <f t="shared" si="132"/>
        <v>0.26</v>
      </c>
      <c r="S105" s="36">
        <f>SUM(F105:R105)</f>
        <v>5.52</v>
      </c>
      <c r="T105" s="4"/>
    </row>
    <row r="106" spans="1:20" ht="24.75" customHeight="1" x14ac:dyDescent="0.2">
      <c r="A106" s="78"/>
      <c r="B106" s="6"/>
      <c r="C106" s="4"/>
      <c r="D106" s="55"/>
      <c r="E106" s="33" t="s">
        <v>60</v>
      </c>
      <c r="F106" s="37">
        <v>300000</v>
      </c>
      <c r="G106" s="37">
        <v>300000</v>
      </c>
      <c r="H106" s="37">
        <v>300000</v>
      </c>
      <c r="I106" s="37">
        <v>300000</v>
      </c>
      <c r="J106" s="37">
        <v>300000</v>
      </c>
      <c r="K106" s="37">
        <v>300000</v>
      </c>
      <c r="L106" s="37">
        <v>300000</v>
      </c>
      <c r="M106" s="37">
        <v>300000</v>
      </c>
      <c r="N106" s="37">
        <v>305000</v>
      </c>
      <c r="O106" s="37">
        <v>305000</v>
      </c>
      <c r="P106" s="37">
        <v>305000</v>
      </c>
      <c r="Q106" s="37">
        <v>305000</v>
      </c>
      <c r="R106" s="37">
        <v>305000</v>
      </c>
      <c r="S106" s="38"/>
      <c r="T106" s="4"/>
    </row>
    <row r="107" spans="1:20" ht="24.75" customHeight="1" x14ac:dyDescent="0.2">
      <c r="A107" s="78"/>
      <c r="B107" s="6"/>
      <c r="C107" s="4"/>
      <c r="D107" s="56"/>
      <c r="E107" s="33" t="s">
        <v>59</v>
      </c>
      <c r="F107" s="37">
        <f>ROUNDDOWN(F106*F105,0)</f>
        <v>69000</v>
      </c>
      <c r="G107" s="37">
        <f t="shared" ref="G107:R107" si="133">ROUNDDOWN(G106*G105,0)</f>
        <v>141000</v>
      </c>
      <c r="H107" s="37">
        <f t="shared" si="133"/>
        <v>141000</v>
      </c>
      <c r="I107" s="37">
        <f t="shared" si="133"/>
        <v>150000</v>
      </c>
      <c r="J107" s="37">
        <f t="shared" si="133"/>
        <v>141000</v>
      </c>
      <c r="K107" s="37">
        <f t="shared" si="133"/>
        <v>150000</v>
      </c>
      <c r="L107" s="37">
        <f t="shared" si="133"/>
        <v>135000</v>
      </c>
      <c r="M107" s="37">
        <f t="shared" si="133"/>
        <v>150000</v>
      </c>
      <c r="N107" s="37">
        <f t="shared" si="133"/>
        <v>103700</v>
      </c>
      <c r="O107" s="37">
        <f t="shared" si="133"/>
        <v>109800</v>
      </c>
      <c r="P107" s="37">
        <f t="shared" si="133"/>
        <v>143350</v>
      </c>
      <c r="Q107" s="37">
        <f t="shared" si="133"/>
        <v>152500</v>
      </c>
      <c r="R107" s="37">
        <f t="shared" si="133"/>
        <v>79300</v>
      </c>
      <c r="S107" s="36">
        <f>SUM(F107:R107)</f>
        <v>1665650</v>
      </c>
      <c r="T107" s="4"/>
    </row>
    <row r="108" spans="1:20" ht="24.75" customHeight="1" x14ac:dyDescent="0.2">
      <c r="A108" s="78"/>
      <c r="B108" s="6"/>
      <c r="C108" s="4"/>
      <c r="D108" s="56"/>
      <c r="E108" s="33" t="s">
        <v>35</v>
      </c>
      <c r="F108" s="47">
        <v>1</v>
      </c>
      <c r="G108" s="47">
        <v>1</v>
      </c>
      <c r="H108" s="47">
        <v>1</v>
      </c>
      <c r="I108" s="47">
        <v>1</v>
      </c>
      <c r="J108" s="47">
        <v>1</v>
      </c>
      <c r="K108" s="47">
        <v>1</v>
      </c>
      <c r="L108" s="47">
        <v>1</v>
      </c>
      <c r="M108" s="47">
        <v>1</v>
      </c>
      <c r="N108" s="47">
        <v>1</v>
      </c>
      <c r="O108" s="47">
        <v>1</v>
      </c>
      <c r="P108" s="47">
        <v>1</v>
      </c>
      <c r="Q108" s="47">
        <v>1</v>
      </c>
      <c r="R108" s="47">
        <v>1</v>
      </c>
      <c r="S108" s="38"/>
      <c r="T108" s="4"/>
    </row>
    <row r="109" spans="1:20" ht="24.75" customHeight="1" x14ac:dyDescent="0.2">
      <c r="A109" s="78"/>
      <c r="B109" s="6"/>
      <c r="C109" s="4"/>
      <c r="D109" s="57"/>
      <c r="E109" s="39" t="s">
        <v>16</v>
      </c>
      <c r="F109" s="40">
        <f>ROUNDDOWN(F107*F108,0)</f>
        <v>69000</v>
      </c>
      <c r="G109" s="40">
        <f t="shared" ref="G109:R109" si="134">ROUNDDOWN(G107*G108,0)</f>
        <v>141000</v>
      </c>
      <c r="H109" s="40">
        <f t="shared" si="134"/>
        <v>141000</v>
      </c>
      <c r="I109" s="40">
        <f t="shared" si="134"/>
        <v>150000</v>
      </c>
      <c r="J109" s="40">
        <f t="shared" si="134"/>
        <v>141000</v>
      </c>
      <c r="K109" s="40">
        <f t="shared" si="134"/>
        <v>150000</v>
      </c>
      <c r="L109" s="40">
        <f t="shared" si="134"/>
        <v>135000</v>
      </c>
      <c r="M109" s="40">
        <f t="shared" si="134"/>
        <v>150000</v>
      </c>
      <c r="N109" s="40">
        <f t="shared" si="134"/>
        <v>103700</v>
      </c>
      <c r="O109" s="40">
        <f t="shared" si="134"/>
        <v>109800</v>
      </c>
      <c r="P109" s="40">
        <f t="shared" si="134"/>
        <v>143350</v>
      </c>
      <c r="Q109" s="40">
        <f t="shared" si="134"/>
        <v>152500</v>
      </c>
      <c r="R109" s="40">
        <f t="shared" si="134"/>
        <v>79300</v>
      </c>
      <c r="S109" s="41">
        <f>SUM(F109:R109)</f>
        <v>1665650</v>
      </c>
      <c r="T109" s="48"/>
    </row>
    <row r="110" spans="1:20" ht="24.75" customHeight="1" x14ac:dyDescent="0.2">
      <c r="A110" s="78"/>
      <c r="B110" s="6"/>
      <c r="C110" s="4"/>
      <c r="D110" s="53" t="s">
        <v>56</v>
      </c>
      <c r="E110" s="30" t="s">
        <v>46</v>
      </c>
      <c r="F110" s="31">
        <v>0.5</v>
      </c>
      <c r="G110" s="31">
        <v>0.5</v>
      </c>
      <c r="H110" s="31">
        <v>0.5</v>
      </c>
      <c r="I110" s="31">
        <v>0.5</v>
      </c>
      <c r="J110" s="31">
        <v>0.5</v>
      </c>
      <c r="K110" s="31">
        <v>0.5</v>
      </c>
      <c r="L110" s="31">
        <v>0.5</v>
      </c>
      <c r="M110" s="31">
        <v>0.5</v>
      </c>
      <c r="N110" s="31">
        <v>0.5</v>
      </c>
      <c r="O110" s="32">
        <v>0.5</v>
      </c>
      <c r="P110" s="32">
        <v>0.5</v>
      </c>
      <c r="Q110" s="32">
        <v>0.5</v>
      </c>
      <c r="R110" s="32">
        <v>0.5</v>
      </c>
      <c r="S110" s="38"/>
      <c r="T110" s="4"/>
    </row>
    <row r="111" spans="1:20" ht="24.75" customHeight="1" x14ac:dyDescent="0.2">
      <c r="A111" s="78"/>
      <c r="B111" s="6"/>
      <c r="C111" s="4"/>
      <c r="D111" s="54"/>
      <c r="E111" s="33" t="s">
        <v>47</v>
      </c>
      <c r="F111" s="34">
        <v>168</v>
      </c>
      <c r="G111" s="34">
        <v>176</v>
      </c>
      <c r="H111" s="34">
        <v>168</v>
      </c>
      <c r="I111" s="34">
        <v>176</v>
      </c>
      <c r="J111" s="34">
        <v>176</v>
      </c>
      <c r="K111" s="35">
        <v>160</v>
      </c>
      <c r="L111" s="34">
        <v>176</v>
      </c>
      <c r="M111" s="34">
        <v>168</v>
      </c>
      <c r="N111" s="34">
        <v>176</v>
      </c>
      <c r="O111" s="34">
        <v>176</v>
      </c>
      <c r="P111" s="34">
        <v>168</v>
      </c>
      <c r="Q111" s="34">
        <v>176</v>
      </c>
      <c r="R111" s="34">
        <v>168</v>
      </c>
      <c r="S111" s="36">
        <f>SUM(F111:R111)</f>
        <v>2232</v>
      </c>
      <c r="T111" s="4"/>
    </row>
    <row r="112" spans="1:20" ht="24.75" customHeight="1" x14ac:dyDescent="0.2">
      <c r="A112" s="78"/>
      <c r="B112" s="6"/>
      <c r="C112" s="4"/>
      <c r="D112" s="54"/>
      <c r="E112" s="33" t="s">
        <v>48</v>
      </c>
      <c r="F112" s="34">
        <v>40</v>
      </c>
      <c r="G112" s="34">
        <v>84</v>
      </c>
      <c r="H112" s="34">
        <v>80</v>
      </c>
      <c r="I112" s="34">
        <v>88</v>
      </c>
      <c r="J112" s="34">
        <v>84</v>
      </c>
      <c r="K112" s="35">
        <v>80</v>
      </c>
      <c r="L112" s="34">
        <v>80</v>
      </c>
      <c r="M112" s="34">
        <v>84</v>
      </c>
      <c r="N112" s="34">
        <v>60</v>
      </c>
      <c r="O112" s="34">
        <v>64</v>
      </c>
      <c r="P112" s="34">
        <v>80</v>
      </c>
      <c r="Q112" s="34">
        <v>88</v>
      </c>
      <c r="R112" s="34">
        <v>44</v>
      </c>
      <c r="S112" s="36">
        <f>SUM(F112:R112)</f>
        <v>956</v>
      </c>
      <c r="T112" s="4"/>
    </row>
    <row r="113" spans="1:20" ht="24.75" customHeight="1" x14ac:dyDescent="0.2">
      <c r="A113" s="78"/>
      <c r="B113" s="6"/>
      <c r="C113" s="4"/>
      <c r="D113" s="55"/>
      <c r="E113" s="33" t="s">
        <v>36</v>
      </c>
      <c r="F113" s="34">
        <f>ROUNDDOWN(F112/F111,2)</f>
        <v>0.23</v>
      </c>
      <c r="G113" s="34">
        <f t="shared" ref="G113:R113" si="135">ROUNDDOWN(G112/G111,2)</f>
        <v>0.47</v>
      </c>
      <c r="H113" s="34">
        <f t="shared" si="135"/>
        <v>0.47</v>
      </c>
      <c r="I113" s="34">
        <f t="shared" si="135"/>
        <v>0.5</v>
      </c>
      <c r="J113" s="34">
        <f t="shared" si="135"/>
        <v>0.47</v>
      </c>
      <c r="K113" s="35">
        <f t="shared" si="135"/>
        <v>0.5</v>
      </c>
      <c r="L113" s="34">
        <f t="shared" si="135"/>
        <v>0.45</v>
      </c>
      <c r="M113" s="34">
        <f t="shared" si="135"/>
        <v>0.5</v>
      </c>
      <c r="N113" s="34">
        <f t="shared" si="135"/>
        <v>0.34</v>
      </c>
      <c r="O113" s="34">
        <f t="shared" si="135"/>
        <v>0.36</v>
      </c>
      <c r="P113" s="34">
        <f t="shared" si="135"/>
        <v>0.47</v>
      </c>
      <c r="Q113" s="34">
        <f t="shared" si="135"/>
        <v>0.5</v>
      </c>
      <c r="R113" s="34">
        <f t="shared" si="135"/>
        <v>0.26</v>
      </c>
      <c r="S113" s="36">
        <f>SUM(F113:R113)</f>
        <v>5.52</v>
      </c>
      <c r="T113" s="4"/>
    </row>
    <row r="114" spans="1:20" ht="24.75" customHeight="1" x14ac:dyDescent="0.2">
      <c r="A114" s="78"/>
      <c r="B114" s="6"/>
      <c r="C114" s="4"/>
      <c r="D114" s="55"/>
      <c r="E114" s="33" t="s">
        <v>60</v>
      </c>
      <c r="F114" s="37">
        <v>300000</v>
      </c>
      <c r="G114" s="37">
        <v>300000</v>
      </c>
      <c r="H114" s="37">
        <v>300000</v>
      </c>
      <c r="I114" s="37">
        <v>300000</v>
      </c>
      <c r="J114" s="37">
        <v>300000</v>
      </c>
      <c r="K114" s="37">
        <v>300000</v>
      </c>
      <c r="L114" s="37">
        <v>300000</v>
      </c>
      <c r="M114" s="37">
        <v>300000</v>
      </c>
      <c r="N114" s="37">
        <v>305000</v>
      </c>
      <c r="O114" s="37">
        <v>305000</v>
      </c>
      <c r="P114" s="37">
        <v>305000</v>
      </c>
      <c r="Q114" s="37">
        <v>305000</v>
      </c>
      <c r="R114" s="37">
        <v>305000</v>
      </c>
      <c r="S114" s="38"/>
      <c r="T114" s="4"/>
    </row>
    <row r="115" spans="1:20" ht="24.75" customHeight="1" x14ac:dyDescent="0.2">
      <c r="A115" s="78"/>
      <c r="B115" s="6"/>
      <c r="C115" s="4"/>
      <c r="D115" s="56"/>
      <c r="E115" s="33" t="s">
        <v>59</v>
      </c>
      <c r="F115" s="37">
        <f>ROUNDDOWN(F114*F113,0)</f>
        <v>69000</v>
      </c>
      <c r="G115" s="37">
        <f t="shared" ref="G115:R115" si="136">ROUNDDOWN(G114*G113,0)</f>
        <v>141000</v>
      </c>
      <c r="H115" s="37">
        <f t="shared" si="136"/>
        <v>141000</v>
      </c>
      <c r="I115" s="37">
        <f t="shared" si="136"/>
        <v>150000</v>
      </c>
      <c r="J115" s="37">
        <f t="shared" si="136"/>
        <v>141000</v>
      </c>
      <c r="K115" s="37">
        <f t="shared" si="136"/>
        <v>150000</v>
      </c>
      <c r="L115" s="37">
        <f t="shared" si="136"/>
        <v>135000</v>
      </c>
      <c r="M115" s="37">
        <f t="shared" si="136"/>
        <v>150000</v>
      </c>
      <c r="N115" s="37">
        <f t="shared" si="136"/>
        <v>103700</v>
      </c>
      <c r="O115" s="37">
        <f t="shared" si="136"/>
        <v>109800</v>
      </c>
      <c r="P115" s="37">
        <f t="shared" si="136"/>
        <v>143350</v>
      </c>
      <c r="Q115" s="37">
        <f t="shared" si="136"/>
        <v>152500</v>
      </c>
      <c r="R115" s="37">
        <f t="shared" si="136"/>
        <v>79300</v>
      </c>
      <c r="S115" s="36">
        <f>SUM(F115:R115)</f>
        <v>1665650</v>
      </c>
      <c r="T115" s="4"/>
    </row>
    <row r="116" spans="1:20" ht="24.75" customHeight="1" x14ac:dyDescent="0.2">
      <c r="A116" s="78"/>
      <c r="B116" s="6"/>
      <c r="C116" s="4"/>
      <c r="D116" s="56"/>
      <c r="E116" s="33" t="s">
        <v>35</v>
      </c>
      <c r="F116" s="47">
        <v>1</v>
      </c>
      <c r="G116" s="47">
        <v>1</v>
      </c>
      <c r="H116" s="47">
        <v>1</v>
      </c>
      <c r="I116" s="47">
        <v>1</v>
      </c>
      <c r="J116" s="47">
        <v>1</v>
      </c>
      <c r="K116" s="47">
        <v>1</v>
      </c>
      <c r="L116" s="47">
        <v>1</v>
      </c>
      <c r="M116" s="47">
        <v>1</v>
      </c>
      <c r="N116" s="47">
        <v>1</v>
      </c>
      <c r="O116" s="47">
        <v>1</v>
      </c>
      <c r="P116" s="47">
        <v>1</v>
      </c>
      <c r="Q116" s="47">
        <v>1</v>
      </c>
      <c r="R116" s="47">
        <v>1</v>
      </c>
      <c r="S116" s="38"/>
      <c r="T116" s="4"/>
    </row>
    <row r="117" spans="1:20" ht="24.75" customHeight="1" x14ac:dyDescent="0.2">
      <c r="A117" s="78"/>
      <c r="B117" s="6"/>
      <c r="C117" s="4"/>
      <c r="D117" s="57"/>
      <c r="E117" s="39" t="s">
        <v>16</v>
      </c>
      <c r="F117" s="40">
        <f>ROUNDDOWN(F115*F116,0)</f>
        <v>69000</v>
      </c>
      <c r="G117" s="40">
        <f t="shared" ref="G117:R117" si="137">ROUNDDOWN(G115*G116,0)</f>
        <v>141000</v>
      </c>
      <c r="H117" s="40">
        <f t="shared" si="137"/>
        <v>141000</v>
      </c>
      <c r="I117" s="40">
        <f t="shared" si="137"/>
        <v>150000</v>
      </c>
      <c r="J117" s="40">
        <f t="shared" si="137"/>
        <v>141000</v>
      </c>
      <c r="K117" s="40">
        <f t="shared" si="137"/>
        <v>150000</v>
      </c>
      <c r="L117" s="40">
        <f t="shared" si="137"/>
        <v>135000</v>
      </c>
      <c r="M117" s="40">
        <f t="shared" si="137"/>
        <v>150000</v>
      </c>
      <c r="N117" s="40">
        <f t="shared" si="137"/>
        <v>103700</v>
      </c>
      <c r="O117" s="40">
        <f t="shared" si="137"/>
        <v>109800</v>
      </c>
      <c r="P117" s="40">
        <f t="shared" si="137"/>
        <v>143350</v>
      </c>
      <c r="Q117" s="40">
        <f t="shared" si="137"/>
        <v>152500</v>
      </c>
      <c r="R117" s="40">
        <f t="shared" si="137"/>
        <v>79300</v>
      </c>
      <c r="S117" s="41">
        <f>SUM(F117:R117)</f>
        <v>1665650</v>
      </c>
      <c r="T117" s="48"/>
    </row>
    <row r="118" spans="1:20" ht="18.75" customHeight="1" x14ac:dyDescent="0.2">
      <c r="A118" s="78"/>
      <c r="B118" s="8" t="s">
        <v>15</v>
      </c>
      <c r="C118" s="5"/>
      <c r="D118" s="5"/>
      <c r="E118" s="24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26">
        <f>SUM(S109,S117)</f>
        <v>3331300</v>
      </c>
      <c r="T118" s="26"/>
    </row>
    <row r="119" spans="1:20" ht="18.75" customHeight="1" x14ac:dyDescent="0.2">
      <c r="A119" s="78"/>
      <c r="B119" s="58" t="s">
        <v>10</v>
      </c>
      <c r="C119" s="59"/>
      <c r="D119" s="59"/>
      <c r="E119" s="18"/>
      <c r="F119" s="5"/>
      <c r="G119" s="7"/>
      <c r="H119" s="5"/>
      <c r="I119" s="7"/>
      <c r="J119" s="5"/>
      <c r="K119" s="7"/>
      <c r="L119" s="5"/>
      <c r="M119" s="7"/>
      <c r="N119" s="5"/>
      <c r="O119" s="7"/>
      <c r="P119" s="5"/>
      <c r="Q119" s="7"/>
      <c r="R119" s="7"/>
      <c r="S119" s="26"/>
      <c r="T119" s="26"/>
    </row>
    <row r="120" spans="1:20" ht="24.75" customHeight="1" x14ac:dyDescent="0.2">
      <c r="A120" s="78"/>
      <c r="B120" s="6"/>
      <c r="C120" s="4"/>
      <c r="D120" s="53" t="s">
        <v>57</v>
      </c>
      <c r="E120" s="30" t="s">
        <v>46</v>
      </c>
      <c r="F120" s="31">
        <v>0.5</v>
      </c>
      <c r="G120" s="31">
        <v>0.5</v>
      </c>
      <c r="H120" s="31">
        <v>0.5</v>
      </c>
      <c r="I120" s="31">
        <v>0.5</v>
      </c>
      <c r="J120" s="31">
        <v>0.5</v>
      </c>
      <c r="K120" s="31">
        <v>0.5</v>
      </c>
      <c r="L120" s="31">
        <v>0.5</v>
      </c>
      <c r="M120" s="31">
        <v>0.5</v>
      </c>
      <c r="N120" s="31">
        <v>0.5</v>
      </c>
      <c r="O120" s="32">
        <v>0.5</v>
      </c>
      <c r="P120" s="32">
        <v>0.5</v>
      </c>
      <c r="Q120" s="32">
        <v>0.5</v>
      </c>
      <c r="R120" s="32">
        <v>0.5</v>
      </c>
      <c r="S120" s="38"/>
      <c r="T120" s="4"/>
    </row>
    <row r="121" spans="1:20" ht="24.75" customHeight="1" x14ac:dyDescent="0.2">
      <c r="A121" s="78"/>
      <c r="B121" s="6"/>
      <c r="C121" s="4"/>
      <c r="D121" s="54"/>
      <c r="E121" s="33" t="s">
        <v>47</v>
      </c>
      <c r="F121" s="34">
        <v>168</v>
      </c>
      <c r="G121" s="34">
        <v>176</v>
      </c>
      <c r="H121" s="34">
        <v>168</v>
      </c>
      <c r="I121" s="34">
        <v>176</v>
      </c>
      <c r="J121" s="34">
        <v>176</v>
      </c>
      <c r="K121" s="35">
        <v>160</v>
      </c>
      <c r="L121" s="34">
        <v>176</v>
      </c>
      <c r="M121" s="34">
        <v>168</v>
      </c>
      <c r="N121" s="34">
        <v>176</v>
      </c>
      <c r="O121" s="34">
        <v>176</v>
      </c>
      <c r="P121" s="34">
        <v>168</v>
      </c>
      <c r="Q121" s="34">
        <v>176</v>
      </c>
      <c r="R121" s="34">
        <v>168</v>
      </c>
      <c r="S121" s="36">
        <f>SUM(F121:R121)</f>
        <v>2232</v>
      </c>
      <c r="T121" s="4"/>
    </row>
    <row r="122" spans="1:20" ht="24.75" customHeight="1" x14ac:dyDescent="0.2">
      <c r="A122" s="78"/>
      <c r="B122" s="6"/>
      <c r="C122" s="4"/>
      <c r="D122" s="54"/>
      <c r="E122" s="33" t="s">
        <v>48</v>
      </c>
      <c r="F122" s="34">
        <v>40</v>
      </c>
      <c r="G122" s="34">
        <v>84</v>
      </c>
      <c r="H122" s="34">
        <v>80</v>
      </c>
      <c r="I122" s="34">
        <v>88</v>
      </c>
      <c r="J122" s="34">
        <v>84</v>
      </c>
      <c r="K122" s="35">
        <v>80</v>
      </c>
      <c r="L122" s="34">
        <v>80</v>
      </c>
      <c r="M122" s="34">
        <v>84</v>
      </c>
      <c r="N122" s="34">
        <v>60</v>
      </c>
      <c r="O122" s="34">
        <v>64</v>
      </c>
      <c r="P122" s="34">
        <v>80</v>
      </c>
      <c r="Q122" s="34">
        <v>88</v>
      </c>
      <c r="R122" s="34">
        <v>44</v>
      </c>
      <c r="S122" s="36">
        <f>SUM(F122:R122)</f>
        <v>956</v>
      </c>
      <c r="T122" s="4"/>
    </row>
    <row r="123" spans="1:20" ht="24.75" customHeight="1" x14ac:dyDescent="0.2">
      <c r="A123" s="78"/>
      <c r="B123" s="6"/>
      <c r="C123" s="4"/>
      <c r="D123" s="55"/>
      <c r="E123" s="33" t="s">
        <v>36</v>
      </c>
      <c r="F123" s="34">
        <f>ROUNDDOWN(F122/F121,2)</f>
        <v>0.23</v>
      </c>
      <c r="G123" s="34">
        <f t="shared" ref="G123:R123" si="138">ROUNDDOWN(G122/G121,2)</f>
        <v>0.47</v>
      </c>
      <c r="H123" s="34">
        <f t="shared" si="138"/>
        <v>0.47</v>
      </c>
      <c r="I123" s="34">
        <f t="shared" si="138"/>
        <v>0.5</v>
      </c>
      <c r="J123" s="34">
        <f t="shared" si="138"/>
        <v>0.47</v>
      </c>
      <c r="K123" s="35">
        <f t="shared" si="138"/>
        <v>0.5</v>
      </c>
      <c r="L123" s="34">
        <f t="shared" si="138"/>
        <v>0.45</v>
      </c>
      <c r="M123" s="34">
        <f t="shared" si="138"/>
        <v>0.5</v>
      </c>
      <c r="N123" s="34">
        <f t="shared" si="138"/>
        <v>0.34</v>
      </c>
      <c r="O123" s="34">
        <f t="shared" si="138"/>
        <v>0.36</v>
      </c>
      <c r="P123" s="34">
        <f t="shared" si="138"/>
        <v>0.47</v>
      </c>
      <c r="Q123" s="34">
        <f t="shared" si="138"/>
        <v>0.5</v>
      </c>
      <c r="R123" s="34">
        <f t="shared" si="138"/>
        <v>0.26</v>
      </c>
      <c r="S123" s="36">
        <f>SUM(F123:R123)</f>
        <v>5.52</v>
      </c>
      <c r="T123" s="4"/>
    </row>
    <row r="124" spans="1:20" ht="24.75" customHeight="1" x14ac:dyDescent="0.2">
      <c r="A124" s="78"/>
      <c r="B124" s="6"/>
      <c r="C124" s="4"/>
      <c r="D124" s="55"/>
      <c r="E124" s="33" t="s">
        <v>60</v>
      </c>
      <c r="F124" s="37">
        <v>300000</v>
      </c>
      <c r="G124" s="37">
        <v>300000</v>
      </c>
      <c r="H124" s="37">
        <v>300000</v>
      </c>
      <c r="I124" s="37">
        <v>300000</v>
      </c>
      <c r="J124" s="37">
        <v>300000</v>
      </c>
      <c r="K124" s="37">
        <v>300000</v>
      </c>
      <c r="L124" s="37">
        <v>300000</v>
      </c>
      <c r="M124" s="37">
        <v>300000</v>
      </c>
      <c r="N124" s="37">
        <v>305000</v>
      </c>
      <c r="O124" s="37">
        <v>305000</v>
      </c>
      <c r="P124" s="37">
        <v>305000</v>
      </c>
      <c r="Q124" s="37">
        <v>305000</v>
      </c>
      <c r="R124" s="37">
        <v>305000</v>
      </c>
      <c r="S124" s="38"/>
      <c r="T124" s="4"/>
    </row>
    <row r="125" spans="1:20" ht="24.75" customHeight="1" x14ac:dyDescent="0.2">
      <c r="A125" s="78"/>
      <c r="B125" s="6"/>
      <c r="C125" s="4"/>
      <c r="D125" s="56"/>
      <c r="E125" s="33" t="s">
        <v>59</v>
      </c>
      <c r="F125" s="37">
        <f>ROUNDDOWN(F124*F123,0)</f>
        <v>69000</v>
      </c>
      <c r="G125" s="37">
        <f t="shared" ref="G125:R125" si="139">ROUNDDOWN(G124*G123,0)</f>
        <v>141000</v>
      </c>
      <c r="H125" s="37">
        <f t="shared" si="139"/>
        <v>141000</v>
      </c>
      <c r="I125" s="37">
        <f t="shared" si="139"/>
        <v>150000</v>
      </c>
      <c r="J125" s="37">
        <f t="shared" si="139"/>
        <v>141000</v>
      </c>
      <c r="K125" s="37">
        <f t="shared" si="139"/>
        <v>150000</v>
      </c>
      <c r="L125" s="37">
        <f t="shared" si="139"/>
        <v>135000</v>
      </c>
      <c r="M125" s="37">
        <f t="shared" si="139"/>
        <v>150000</v>
      </c>
      <c r="N125" s="37">
        <f t="shared" si="139"/>
        <v>103700</v>
      </c>
      <c r="O125" s="37">
        <f t="shared" si="139"/>
        <v>109800</v>
      </c>
      <c r="P125" s="37">
        <f t="shared" si="139"/>
        <v>143350</v>
      </c>
      <c r="Q125" s="37">
        <f t="shared" si="139"/>
        <v>152500</v>
      </c>
      <c r="R125" s="37">
        <f t="shared" si="139"/>
        <v>79300</v>
      </c>
      <c r="S125" s="36">
        <f>SUM(F125:R125)</f>
        <v>1665650</v>
      </c>
      <c r="T125" s="4"/>
    </row>
    <row r="126" spans="1:20" ht="24.75" customHeight="1" x14ac:dyDescent="0.2">
      <c r="A126" s="78"/>
      <c r="B126" s="6"/>
      <c r="C126" s="4"/>
      <c r="D126" s="56"/>
      <c r="E126" s="33" t="s">
        <v>35</v>
      </c>
      <c r="F126" s="47">
        <v>1</v>
      </c>
      <c r="G126" s="47">
        <v>1</v>
      </c>
      <c r="H126" s="47">
        <v>1</v>
      </c>
      <c r="I126" s="47">
        <v>1</v>
      </c>
      <c r="J126" s="47">
        <v>1</v>
      </c>
      <c r="K126" s="47">
        <v>1</v>
      </c>
      <c r="L126" s="47">
        <v>1</v>
      </c>
      <c r="M126" s="47">
        <v>1</v>
      </c>
      <c r="N126" s="47">
        <v>1</v>
      </c>
      <c r="O126" s="47">
        <v>1</v>
      </c>
      <c r="P126" s="47">
        <v>1</v>
      </c>
      <c r="Q126" s="47">
        <v>1</v>
      </c>
      <c r="R126" s="47">
        <v>1</v>
      </c>
      <c r="S126" s="38"/>
      <c r="T126" s="4"/>
    </row>
    <row r="127" spans="1:20" ht="24.75" customHeight="1" x14ac:dyDescent="0.2">
      <c r="A127" s="78"/>
      <c r="B127" s="6"/>
      <c r="C127" s="4"/>
      <c r="D127" s="57"/>
      <c r="E127" s="39" t="s">
        <v>16</v>
      </c>
      <c r="F127" s="40">
        <f>ROUNDDOWN(F125*F126,0)</f>
        <v>69000</v>
      </c>
      <c r="G127" s="40">
        <f t="shared" ref="G127:R127" si="140">ROUNDDOWN(G125*G126,0)</f>
        <v>141000</v>
      </c>
      <c r="H127" s="40">
        <f t="shared" si="140"/>
        <v>141000</v>
      </c>
      <c r="I127" s="40">
        <f t="shared" si="140"/>
        <v>150000</v>
      </c>
      <c r="J127" s="40">
        <f t="shared" si="140"/>
        <v>141000</v>
      </c>
      <c r="K127" s="40">
        <f t="shared" si="140"/>
        <v>150000</v>
      </c>
      <c r="L127" s="40">
        <f t="shared" si="140"/>
        <v>135000</v>
      </c>
      <c r="M127" s="40">
        <f t="shared" si="140"/>
        <v>150000</v>
      </c>
      <c r="N127" s="40">
        <f t="shared" si="140"/>
        <v>103700</v>
      </c>
      <c r="O127" s="40">
        <f t="shared" si="140"/>
        <v>109800</v>
      </c>
      <c r="P127" s="40">
        <f t="shared" si="140"/>
        <v>143350</v>
      </c>
      <c r="Q127" s="40">
        <f t="shared" si="140"/>
        <v>152500</v>
      </c>
      <c r="R127" s="40">
        <f t="shared" si="140"/>
        <v>79300</v>
      </c>
      <c r="S127" s="41">
        <f>SUM(F127:R127)</f>
        <v>1665650</v>
      </c>
      <c r="T127" s="48"/>
    </row>
    <row r="128" spans="1:20" ht="18.75" customHeight="1" x14ac:dyDescent="0.2">
      <c r="A128" s="78"/>
      <c r="B128" s="8" t="s">
        <v>14</v>
      </c>
      <c r="C128" s="5"/>
      <c r="D128" s="5"/>
      <c r="E128" s="24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26">
        <f>SUM(S127)</f>
        <v>1665650</v>
      </c>
      <c r="T128" s="26"/>
    </row>
    <row r="129" spans="1:2" ht="21.75" customHeight="1" x14ac:dyDescent="0.2">
      <c r="A129" s="49"/>
      <c r="B129" s="50"/>
    </row>
    <row r="130" spans="1:2" ht="21.75" customHeight="1" x14ac:dyDescent="0.2">
      <c r="A130" s="49"/>
      <c r="B130" s="51"/>
    </row>
    <row r="131" spans="1:2" x14ac:dyDescent="0.2">
      <c r="A131" s="49"/>
      <c r="B131" s="51"/>
    </row>
    <row r="132" spans="1:2" x14ac:dyDescent="0.2">
      <c r="A132" s="49"/>
      <c r="B132" s="51"/>
    </row>
    <row r="133" spans="1:2" x14ac:dyDescent="0.2">
      <c r="A133" s="49"/>
      <c r="B133" s="51"/>
    </row>
    <row r="134" spans="1:2" x14ac:dyDescent="0.2">
      <c r="A134" s="49"/>
      <c r="B134" s="51"/>
    </row>
    <row r="135" spans="1:2" x14ac:dyDescent="0.2">
      <c r="A135" s="49"/>
      <c r="B135" s="51"/>
    </row>
    <row r="136" spans="1:2" x14ac:dyDescent="0.2">
      <c r="A136" s="49"/>
      <c r="B136" s="51"/>
    </row>
    <row r="137" spans="1:2" x14ac:dyDescent="0.2">
      <c r="A137" s="49"/>
      <c r="B137" s="51"/>
    </row>
    <row r="138" spans="1:2" x14ac:dyDescent="0.2">
      <c r="A138" s="49"/>
      <c r="B138" s="51"/>
    </row>
    <row r="139" spans="1:2" x14ac:dyDescent="0.2">
      <c r="A139" s="49"/>
      <c r="B139" s="51"/>
    </row>
    <row r="140" spans="1:2" x14ac:dyDescent="0.2">
      <c r="A140" s="49"/>
      <c r="B140" s="51"/>
    </row>
    <row r="141" spans="1:2" x14ac:dyDescent="0.2">
      <c r="A141" s="49"/>
      <c r="B141" s="51"/>
    </row>
    <row r="142" spans="1:2" x14ac:dyDescent="0.2">
      <c r="A142" s="49"/>
      <c r="B142" s="51"/>
    </row>
    <row r="143" spans="1:2" x14ac:dyDescent="0.2">
      <c r="A143" s="49"/>
      <c r="B143" s="51"/>
    </row>
    <row r="144" spans="1:2" x14ac:dyDescent="0.2">
      <c r="A144" s="49"/>
      <c r="B144" s="51"/>
    </row>
    <row r="145" spans="1:2" x14ac:dyDescent="0.2">
      <c r="A145" s="49"/>
      <c r="B145" s="51"/>
    </row>
  </sheetData>
  <mergeCells count="30">
    <mergeCell ref="A1:A31"/>
    <mergeCell ref="A32:A100"/>
    <mergeCell ref="A101:A128"/>
    <mergeCell ref="C91:D91"/>
    <mergeCell ref="B5:D5"/>
    <mergeCell ref="C6:D6"/>
    <mergeCell ref="D7:D14"/>
    <mergeCell ref="B119:D119"/>
    <mergeCell ref="D50:D57"/>
    <mergeCell ref="D58:D65"/>
    <mergeCell ref="D67:D74"/>
    <mergeCell ref="D75:D82"/>
    <mergeCell ref="D34:D41"/>
    <mergeCell ref="D15:D22"/>
    <mergeCell ref="D23:D30"/>
    <mergeCell ref="D102:D109"/>
    <mergeCell ref="R1:S1"/>
    <mergeCell ref="B1:D1"/>
    <mergeCell ref="S5:T5"/>
    <mergeCell ref="B2:T2"/>
    <mergeCell ref="B3:D4"/>
    <mergeCell ref="D110:D117"/>
    <mergeCell ref="D120:D127"/>
    <mergeCell ref="B101:D101"/>
    <mergeCell ref="B32:D32"/>
    <mergeCell ref="C33:D33"/>
    <mergeCell ref="C66:D66"/>
    <mergeCell ref="D83:D90"/>
    <mergeCell ref="D92:D99"/>
    <mergeCell ref="D42:D49"/>
  </mergeCells>
  <phoneticPr fontId="1"/>
  <pageMargins left="0.70866141732283472" right="0.70866141732283472" top="0.74803149606299213" bottom="0.74803149606299213" header="0.31496062992125984" footer="0.31496062992125984"/>
  <pageSetup paperSize="9" scale="73" firstPageNumber="92" fitToHeight="0" orientation="landscape" useFirstPageNumber="1" r:id="rId1"/>
  <headerFooter>
    <oddFooter>&amp;C&amp;P</oddFooter>
  </headerFooter>
  <rowBreaks count="4" manualBreakCount="4">
    <brk id="22" max="16383" man="1"/>
    <brk id="49" max="16383" man="1"/>
    <brk id="74" max="16383" man="1"/>
    <brk id="1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人件費実績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2019-04-16T03:41:17Z</cp:lastPrinted>
  <dcterms:created xsi:type="dcterms:W3CDTF">2010-02-22T13:23:34Z</dcterms:created>
  <dcterms:modified xsi:type="dcterms:W3CDTF">2020-10-08T05:18:36Z</dcterms:modified>
</cp:coreProperties>
</file>