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0" windowWidth="18195" windowHeight="12045"/>
  </bookViews>
  <sheets>
    <sheet name="３通貨 " sheetId="3" r:id="rId1"/>
  </sheets>
  <definedNames>
    <definedName name="_xlnm.Print_Area" localSheetId="0">'３通貨 '!$A$1:$M$96</definedName>
    <definedName name="Z_755307C5_75A2_4793_858C_11956ED697BC_.wvu.PrintArea" localSheetId="0" hidden="1">'３通貨 '!$A$1:$M$96</definedName>
  </definedNames>
  <calcPr calcId="152511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K93" i="3" l="1"/>
  <c r="K12" i="3"/>
  <c r="K92" i="3" s="1"/>
  <c r="K95" i="3" s="1"/>
  <c r="K13" i="3"/>
  <c r="F94" i="3"/>
  <c r="J90" i="3"/>
  <c r="M90" i="3" s="1"/>
  <c r="J89" i="3"/>
  <c r="M89" i="3" s="1"/>
  <c r="J88" i="3"/>
  <c r="F88" i="3" s="1"/>
  <c r="K87" i="3"/>
  <c r="I87" i="3"/>
  <c r="J87" i="3" s="1"/>
  <c r="K86" i="3"/>
  <c r="H86" i="3"/>
  <c r="J86" i="3" s="1"/>
  <c r="K85" i="3"/>
  <c r="G85" i="3"/>
  <c r="J85" i="3" s="1"/>
  <c r="J81" i="3"/>
  <c r="M81" i="3" s="1"/>
  <c r="J80" i="3"/>
  <c r="M80" i="3" s="1"/>
  <c r="M79" i="3"/>
  <c r="J79" i="3"/>
  <c r="F79" i="3"/>
  <c r="J78" i="3"/>
  <c r="F78" i="3" s="1"/>
  <c r="K77" i="3"/>
  <c r="I77" i="3"/>
  <c r="J77" i="3" s="1"/>
  <c r="M77" i="3" s="1"/>
  <c r="J76" i="3"/>
  <c r="F76" i="3" s="1"/>
  <c r="J75" i="3"/>
  <c r="M75" i="3" s="1"/>
  <c r="F75" i="3"/>
  <c r="J74" i="3"/>
  <c r="M74" i="3" s="1"/>
  <c r="F74" i="3"/>
  <c r="K73" i="3"/>
  <c r="I73" i="3"/>
  <c r="I69" i="3" s="1"/>
  <c r="J72" i="3"/>
  <c r="F72" i="3" s="1"/>
  <c r="J71" i="3"/>
  <c r="F71" i="3" s="1"/>
  <c r="J70" i="3"/>
  <c r="F70" i="3" s="1"/>
  <c r="K69" i="3"/>
  <c r="K68" i="3"/>
  <c r="J67" i="3"/>
  <c r="F67" i="3" s="1"/>
  <c r="J66" i="3"/>
  <c r="F66" i="3" s="1"/>
  <c r="J65" i="3"/>
  <c r="M65" i="3" s="1"/>
  <c r="J64" i="3"/>
  <c r="F64" i="3" s="1"/>
  <c r="J63" i="3"/>
  <c r="F63" i="3" s="1"/>
  <c r="K62" i="3"/>
  <c r="I62" i="3"/>
  <c r="I33" i="3" s="1"/>
  <c r="J33" i="3" s="1"/>
  <c r="M33" i="3" s="1"/>
  <c r="J61" i="3"/>
  <c r="F61" i="3" s="1"/>
  <c r="J60" i="3"/>
  <c r="F60" i="3" s="1"/>
  <c r="J59" i="3"/>
  <c r="M59" i="3" s="1"/>
  <c r="F59" i="3"/>
  <c r="K58" i="3"/>
  <c r="H58" i="3"/>
  <c r="J58" i="3" s="1"/>
  <c r="J57" i="3"/>
  <c r="M57" i="3" s="1"/>
  <c r="J56" i="3"/>
  <c r="M56" i="3" s="1"/>
  <c r="K55" i="3"/>
  <c r="H55" i="3"/>
  <c r="J55" i="3" s="1"/>
  <c r="J54" i="3"/>
  <c r="M54" i="3" s="1"/>
  <c r="J53" i="3"/>
  <c r="F53" i="3" s="1"/>
  <c r="J52" i="3"/>
  <c r="F52" i="3" s="1"/>
  <c r="J51" i="3"/>
  <c r="M51" i="3" s="1"/>
  <c r="K50" i="3"/>
  <c r="H50" i="3"/>
  <c r="J50" i="3" s="1"/>
  <c r="J49" i="3"/>
  <c r="M49" i="3" s="1"/>
  <c r="F49" i="3"/>
  <c r="J48" i="3"/>
  <c r="M48" i="3" s="1"/>
  <c r="J47" i="3"/>
  <c r="M47" i="3" s="1"/>
  <c r="J46" i="3"/>
  <c r="F46" i="3" s="1"/>
  <c r="J45" i="3"/>
  <c r="M45" i="3" s="1"/>
  <c r="J44" i="3"/>
  <c r="M44" i="3" s="1"/>
  <c r="J43" i="3"/>
  <c r="F43" i="3" s="1"/>
  <c r="K42" i="3"/>
  <c r="H42" i="3"/>
  <c r="J42" i="3" s="1"/>
  <c r="K41" i="3"/>
  <c r="G41" i="3"/>
  <c r="J41" i="3" s="1"/>
  <c r="J40" i="3"/>
  <c r="M40" i="3" s="1"/>
  <c r="J39" i="3"/>
  <c r="F39" i="3" s="1"/>
  <c r="K38" i="3"/>
  <c r="H38" i="3"/>
  <c r="J38" i="3" s="1"/>
  <c r="K37" i="3"/>
  <c r="G37" i="3"/>
  <c r="J37" i="3" s="1"/>
  <c r="J36" i="3"/>
  <c r="M36" i="3" s="1"/>
  <c r="J35" i="3"/>
  <c r="F35" i="3" s="1"/>
  <c r="J34" i="3"/>
  <c r="F34" i="3" s="1"/>
  <c r="K32" i="3"/>
  <c r="K31" i="3"/>
  <c r="J30" i="3"/>
  <c r="M30" i="3" s="1"/>
  <c r="J29" i="3"/>
  <c r="F29" i="3" s="1"/>
  <c r="K28" i="3"/>
  <c r="K16" i="3" s="1"/>
  <c r="I28" i="3"/>
  <c r="J28" i="3" s="1"/>
  <c r="J27" i="3"/>
  <c r="F27" i="3" s="1"/>
  <c r="J26" i="3"/>
  <c r="F26" i="3" s="1"/>
  <c r="J25" i="3"/>
  <c r="M25" i="3" s="1"/>
  <c r="J24" i="3"/>
  <c r="M24" i="3" s="1"/>
  <c r="F24" i="3"/>
  <c r="K23" i="3"/>
  <c r="I23" i="3"/>
  <c r="J23" i="3" s="1"/>
  <c r="K22" i="3"/>
  <c r="G22" i="3"/>
  <c r="J22" i="3" s="1"/>
  <c r="J21" i="3"/>
  <c r="M21" i="3" s="1"/>
  <c r="J20" i="3"/>
  <c r="M20" i="3" s="1"/>
  <c r="J19" i="3"/>
  <c r="F19" i="3" s="1"/>
  <c r="J18" i="3"/>
  <c r="F18" i="3" s="1"/>
  <c r="J17" i="3"/>
  <c r="M17" i="3" s="1"/>
  <c r="K15" i="3"/>
  <c r="H15" i="3"/>
  <c r="J15" i="3" s="1"/>
  <c r="M15" i="3" s="1"/>
  <c r="K14" i="3"/>
  <c r="K11" i="3" s="1"/>
  <c r="K91" i="3" s="1"/>
  <c r="M72" i="3" l="1"/>
  <c r="M67" i="3"/>
  <c r="M61" i="3"/>
  <c r="F57" i="3"/>
  <c r="F56" i="3"/>
  <c r="F51" i="3"/>
  <c r="M53" i="3"/>
  <c r="F45" i="3"/>
  <c r="F30" i="3"/>
  <c r="F20" i="3"/>
  <c r="H83" i="3"/>
  <c r="F89" i="3"/>
  <c r="F90" i="3"/>
  <c r="M88" i="3"/>
  <c r="F81" i="3"/>
  <c r="F80" i="3"/>
  <c r="M71" i="3"/>
  <c r="F65" i="3"/>
  <c r="M64" i="3"/>
  <c r="J62" i="3"/>
  <c r="M62" i="3" s="1"/>
  <c r="M63" i="3"/>
  <c r="F54" i="3"/>
  <c r="F48" i="3"/>
  <c r="F47" i="3"/>
  <c r="F44" i="3"/>
  <c r="M43" i="3"/>
  <c r="G31" i="3"/>
  <c r="J31" i="3" s="1"/>
  <c r="M31" i="3" s="1"/>
  <c r="F40" i="3"/>
  <c r="M39" i="3"/>
  <c r="F36" i="3"/>
  <c r="M35" i="3"/>
  <c r="M29" i="3"/>
  <c r="M27" i="3"/>
  <c r="I16" i="3"/>
  <c r="F25" i="3"/>
  <c r="F21" i="3"/>
  <c r="M19" i="3"/>
  <c r="J83" i="3"/>
  <c r="F83" i="3" s="1"/>
  <c r="F17" i="3"/>
  <c r="M22" i="3"/>
  <c r="F22" i="3"/>
  <c r="M58" i="3"/>
  <c r="F58" i="3"/>
  <c r="M85" i="3"/>
  <c r="F85" i="3"/>
  <c r="M87" i="3"/>
  <c r="F87" i="3"/>
  <c r="M38" i="3"/>
  <c r="F38" i="3"/>
  <c r="F42" i="3"/>
  <c r="M42" i="3"/>
  <c r="M50" i="3"/>
  <c r="F50" i="3"/>
  <c r="J69" i="3"/>
  <c r="I68" i="3"/>
  <c r="J68" i="3" s="1"/>
  <c r="M23" i="3"/>
  <c r="F23" i="3"/>
  <c r="M55" i="3"/>
  <c r="F55" i="3"/>
  <c r="M86" i="3"/>
  <c r="F86" i="3"/>
  <c r="M28" i="3"/>
  <c r="F28" i="3"/>
  <c r="F37" i="3"/>
  <c r="M37" i="3"/>
  <c r="M41" i="3"/>
  <c r="F41" i="3"/>
  <c r="M18" i="3"/>
  <c r="K33" i="3"/>
  <c r="M46" i="3"/>
  <c r="M66" i="3"/>
  <c r="M70" i="3"/>
  <c r="M78" i="3"/>
  <c r="G14" i="3"/>
  <c r="G82" i="3" s="1"/>
  <c r="F15" i="3"/>
  <c r="H32" i="3"/>
  <c r="F33" i="3"/>
  <c r="J73" i="3"/>
  <c r="F77" i="3"/>
  <c r="M26" i="3"/>
  <c r="M34" i="3"/>
  <c r="M52" i="3"/>
  <c r="M60" i="3"/>
  <c r="M76" i="3"/>
  <c r="I84" i="3" l="1"/>
  <c r="J84" i="3" s="1"/>
  <c r="F62" i="3"/>
  <c r="F31" i="3"/>
  <c r="I13" i="3"/>
  <c r="J16" i="3"/>
  <c r="F16" i="3" s="1"/>
  <c r="M83" i="3"/>
  <c r="J32" i="3"/>
  <c r="H12" i="3"/>
  <c r="M68" i="3"/>
  <c r="F68" i="3"/>
  <c r="M69" i="3"/>
  <c r="F69" i="3"/>
  <c r="M73" i="3"/>
  <c r="F73" i="3"/>
  <c r="J14" i="3"/>
  <c r="G11" i="3"/>
  <c r="J82" i="3"/>
  <c r="M84" i="3" l="1"/>
  <c r="F84" i="3"/>
  <c r="J13" i="3"/>
  <c r="M13" i="3" s="1"/>
  <c r="I93" i="3"/>
  <c r="J93" i="3" s="1"/>
  <c r="J12" i="3"/>
  <c r="M12" i="3" s="1"/>
  <c r="H92" i="3"/>
  <c r="J92" i="3" s="1"/>
  <c r="J11" i="3"/>
  <c r="F11" i="3" s="1"/>
  <c r="G91" i="3"/>
  <c r="J91" i="3" s="1"/>
  <c r="M16" i="3"/>
  <c r="M14" i="3"/>
  <c r="F14" i="3"/>
  <c r="M32" i="3"/>
  <c r="F32" i="3"/>
  <c r="F82" i="3"/>
  <c r="M82" i="3"/>
  <c r="M11" i="3" l="1"/>
  <c r="F13" i="3"/>
  <c r="F93" i="3"/>
  <c r="M93" i="3"/>
  <c r="F12" i="3"/>
  <c r="F92" i="3"/>
  <c r="M92" i="3"/>
  <c r="F91" i="3"/>
  <c r="J95" i="3"/>
  <c r="M91" i="3"/>
  <c r="M95" i="3" l="1"/>
  <c r="E4" i="3"/>
  <c r="F95" i="3"/>
</calcChain>
</file>

<file path=xl/comments1.xml><?xml version="1.0" encoding="utf-8"?>
<comments xmlns="http://schemas.openxmlformats.org/spreadsheetml/2006/main">
  <authors>
    <author>22404</author>
  </authors>
  <commentList>
    <comment ref="E4" author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J95" authorId="0">
      <text>
        <r>
          <rPr>
            <b/>
            <sz val="8"/>
            <color indexed="81"/>
            <rFont val="ＭＳ Ｐゴシック"/>
            <family val="3"/>
            <charset val="128"/>
          </rPr>
          <t>各外貨の通貨別小計×換算レートの積と日本円の合計を少数点以下切捨て、整数値としてください</t>
        </r>
      </text>
    </comment>
    <comment ref="M95" authorId="0">
      <text>
        <r>
          <rPr>
            <b/>
            <sz val="8"/>
            <color indexed="81"/>
            <rFont val="ＭＳ Ｐゴシック"/>
            <family val="3"/>
            <charset val="128"/>
          </rPr>
          <t>邦貨換算欄の通貨別小計の合計額としてください</t>
        </r>
      </text>
    </comment>
  </commentList>
</comments>
</file>

<file path=xl/sharedStrings.xml><?xml version="1.0" encoding="utf-8"?>
<sst xmlns="http://schemas.openxmlformats.org/spreadsheetml/2006/main" count="177" uniqueCount="96">
  <si>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</si>
  <si>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</si>
  <si>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</si>
  <si>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項目</t>
    <rPh sb="0" eb="2">
      <t>コウモク</t>
    </rPh>
    <phoneticPr fontId="2"/>
  </si>
  <si>
    <t>通貨単位</t>
    <rPh sb="0" eb="2">
      <t>ツウカ</t>
    </rPh>
    <rPh sb="2" eb="4">
      <t>タンイ</t>
    </rPh>
    <phoneticPr fontId="2"/>
  </si>
  <si>
    <t>所要額</t>
    <rPh sb="0" eb="3">
      <t>ショヨウガク</t>
    </rPh>
    <phoneticPr fontId="2"/>
  </si>
  <si>
    <t>内訳</t>
    <rPh sb="0" eb="2">
      <t>ウチワケ</t>
    </rPh>
    <phoneticPr fontId="2"/>
  </si>
  <si>
    <t>別表番号</t>
    <rPh sb="0" eb="2">
      <t>ベッピョウ</t>
    </rPh>
    <rPh sb="2" eb="4">
      <t>バンゴウ</t>
    </rPh>
    <phoneticPr fontId="2"/>
  </si>
  <si>
    <t>申請額</t>
    <rPh sb="0" eb="3">
      <t>シンセイガク</t>
    </rPh>
    <phoneticPr fontId="2"/>
  </si>
  <si>
    <t>自己資金</t>
    <rPh sb="0" eb="2">
      <t>ジコ</t>
    </rPh>
    <rPh sb="2" eb="4">
      <t>シキン</t>
    </rPh>
    <phoneticPr fontId="2"/>
  </si>
  <si>
    <t>１．現地事業経費</t>
    <rPh sb="2" eb="4">
      <t>ゲンチ</t>
    </rPh>
    <rPh sb="4" eb="6">
      <t>ジギョウ</t>
    </rPh>
    <rPh sb="6" eb="8">
      <t>ケイヒ</t>
    </rPh>
    <phoneticPr fontId="2"/>
  </si>
  <si>
    <t>小計（ＵＳドル）</t>
    <rPh sb="0" eb="2">
      <t>ショウケイ</t>
    </rPh>
    <phoneticPr fontId="2"/>
  </si>
  <si>
    <t>小計（現地通貨）</t>
    <rPh sb="0" eb="2">
      <t>ショウケイ</t>
    </rPh>
    <rPh sb="3" eb="5">
      <t>ゲンチ</t>
    </rPh>
    <rPh sb="5" eb="7">
      <t>ツウカ</t>
    </rPh>
    <phoneticPr fontId="2"/>
  </si>
  <si>
    <t>小計（日本円）</t>
    <rPh sb="0" eb="2">
      <t>ショウケイ</t>
    </rPh>
    <rPh sb="3" eb="6">
      <t>ニホンエン</t>
    </rPh>
    <phoneticPr fontId="2"/>
  </si>
  <si>
    <t>（１）直接事業費</t>
    <rPh sb="3" eb="5">
      <t>チョクセツ</t>
    </rPh>
    <rPh sb="5" eb="8">
      <t>ジギョウヒ</t>
    </rPh>
    <phoneticPr fontId="2"/>
  </si>
  <si>
    <t>ＵＳドル</t>
    <phoneticPr fontId="2"/>
  </si>
  <si>
    <t>現地通貨</t>
    <rPh sb="0" eb="2">
      <t>ゲンチ</t>
    </rPh>
    <rPh sb="2" eb="4">
      <t>ツウカ</t>
    </rPh>
    <phoneticPr fontId="2"/>
  </si>
  <si>
    <t>日本円</t>
    <rPh sb="0" eb="3">
      <t>ニホンエン</t>
    </rPh>
    <phoneticPr fontId="2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</si>
  <si>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2"/>
  </si>
  <si>
    <t>（イ）ワークショップ等開催費</t>
    <rPh sb="10" eb="11">
      <t>トウ</t>
    </rPh>
    <rPh sb="11" eb="13">
      <t>カイサイ</t>
    </rPh>
    <rPh sb="13" eb="14">
      <t>ヒ</t>
    </rPh>
    <phoneticPr fontId="2"/>
  </si>
  <si>
    <t>（ウ）専門家派遣費</t>
    <rPh sb="3" eb="6">
      <t>センモンカ</t>
    </rPh>
    <rPh sb="6" eb="9">
      <t>ハケンヒ</t>
    </rPh>
    <phoneticPr fontId="2"/>
  </si>
  <si>
    <t>（a）専門家派遣旅費等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2"/>
  </si>
  <si>
    <t>（b）謝金</t>
    <rPh sb="3" eb="5">
      <t>シャキン</t>
    </rPh>
    <phoneticPr fontId="2"/>
  </si>
  <si>
    <t>（エ）研修員招聘費</t>
    <rPh sb="3" eb="6">
      <t>ケンシュウイン</t>
    </rPh>
    <rPh sb="6" eb="8">
      <t>ショウヘイ</t>
    </rPh>
    <rPh sb="8" eb="9">
      <t>ヒ</t>
    </rPh>
    <phoneticPr fontId="2"/>
  </si>
  <si>
    <t>(a)研修員招聘旅費等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2"/>
  </si>
  <si>
    <t>(b)研修会開催費</t>
    <rPh sb="3" eb="6">
      <t>ケンシュウカイ</t>
    </rPh>
    <rPh sb="6" eb="9">
      <t>カイサイヒ</t>
    </rPh>
    <phoneticPr fontId="2"/>
  </si>
  <si>
    <t>（２）現地事業管理費</t>
    <rPh sb="3" eb="5">
      <t>ゲンチ</t>
    </rPh>
    <rPh sb="5" eb="7">
      <t>ジギョウ</t>
    </rPh>
    <rPh sb="7" eb="10">
      <t>カンリヒ</t>
    </rPh>
    <phoneticPr fontId="2"/>
  </si>
  <si>
    <t>（ア）本部スタッフ（駐在）人件費</t>
    <rPh sb="3" eb="5">
      <t>ホンブ</t>
    </rPh>
    <rPh sb="10" eb="12">
      <t>チュウザイ</t>
    </rPh>
    <rPh sb="13" eb="16">
      <t>ジンケンヒ</t>
    </rPh>
    <phoneticPr fontId="2"/>
  </si>
  <si>
    <t>（イ）現地スタッフ人件費</t>
    <rPh sb="3" eb="5">
      <t>ゲンチ</t>
    </rPh>
    <rPh sb="9" eb="12">
      <t>ジンケンヒ</t>
    </rPh>
    <phoneticPr fontId="2"/>
  </si>
  <si>
    <t>（ウ）現地事務所借料等</t>
    <rPh sb="3" eb="5">
      <t>ゲンチ</t>
    </rPh>
    <rPh sb="5" eb="8">
      <t>ジムショ</t>
    </rPh>
    <rPh sb="8" eb="10">
      <t>シャクリョウ</t>
    </rPh>
    <rPh sb="10" eb="11">
      <t>トウ</t>
    </rPh>
    <phoneticPr fontId="2"/>
  </si>
  <si>
    <t>（a）現地事務所借料</t>
    <rPh sb="3" eb="5">
      <t>ゲンチ</t>
    </rPh>
    <rPh sb="5" eb="8">
      <t>ジムショ</t>
    </rPh>
    <rPh sb="8" eb="10">
      <t>シャクリョウ</t>
    </rPh>
    <phoneticPr fontId="2"/>
  </si>
  <si>
    <t>（b）現地事務所光熱費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2"/>
  </si>
  <si>
    <t>（エ）現地移動費</t>
    <rPh sb="3" eb="5">
      <t>ゲンチ</t>
    </rPh>
    <rPh sb="5" eb="8">
      <t>イドウヒ</t>
    </rPh>
    <phoneticPr fontId="2"/>
  </si>
  <si>
    <t>（a）車両購入費・借料</t>
    <rPh sb="3" eb="5">
      <t>シャリョウ</t>
    </rPh>
    <rPh sb="5" eb="8">
      <t>コウニュウヒ</t>
    </rPh>
    <rPh sb="9" eb="11">
      <t>シャクリョウ</t>
    </rPh>
    <phoneticPr fontId="2"/>
  </si>
  <si>
    <t>（b）車両維持費</t>
    <rPh sb="3" eb="5">
      <t>シャリョウ</t>
    </rPh>
    <rPh sb="5" eb="8">
      <t>イジヒ</t>
    </rPh>
    <phoneticPr fontId="2"/>
  </si>
  <si>
    <t>（c）現地出張費</t>
    <rPh sb="3" eb="5">
      <t>ゲンチ</t>
    </rPh>
    <rPh sb="5" eb="8">
      <t>シュッチョウヒ</t>
    </rPh>
    <phoneticPr fontId="2"/>
  </si>
  <si>
    <t>（オ）会議費</t>
    <rPh sb="3" eb="6">
      <t>カイギヒ</t>
    </rPh>
    <phoneticPr fontId="2"/>
  </si>
  <si>
    <t>（カ）通信費</t>
    <rPh sb="3" eb="6">
      <t>ツウシンヒ</t>
    </rPh>
    <phoneticPr fontId="2"/>
  </si>
  <si>
    <t>（a）固定回線使用料</t>
    <rPh sb="3" eb="5">
      <t>コテイ</t>
    </rPh>
    <rPh sb="5" eb="7">
      <t>カイセン</t>
    </rPh>
    <rPh sb="7" eb="10">
      <t>シヨウリョウ</t>
    </rPh>
    <phoneticPr fontId="2"/>
  </si>
  <si>
    <t>（b）携帯電話使用料</t>
    <rPh sb="3" eb="5">
      <t>ケイタイ</t>
    </rPh>
    <rPh sb="5" eb="7">
      <t>デンワ</t>
    </rPh>
    <rPh sb="7" eb="10">
      <t>シヨウリョウ</t>
    </rPh>
    <phoneticPr fontId="2"/>
  </si>
  <si>
    <t>（c）郵便・輸送費</t>
    <rPh sb="3" eb="5">
      <t>ユウビン</t>
    </rPh>
    <rPh sb="6" eb="8">
      <t>ユソウ</t>
    </rPh>
    <rPh sb="8" eb="9">
      <t>ヒ</t>
    </rPh>
    <phoneticPr fontId="2"/>
  </si>
  <si>
    <t>（d）銀行手数料</t>
    <rPh sb="3" eb="5">
      <t>ギンコウ</t>
    </rPh>
    <rPh sb="5" eb="8">
      <t>テスウリョウ</t>
    </rPh>
    <phoneticPr fontId="2"/>
  </si>
  <si>
    <t>（キ）事業資料作成費</t>
    <rPh sb="3" eb="5">
      <t>ジギョウ</t>
    </rPh>
    <rPh sb="5" eb="7">
      <t>シリョウ</t>
    </rPh>
    <rPh sb="7" eb="10">
      <t>サクセイヒ</t>
    </rPh>
    <phoneticPr fontId="2"/>
  </si>
  <si>
    <t>（a）資料作成費</t>
    <rPh sb="3" eb="5">
      <t>シリョウ</t>
    </rPh>
    <rPh sb="5" eb="8">
      <t>サクセイヒ</t>
    </rPh>
    <phoneticPr fontId="2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</si>
  <si>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</si>
  <si>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2"/>
  </si>
  <si>
    <t>（a）事務用品購入費</t>
    <rPh sb="3" eb="5">
      <t>ジム</t>
    </rPh>
    <rPh sb="5" eb="7">
      <t>ヨウヒン</t>
    </rPh>
    <rPh sb="7" eb="10">
      <t>コウニュウヒ</t>
    </rPh>
    <phoneticPr fontId="2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</si>
  <si>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</si>
  <si>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</si>
  <si>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（ケ）本部スタッフ派遣費</t>
    <rPh sb="3" eb="5">
      <t>ホンブ</t>
    </rPh>
    <rPh sb="9" eb="12">
      <t>ハケンヒ</t>
    </rPh>
    <phoneticPr fontId="2"/>
  </si>
  <si>
    <t>（a）旅費</t>
    <rPh sb="3" eb="5">
      <t>リョヒ</t>
    </rPh>
    <phoneticPr fontId="2"/>
  </si>
  <si>
    <t>（b）日当・宿泊費</t>
    <rPh sb="3" eb="5">
      <t>ニットウ</t>
    </rPh>
    <rPh sb="6" eb="9">
      <t>シュクハクヒ</t>
    </rPh>
    <phoneticPr fontId="2"/>
  </si>
  <si>
    <t>（c）その他渡航費</t>
    <rPh sb="5" eb="6">
      <t>タ</t>
    </rPh>
    <rPh sb="6" eb="9">
      <t>トコウヒ</t>
    </rPh>
    <phoneticPr fontId="2"/>
  </si>
  <si>
    <t>（３）情報収集費</t>
    <rPh sb="3" eb="5">
      <t>ジョウホウ</t>
    </rPh>
    <rPh sb="5" eb="7">
      <t>シュウシュウ</t>
    </rPh>
    <rPh sb="7" eb="8">
      <t>ヒ</t>
    </rPh>
    <phoneticPr fontId="2"/>
  </si>
  <si>
    <t>（４）その他安全対策費</t>
    <rPh sb="5" eb="6">
      <t>タ</t>
    </rPh>
    <rPh sb="6" eb="8">
      <t>アンゼン</t>
    </rPh>
    <rPh sb="8" eb="11">
      <t>タイサクヒ</t>
    </rPh>
    <phoneticPr fontId="2"/>
  </si>
  <si>
    <t>２．現地事業後方支援経費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2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</si>
  <si>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2"/>
  </si>
  <si>
    <t>（ア）本部スタッフ（事業担当）人件費</t>
    <rPh sb="3" eb="5">
      <t>ホンブ</t>
    </rPh>
    <rPh sb="10" eb="12">
      <t>ジギョウ</t>
    </rPh>
    <rPh sb="12" eb="14">
      <t>タントウ</t>
    </rPh>
    <rPh sb="15" eb="18">
      <t>ジンケンヒ</t>
    </rPh>
    <phoneticPr fontId="2"/>
  </si>
  <si>
    <t>（イ）本部スタッフ（経理担当）人件費</t>
    <rPh sb="3" eb="5">
      <t>ホンブ</t>
    </rPh>
    <rPh sb="10" eb="12">
      <t>ケイリ</t>
    </rPh>
    <rPh sb="12" eb="14">
      <t>タントウ</t>
    </rPh>
    <rPh sb="15" eb="18">
      <t>ジンケンヒ</t>
    </rPh>
    <phoneticPr fontId="2"/>
  </si>
  <si>
    <t>（ウ）会議費</t>
    <rPh sb="3" eb="6">
      <t>カイギヒ</t>
    </rPh>
    <phoneticPr fontId="2"/>
  </si>
  <si>
    <t>（エ）通信費</t>
    <rPh sb="3" eb="5">
      <t>ツウシン</t>
    </rPh>
    <rPh sb="5" eb="6">
      <t>ヒ</t>
    </rPh>
    <phoneticPr fontId="2"/>
  </si>
  <si>
    <t>（a）電話等使用料</t>
    <rPh sb="3" eb="5">
      <t>デンワ</t>
    </rPh>
    <rPh sb="5" eb="6">
      <t>トウ</t>
    </rPh>
    <rPh sb="6" eb="9">
      <t>シヨウリョウ</t>
    </rPh>
    <phoneticPr fontId="2"/>
  </si>
  <si>
    <t>（b）郵便・輸送費</t>
    <rPh sb="3" eb="5">
      <t>ユウビン</t>
    </rPh>
    <rPh sb="6" eb="9">
      <t>ユソウヒ</t>
    </rPh>
    <phoneticPr fontId="2"/>
  </si>
  <si>
    <t>（c）銀行手数料</t>
    <rPh sb="3" eb="5">
      <t>ギンコウ</t>
    </rPh>
    <rPh sb="5" eb="8">
      <t>テスウリョウ</t>
    </rPh>
    <phoneticPr fontId="2"/>
  </si>
  <si>
    <t>（オ）事業資料作成費</t>
    <rPh sb="3" eb="5">
      <t>ジギョウ</t>
    </rPh>
    <rPh sb="5" eb="7">
      <t>シリョウ</t>
    </rPh>
    <rPh sb="7" eb="10">
      <t>サクセイヒ</t>
    </rPh>
    <phoneticPr fontId="2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</si>
  <si>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</si>
  <si>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</si>
  <si>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　　通貨別小計</t>
    <rPh sb="2" eb="5">
      <t>ツウカベツ</t>
    </rPh>
    <rPh sb="5" eb="7">
      <t>ショウケイ</t>
    </rPh>
    <phoneticPr fontId="2"/>
  </si>
  <si>
    <t>その他自己資金</t>
    <rPh sb="2" eb="3">
      <t>タ</t>
    </rPh>
    <rPh sb="3" eb="5">
      <t>ジコ</t>
    </rPh>
    <rPh sb="5" eb="7">
      <t>シキン</t>
    </rPh>
    <phoneticPr fontId="2"/>
  </si>
  <si>
    <t>総事業費</t>
    <rPh sb="0" eb="1">
      <t>ソウ</t>
    </rPh>
    <rPh sb="1" eb="4">
      <t>ジギョウヒ</t>
    </rPh>
    <phoneticPr fontId="2"/>
  </si>
  <si>
    <t>合計（日本円）</t>
    <rPh sb="0" eb="2">
      <t>ゴウケイ</t>
    </rPh>
    <rPh sb="3" eb="6">
      <t>ニホンエン</t>
    </rPh>
    <phoneticPr fontId="2"/>
  </si>
  <si>
    <t>３．一般管理費等
　（直接事業費の通貨毎の５％）</t>
    <rPh sb="2" eb="4">
      <t>イッパン</t>
    </rPh>
    <rPh sb="4" eb="7">
      <t>カンリヒ</t>
    </rPh>
    <rPh sb="7" eb="8">
      <t>トウ</t>
    </rPh>
    <rPh sb="11" eb="13">
      <t>チョクセツ</t>
    </rPh>
    <rPh sb="13" eb="16">
      <t>ジギョウヒ</t>
    </rPh>
    <rPh sb="17" eb="19">
      <t>ツウカ</t>
    </rPh>
    <rPh sb="19" eb="20">
      <t>ゴト</t>
    </rPh>
    <phoneticPr fontId="2"/>
  </si>
  <si>
    <t>４．外部監査経費</t>
    <rPh sb="2" eb="4">
      <t>ガイブ</t>
    </rPh>
    <rPh sb="4" eb="6">
      <t>カンサ</t>
    </rPh>
    <rPh sb="6" eb="8">
      <t>ケイヒ</t>
    </rPh>
    <rPh sb="7" eb="8">
      <t>ヒ</t>
    </rPh>
    <phoneticPr fontId="2"/>
  </si>
  <si>
    <t>（１）現地外部監査経費</t>
    <rPh sb="3" eb="5">
      <t>ゲンチ</t>
    </rPh>
    <rPh sb="5" eb="7">
      <t>ガイブ</t>
    </rPh>
    <rPh sb="7" eb="9">
      <t>カンサ</t>
    </rPh>
    <rPh sb="9" eb="11">
      <t>ケイヒ</t>
    </rPh>
    <phoneticPr fontId="2"/>
  </si>
  <si>
    <t>（２）本部外部監査経費</t>
    <rPh sb="3" eb="5">
      <t>ホンブ</t>
    </rPh>
    <rPh sb="5" eb="7">
      <t>ガイブ</t>
    </rPh>
    <rPh sb="7" eb="9">
      <t>カンサ</t>
    </rPh>
    <rPh sb="9" eb="11">
      <t>ケイヒ</t>
    </rPh>
    <phoneticPr fontId="2"/>
  </si>
  <si>
    <t>通貨別申請額</t>
    <rPh sb="0" eb="3">
      <t>ツウカベツ</t>
    </rPh>
    <rPh sb="3" eb="6">
      <t>シンセイガク</t>
    </rPh>
    <phoneticPr fontId="2"/>
  </si>
  <si>
    <t>ＵＳドル</t>
    <phoneticPr fontId="1"/>
  </si>
  <si>
    <t>現地通貨</t>
    <rPh sb="0" eb="2">
      <t>ゲンチ</t>
    </rPh>
    <rPh sb="2" eb="4">
      <t>ツウカ</t>
    </rPh>
    <phoneticPr fontId="1"/>
  </si>
  <si>
    <t>日本円</t>
    <rPh sb="0" eb="3">
      <t>ニホンエン</t>
    </rPh>
    <phoneticPr fontId="1"/>
  </si>
  <si>
    <t>（様式・項目名の変更等をしないでそのまま使用して下さい。また、該当する経費がない場合は「０」としてください）</t>
    <rPh sb="1" eb="3">
      <t>ヨウシキ</t>
    </rPh>
    <rPh sb="4" eb="7">
      <t>コウモクメイ</t>
    </rPh>
    <rPh sb="8" eb="10">
      <t>ヘンコウ</t>
    </rPh>
    <rPh sb="10" eb="11">
      <t>トウ</t>
    </rPh>
    <rPh sb="20" eb="22">
      <t>シヨウ</t>
    </rPh>
    <rPh sb="24" eb="25">
      <t>クダ</t>
    </rPh>
    <rPh sb="31" eb="33">
      <t>ガイトウ</t>
    </rPh>
    <rPh sb="35" eb="37">
      <t>ケイヒ</t>
    </rPh>
    <rPh sb="40" eb="42">
      <t>バアイ</t>
    </rPh>
    <phoneticPr fontId="1"/>
  </si>
  <si>
    <t>予算詳細</t>
    <rPh sb="0" eb="2">
      <t>ヨサン</t>
    </rPh>
    <rPh sb="2" eb="4">
      <t>ショウサイ</t>
    </rPh>
    <phoneticPr fontId="1"/>
  </si>
  <si>
    <t>F=J+K</t>
    <phoneticPr fontId="1"/>
  </si>
  <si>
    <t>G</t>
    <phoneticPr fontId="1"/>
  </si>
  <si>
    <t>H</t>
    <phoneticPr fontId="1"/>
  </si>
  <si>
    <t>I</t>
    <phoneticPr fontId="1"/>
  </si>
  <si>
    <t>J=
SUM(G,H,I)</t>
    <phoneticPr fontId="1"/>
  </si>
  <si>
    <t>K</t>
    <phoneticPr fontId="1"/>
  </si>
  <si>
    <t>USドル</t>
    <phoneticPr fontId="2"/>
  </si>
  <si>
    <t>1USドル</t>
    <phoneticPr fontId="1"/>
  </si>
  <si>
    <t>＝</t>
    <phoneticPr fontId="1"/>
  </si>
  <si>
    <t>1現地通貨</t>
    <rPh sb="1" eb="3">
      <t>ゲンチ</t>
    </rPh>
    <rPh sb="3" eb="5">
      <t>ツウカ</t>
    </rPh>
    <phoneticPr fontId="1"/>
  </si>
  <si>
    <t>の項目の金額のみ入力してください。</t>
    <rPh sb="1" eb="3">
      <t>コウモク</t>
    </rPh>
    <rPh sb="4" eb="6">
      <t>キンガク</t>
    </rPh>
    <rPh sb="8" eb="10">
      <t>ニュウリョク</t>
    </rPh>
    <phoneticPr fontId="1"/>
  </si>
  <si>
    <t>※　申請総額（＝総事業費_申請額）は通貨別小計を邦貨換算したものであり、端数処理の関係から邦貨換算額と一致しない場合がある。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6" eb="38">
      <t>ハスウ</t>
    </rPh>
    <rPh sb="38" eb="40">
      <t>ショリ</t>
    </rPh>
    <rPh sb="41" eb="43">
      <t>カンケイ</t>
    </rPh>
    <rPh sb="45" eb="49">
      <t>ホウカカンサン</t>
    </rPh>
    <rPh sb="49" eb="50">
      <t>ガク</t>
    </rPh>
    <rPh sb="51" eb="53">
      <t>イッチ</t>
    </rPh>
    <rPh sb="56" eb="58">
      <t>バアイ</t>
    </rPh>
    <phoneticPr fontId="1"/>
  </si>
  <si>
    <t>1-b</t>
    <phoneticPr fontId="1"/>
  </si>
  <si>
    <t>L=J×換算レート
(補助・小・中・大の各予算項目及び通貨別小計の各欄で換算(少数点以下四捨五入し整数)してください。日本円も記載してください。総事業費は通貨別小計の合計としてください)</t>
    <rPh sb="4" eb="6">
      <t>カンサン</t>
    </rPh>
    <rPh sb="11" eb="13">
      <t>ホジョ</t>
    </rPh>
    <rPh sb="14" eb="15">
      <t>ショウ</t>
    </rPh>
    <rPh sb="16" eb="17">
      <t>チュウ</t>
    </rPh>
    <rPh sb="18" eb="19">
      <t>ダイ</t>
    </rPh>
    <rPh sb="25" eb="26">
      <t>オヨ</t>
    </rPh>
    <rPh sb="27" eb="29">
      <t>ツウカ</t>
    </rPh>
    <rPh sb="29" eb="30">
      <t>ベツ</t>
    </rPh>
    <rPh sb="30" eb="32">
      <t>ショウケイ</t>
    </rPh>
    <rPh sb="33" eb="34">
      <t>カク</t>
    </rPh>
    <rPh sb="34" eb="35">
      <t>ラン</t>
    </rPh>
    <rPh sb="36" eb="38">
      <t>カンサン</t>
    </rPh>
    <rPh sb="39" eb="41">
      <t>ショウスウ</t>
    </rPh>
    <rPh sb="41" eb="42">
      <t>テン</t>
    </rPh>
    <rPh sb="42" eb="44">
      <t>イカ</t>
    </rPh>
    <rPh sb="44" eb="48">
      <t>シシャゴニュウ</t>
    </rPh>
    <rPh sb="49" eb="51">
      <t>セイスウ</t>
    </rPh>
    <rPh sb="83" eb="85">
      <t>ゴウケイ</t>
    </rPh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</si>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</sst>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 "/>
    <numFmt numFmtId="178" formatCode="#,##0&quot;円&quot;"/>
    <numFmt numFmtId="179" formatCode="#,##0.00_);[Red]\(#,##0.00\)"/>
    <numFmt numFmtId="180" formatCode="#,##0.00&quot;円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3" xfId="0" applyNumberFormat="1" applyFont="1" applyBorder="1" applyAlignment="1">
      <alignment vertical="top"/>
    </xf>
    <xf numFmtId="176" fontId="4" fillId="0" borderId="7" xfId="0" applyNumberFormat="1" applyFont="1" applyBorder="1" applyAlignment="1">
      <alignment vertical="top"/>
    </xf>
    <xf numFmtId="176" fontId="4" fillId="0" borderId="9" xfId="0" applyNumberFormat="1" applyFont="1" applyFill="1" applyBorder="1" applyAlignment="1">
      <alignment vertical="top"/>
    </xf>
    <xf numFmtId="176" fontId="4" fillId="0" borderId="3" xfId="0" applyNumberFormat="1" applyFont="1" applyFill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176" fontId="4" fillId="0" borderId="14" xfId="0" applyNumberFormat="1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0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176" fontId="4" fillId="0" borderId="16" xfId="0" applyNumberFormat="1" applyFont="1" applyBorder="1" applyAlignment="1">
      <alignment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Fill="1" applyBorder="1" applyAlignment="1">
      <alignment vertical="top"/>
    </xf>
    <xf numFmtId="176" fontId="4" fillId="0" borderId="16" xfId="0" applyNumberFormat="1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6" xfId="0" applyFont="1" applyFill="1" applyBorder="1" applyAlignment="1">
      <alignment vertical="top" wrapText="1"/>
    </xf>
    <xf numFmtId="177" fontId="4" fillId="0" borderId="9" xfId="0" applyNumberFormat="1" applyFont="1" applyBorder="1" applyAlignment="1">
      <alignment vertical="top"/>
    </xf>
    <xf numFmtId="177" fontId="4" fillId="0" borderId="16" xfId="0" applyNumberFormat="1" applyFont="1" applyBorder="1" applyAlignment="1">
      <alignment vertical="top"/>
    </xf>
    <xf numFmtId="177" fontId="4" fillId="0" borderId="7" xfId="0" applyNumberFormat="1" applyFont="1" applyBorder="1" applyAlignment="1">
      <alignment vertical="top"/>
    </xf>
    <xf numFmtId="176" fontId="4" fillId="0" borderId="10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vertical="top"/>
    </xf>
    <xf numFmtId="179" fontId="4" fillId="0" borderId="8" xfId="0" applyNumberFormat="1" applyFont="1" applyBorder="1" applyAlignment="1">
      <alignment vertical="top"/>
    </xf>
    <xf numFmtId="179" fontId="4" fillId="0" borderId="9" xfId="0" applyNumberFormat="1" applyFont="1" applyBorder="1" applyAlignment="1">
      <alignment vertical="top"/>
    </xf>
    <xf numFmtId="179" fontId="4" fillId="0" borderId="16" xfId="0" applyNumberFormat="1" applyFont="1" applyBorder="1" applyAlignment="1">
      <alignment vertical="top"/>
    </xf>
    <xf numFmtId="179" fontId="4" fillId="0" borderId="7" xfId="0" applyNumberFormat="1" applyFont="1" applyBorder="1" applyAlignment="1">
      <alignment vertical="top"/>
    </xf>
    <xf numFmtId="179" fontId="4" fillId="0" borderId="10" xfId="0" applyNumberFormat="1" applyFont="1" applyBorder="1" applyAlignment="1">
      <alignment vertical="top"/>
    </xf>
    <xf numFmtId="179" fontId="4" fillId="0" borderId="3" xfId="0" applyNumberFormat="1" applyFont="1" applyBorder="1" applyAlignment="1">
      <alignment vertical="top"/>
    </xf>
    <xf numFmtId="179" fontId="4" fillId="0" borderId="9" xfId="0" applyNumberFormat="1" applyFont="1" applyFill="1" applyBorder="1" applyAlignment="1">
      <alignment vertical="top"/>
    </xf>
    <xf numFmtId="179" fontId="4" fillId="0" borderId="16" xfId="0" applyNumberFormat="1" applyFont="1" applyFill="1" applyBorder="1" applyAlignment="1">
      <alignment vertical="top"/>
    </xf>
    <xf numFmtId="179" fontId="4" fillId="0" borderId="3" xfId="0" applyNumberFormat="1" applyFont="1" applyFill="1" applyBorder="1" applyAlignment="1">
      <alignment vertical="top"/>
    </xf>
    <xf numFmtId="179" fontId="4" fillId="0" borderId="8" xfId="0" applyNumberFormat="1" applyFont="1" applyBorder="1" applyAlignment="1">
      <alignment vertical="center"/>
    </xf>
    <xf numFmtId="179" fontId="4" fillId="0" borderId="17" xfId="0" applyNumberFormat="1" applyFont="1" applyBorder="1" applyAlignment="1">
      <alignment vertical="top"/>
    </xf>
    <xf numFmtId="179" fontId="4" fillId="0" borderId="4" xfId="0" applyNumberFormat="1" applyFont="1" applyBorder="1" applyAlignment="1">
      <alignment vertical="top"/>
    </xf>
    <xf numFmtId="179" fontId="4" fillId="0" borderId="10" xfId="0" applyNumberFormat="1" applyFont="1" applyBorder="1">
      <alignment vertical="center"/>
    </xf>
    <xf numFmtId="179" fontId="4" fillId="0" borderId="4" xfId="0" applyNumberFormat="1" applyFont="1" applyBorder="1" applyAlignment="1">
      <alignment horizontal="right" vertical="center"/>
    </xf>
    <xf numFmtId="176" fontId="4" fillId="0" borderId="2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vertical="top"/>
    </xf>
    <xf numFmtId="176" fontId="4" fillId="2" borderId="16" xfId="0" applyNumberFormat="1" applyFont="1" applyFill="1" applyBorder="1" applyAlignment="1">
      <alignment vertical="top"/>
    </xf>
    <xf numFmtId="176" fontId="4" fillId="2" borderId="7" xfId="0" applyNumberFormat="1" applyFont="1" applyFill="1" applyBorder="1" applyAlignment="1">
      <alignment vertical="top"/>
    </xf>
    <xf numFmtId="176" fontId="4" fillId="2" borderId="9" xfId="0" applyNumberFormat="1" applyFont="1" applyFill="1" applyBorder="1" applyAlignment="1">
      <alignment vertical="top"/>
    </xf>
    <xf numFmtId="177" fontId="4" fillId="2" borderId="16" xfId="0" applyNumberFormat="1" applyFont="1" applyFill="1" applyBorder="1" applyAlignment="1">
      <alignment vertical="top"/>
    </xf>
    <xf numFmtId="177" fontId="4" fillId="2" borderId="7" xfId="0" applyNumberFormat="1" applyFont="1" applyFill="1" applyBorder="1" applyAlignment="1">
      <alignment vertical="top"/>
    </xf>
    <xf numFmtId="177" fontId="4" fillId="2" borderId="8" xfId="0" applyNumberFormat="1" applyFont="1" applyFill="1" applyBorder="1" applyAlignment="1">
      <alignment horizontal="right" vertical="center"/>
    </xf>
    <xf numFmtId="177" fontId="4" fillId="2" borderId="16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vertical="top"/>
    </xf>
    <xf numFmtId="179" fontId="4" fillId="2" borderId="8" xfId="0" applyNumberFormat="1" applyFont="1" applyFill="1" applyBorder="1" applyAlignment="1">
      <alignment vertical="top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vertical="top"/>
    </xf>
    <xf numFmtId="176" fontId="4" fillId="0" borderId="27" xfId="0" applyNumberFormat="1" applyFont="1" applyBorder="1" applyAlignment="1">
      <alignment vertical="top"/>
    </xf>
    <xf numFmtId="177" fontId="4" fillId="2" borderId="27" xfId="0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179" fontId="4" fillId="0" borderId="29" xfId="0" applyNumberFormat="1" applyFont="1" applyBorder="1" applyAlignment="1">
      <alignment vertical="top"/>
    </xf>
    <xf numFmtId="176" fontId="4" fillId="0" borderId="29" xfId="0" applyNumberFormat="1" applyFont="1" applyBorder="1" applyAlignment="1">
      <alignment vertical="top"/>
    </xf>
    <xf numFmtId="177" fontId="4" fillId="2" borderId="29" xfId="0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vertical="top"/>
    </xf>
    <xf numFmtId="179" fontId="4" fillId="0" borderId="31" xfId="0" applyNumberFormat="1" applyFont="1" applyBorder="1" applyAlignment="1">
      <alignment vertical="top"/>
    </xf>
    <xf numFmtId="176" fontId="4" fillId="2" borderId="31" xfId="0" applyNumberFormat="1" applyFont="1" applyFill="1" applyBorder="1" applyAlignment="1">
      <alignment vertical="top"/>
    </xf>
    <xf numFmtId="176" fontId="4" fillId="0" borderId="31" xfId="0" applyNumberFormat="1" applyFont="1" applyBorder="1" applyAlignment="1">
      <alignment vertical="top"/>
    </xf>
    <xf numFmtId="177" fontId="4" fillId="2" borderId="31" xfId="0" applyNumberFormat="1" applyFont="1" applyFill="1" applyBorder="1" applyAlignment="1">
      <alignment horizontal="right" vertical="center"/>
    </xf>
    <xf numFmtId="0" fontId="4" fillId="0" borderId="32" xfId="0" applyFont="1" applyBorder="1" applyAlignment="1">
      <alignment vertical="top"/>
    </xf>
    <xf numFmtId="179" fontId="4" fillId="0" borderId="33" xfId="0" applyNumberFormat="1" applyFont="1" applyBorder="1" applyAlignment="1">
      <alignment vertical="top"/>
    </xf>
    <xf numFmtId="176" fontId="4" fillId="0" borderId="33" xfId="0" applyNumberFormat="1" applyFont="1" applyBorder="1" applyAlignment="1">
      <alignment vertical="top"/>
    </xf>
    <xf numFmtId="0" fontId="4" fillId="0" borderId="34" xfId="0" applyFont="1" applyBorder="1" applyAlignment="1">
      <alignment vertical="top"/>
    </xf>
    <xf numFmtId="179" fontId="4" fillId="2" borderId="35" xfId="0" applyNumberFormat="1" applyFont="1" applyFill="1" applyBorder="1" applyAlignment="1">
      <alignment vertical="top"/>
    </xf>
    <xf numFmtId="176" fontId="4" fillId="0" borderId="35" xfId="0" applyNumberFormat="1" applyFont="1" applyBorder="1" applyAlignment="1">
      <alignment vertical="top"/>
    </xf>
    <xf numFmtId="177" fontId="4" fillId="2" borderId="35" xfId="0" applyNumberFormat="1" applyFont="1" applyFill="1" applyBorder="1" applyAlignment="1">
      <alignment horizontal="right" vertical="center"/>
    </xf>
    <xf numFmtId="179" fontId="4" fillId="0" borderId="31" xfId="0" applyNumberFormat="1" applyFont="1" applyFill="1" applyBorder="1" applyAlignment="1">
      <alignment vertical="top"/>
    </xf>
    <xf numFmtId="179" fontId="4" fillId="2" borderId="27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8" xfId="0" applyNumberFormat="1" applyFont="1" applyFill="1" applyBorder="1" applyAlignment="1">
      <alignment horizontal="right" vertical="center"/>
    </xf>
    <xf numFmtId="179" fontId="4" fillId="4" borderId="27" xfId="0" applyNumberFormat="1" applyFont="1" applyFill="1" applyBorder="1" applyAlignment="1">
      <alignment vertical="top"/>
    </xf>
    <xf numFmtId="176" fontId="4" fillId="2" borderId="17" xfId="0" applyNumberFormat="1" applyFont="1" applyFill="1" applyBorder="1" applyAlignment="1">
      <alignment vertical="top"/>
    </xf>
    <xf numFmtId="176" fontId="4" fillId="2" borderId="4" xfId="0" applyNumberFormat="1" applyFont="1" applyFill="1" applyBorder="1" applyAlignment="1">
      <alignment vertical="top"/>
    </xf>
    <xf numFmtId="177" fontId="4" fillId="3" borderId="8" xfId="0" applyNumberFormat="1" applyFont="1" applyFill="1" applyBorder="1" applyAlignment="1">
      <alignment vertical="center"/>
    </xf>
    <xf numFmtId="177" fontId="4" fillId="3" borderId="8" xfId="0" applyNumberFormat="1" applyFont="1" applyFill="1" applyBorder="1" applyAlignment="1">
      <alignment vertical="top"/>
    </xf>
    <xf numFmtId="179" fontId="4" fillId="3" borderId="14" xfId="0" applyNumberFormat="1" applyFont="1" applyFill="1" applyBorder="1" applyAlignment="1">
      <alignment vertical="top"/>
    </xf>
    <xf numFmtId="177" fontId="4" fillId="3" borderId="14" xfId="0" applyNumberFormat="1" applyFont="1" applyFill="1" applyBorder="1" applyAlignment="1">
      <alignment horizontal="right" vertical="center"/>
    </xf>
    <xf numFmtId="177" fontId="4" fillId="3" borderId="8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7" fontId="4" fillId="3" borderId="29" xfId="0" applyNumberFormat="1" applyFont="1" applyFill="1" applyBorder="1" applyAlignment="1">
      <alignment horizontal="right" vertical="center"/>
    </xf>
    <xf numFmtId="177" fontId="4" fillId="3" borderId="31" xfId="0" applyNumberFormat="1" applyFont="1" applyFill="1" applyBorder="1" applyAlignment="1">
      <alignment horizontal="right" vertical="center"/>
    </xf>
    <xf numFmtId="177" fontId="4" fillId="3" borderId="33" xfId="0" applyNumberFormat="1" applyFont="1" applyFill="1" applyBorder="1" applyAlignment="1">
      <alignment horizontal="right" vertical="center"/>
    </xf>
    <xf numFmtId="177" fontId="4" fillId="3" borderId="16" xfId="0" applyNumberFormat="1" applyFont="1" applyFill="1" applyBorder="1" applyAlignment="1">
      <alignment horizontal="right" vertical="center"/>
    </xf>
    <xf numFmtId="177" fontId="4" fillId="3" borderId="35" xfId="0" applyNumberFormat="1" applyFont="1" applyFill="1" applyBorder="1" applyAlignment="1">
      <alignment horizontal="right" vertical="center"/>
    </xf>
    <xf numFmtId="177" fontId="4" fillId="3" borderId="9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4" fillId="3" borderId="10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9" fontId="4" fillId="3" borderId="27" xfId="0" applyNumberFormat="1" applyFont="1" applyFill="1" applyBorder="1" applyAlignment="1">
      <alignment vertical="top"/>
    </xf>
    <xf numFmtId="177" fontId="4" fillId="3" borderId="7" xfId="0" applyNumberFormat="1" applyFont="1" applyFill="1" applyBorder="1" applyAlignment="1">
      <alignment vertical="top"/>
    </xf>
    <xf numFmtId="179" fontId="4" fillId="3" borderId="9" xfId="0" applyNumberFormat="1" applyFont="1" applyFill="1" applyBorder="1" applyAlignment="1">
      <alignment vertical="top"/>
    </xf>
    <xf numFmtId="177" fontId="4" fillId="3" borderId="14" xfId="0" applyNumberFormat="1" applyFont="1" applyFill="1" applyBorder="1" applyAlignment="1">
      <alignment vertical="top"/>
    </xf>
    <xf numFmtId="177" fontId="4" fillId="3" borderId="27" xfId="0" applyNumberFormat="1" applyFont="1" applyFill="1" applyBorder="1" applyAlignment="1">
      <alignment vertical="top"/>
    </xf>
    <xf numFmtId="177" fontId="4" fillId="3" borderId="29" xfId="0" applyNumberFormat="1" applyFont="1" applyFill="1" applyBorder="1" applyAlignment="1">
      <alignment vertical="top"/>
    </xf>
    <xf numFmtId="177" fontId="4" fillId="3" borderId="31" xfId="0" applyNumberFormat="1" applyFont="1" applyFill="1" applyBorder="1" applyAlignment="1">
      <alignment vertical="top"/>
    </xf>
    <xf numFmtId="177" fontId="4" fillId="3" borderId="33" xfId="0" applyNumberFormat="1" applyFont="1" applyFill="1" applyBorder="1" applyAlignment="1">
      <alignment vertical="top"/>
    </xf>
    <xf numFmtId="177" fontId="4" fillId="3" borderId="16" xfId="0" applyNumberFormat="1" applyFont="1" applyFill="1" applyBorder="1" applyAlignment="1">
      <alignment vertical="top"/>
    </xf>
    <xf numFmtId="177" fontId="4" fillId="3" borderId="35" xfId="0" applyNumberFormat="1" applyFont="1" applyFill="1" applyBorder="1" applyAlignment="1">
      <alignment vertical="top"/>
    </xf>
    <xf numFmtId="177" fontId="4" fillId="3" borderId="10" xfId="0" applyNumberFormat="1" applyFont="1" applyFill="1" applyBorder="1" applyAlignment="1">
      <alignment vertical="top"/>
    </xf>
    <xf numFmtId="177" fontId="4" fillId="3" borderId="3" xfId="0" applyNumberFormat="1" applyFont="1" applyFill="1" applyBorder="1" applyAlignment="1">
      <alignment vertical="top"/>
    </xf>
    <xf numFmtId="177" fontId="4" fillId="3" borderId="17" xfId="0" applyNumberFormat="1" applyFont="1" applyFill="1" applyBorder="1" applyAlignment="1">
      <alignment vertical="top"/>
    </xf>
    <xf numFmtId="177" fontId="4" fillId="3" borderId="4" xfId="0" applyNumberFormat="1" applyFont="1" applyFill="1" applyBorder="1" applyAlignment="1">
      <alignment vertical="top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176" fontId="4" fillId="0" borderId="30" xfId="0" applyNumberFormat="1" applyFont="1" applyBorder="1">
      <alignment vertical="center"/>
    </xf>
    <xf numFmtId="179" fontId="4" fillId="0" borderId="30" xfId="0" applyNumberFormat="1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7" fontId="4" fillId="3" borderId="30" xfId="0" applyNumberFormat="1" applyFont="1" applyFill="1" applyBorder="1" applyAlignment="1">
      <alignment horizontal="right"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>
      <alignment vertical="center"/>
    </xf>
    <xf numFmtId="177" fontId="4" fillId="0" borderId="30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9" fontId="4" fillId="2" borderId="26" xfId="0" applyNumberFormat="1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179" fontId="4" fillId="3" borderId="14" xfId="0" applyNumberFormat="1" applyFont="1" applyFill="1" applyBorder="1">
      <alignment vertical="center"/>
    </xf>
    <xf numFmtId="176" fontId="4" fillId="3" borderId="4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178" fontId="4" fillId="3" borderId="10" xfId="0" applyNumberFormat="1" applyFont="1" applyFill="1" applyBorder="1" applyAlignment="1">
      <alignment vertical="center" wrapText="1"/>
    </xf>
    <xf numFmtId="178" fontId="4" fillId="3" borderId="14" xfId="0" applyNumberFormat="1" applyFont="1" applyFill="1" applyBorder="1" applyAlignment="1">
      <alignment vertical="center" wrapText="1"/>
    </xf>
    <xf numFmtId="178" fontId="10" fillId="3" borderId="30" xfId="0" applyNumberFormat="1" applyFont="1" applyFill="1" applyBorder="1" applyAlignment="1">
      <alignment vertical="center" wrapText="1"/>
    </xf>
    <xf numFmtId="178" fontId="4" fillId="3" borderId="14" xfId="0" applyNumberFormat="1" applyFont="1" applyFill="1" applyBorder="1" applyAlignment="1">
      <alignment vertical="center"/>
    </xf>
    <xf numFmtId="178" fontId="4" fillId="3" borderId="4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80" fontId="3" fillId="2" borderId="0" xfId="0" applyNumberFormat="1" applyFont="1" applyFill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top"/>
    </xf>
    <xf numFmtId="0" fontId="4" fillId="0" borderId="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78" fontId="10" fillId="3" borderId="26" xfId="0" applyNumberFormat="1" applyFont="1" applyFill="1" applyBorder="1" applyAlignment="1">
      <alignment vertical="center" wrapText="1"/>
    </xf>
    <xf numFmtId="178" fontId="10" fillId="3" borderId="28" xfId="0" applyNumberFormat="1" applyFont="1" applyFill="1" applyBorder="1" applyAlignment="1">
      <alignment vertical="center" wrapText="1"/>
    </xf>
    <xf numFmtId="178" fontId="10" fillId="3" borderId="32" xfId="0" applyNumberFormat="1" applyFont="1" applyFill="1" applyBorder="1" applyAlignment="1">
      <alignment vertical="center" wrapText="1"/>
    </xf>
    <xf numFmtId="178" fontId="10" fillId="3" borderId="17" xfId="0" applyNumberFormat="1" applyFont="1" applyFill="1" applyBorder="1" applyAlignment="1">
      <alignment vertical="center" wrapText="1"/>
    </xf>
    <xf numFmtId="178" fontId="10" fillId="3" borderId="34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8" fontId="10" fillId="3" borderId="1" xfId="0" applyNumberFormat="1" applyFont="1" applyFill="1" applyBorder="1" applyAlignment="1">
      <alignment vertical="center" wrapText="1"/>
    </xf>
    <xf numFmtId="178" fontId="10" fillId="3" borderId="26" xfId="0" applyNumberFormat="1" applyFont="1" applyFill="1" applyBorder="1" applyAlignment="1">
      <alignment vertical="center"/>
    </xf>
    <xf numFmtId="178" fontId="10" fillId="3" borderId="30" xfId="0" applyNumberFormat="1" applyFont="1" applyFill="1" applyBorder="1" applyAlignment="1">
      <alignment vertical="center"/>
    </xf>
    <xf numFmtId="177" fontId="4" fillId="0" borderId="14" xfId="0" applyNumberFormat="1" applyFont="1" applyBorder="1" applyAlignment="1">
      <alignment vertical="top"/>
    </xf>
    <xf numFmtId="177" fontId="4" fillId="0" borderId="8" xfId="0" applyNumberFormat="1" applyFont="1" applyBorder="1" applyAlignment="1">
      <alignment vertical="top"/>
    </xf>
    <xf numFmtId="177" fontId="4" fillId="0" borderId="27" xfId="0" applyNumberFormat="1" applyFont="1" applyFill="1" applyBorder="1" applyAlignment="1">
      <alignment vertical="top"/>
    </xf>
    <xf numFmtId="177" fontId="4" fillId="2" borderId="29" xfId="0" applyNumberFormat="1" applyFont="1" applyFill="1" applyBorder="1" applyAlignment="1">
      <alignment vertical="top"/>
    </xf>
    <xf numFmtId="177" fontId="4" fillId="0" borderId="31" xfId="0" applyNumberFormat="1" applyFont="1" applyFill="1" applyBorder="1" applyAlignment="1">
      <alignment vertical="top"/>
    </xf>
    <xf numFmtId="177" fontId="4" fillId="2" borderId="31" xfId="0" applyNumberFormat="1" applyFont="1" applyFill="1" applyBorder="1" applyAlignment="1">
      <alignment vertical="top"/>
    </xf>
    <xf numFmtId="177" fontId="4" fillId="0" borderId="27" xfId="0" applyNumberFormat="1" applyFont="1" applyBorder="1" applyAlignment="1">
      <alignment vertical="top"/>
    </xf>
    <xf numFmtId="177" fontId="4" fillId="0" borderId="33" xfId="0" applyNumberFormat="1" applyFont="1" applyBorder="1" applyAlignment="1">
      <alignment vertical="top"/>
    </xf>
    <xf numFmtId="177" fontId="4" fillId="0" borderId="35" xfId="0" applyNumberFormat="1" applyFont="1" applyBorder="1" applyAlignment="1">
      <alignment vertical="top"/>
    </xf>
    <xf numFmtId="177" fontId="4" fillId="0" borderId="31" xfId="0" applyNumberFormat="1" applyFont="1" applyBorder="1" applyAlignment="1">
      <alignment vertical="top"/>
    </xf>
    <xf numFmtId="177" fontId="4" fillId="0" borderId="10" xfId="0" applyNumberFormat="1" applyFont="1" applyBorder="1" applyAlignment="1">
      <alignment vertical="top"/>
    </xf>
    <xf numFmtId="177" fontId="4" fillId="0" borderId="16" xfId="0" applyNumberFormat="1" applyFont="1" applyFill="1" applyBorder="1" applyAlignment="1">
      <alignment vertical="top"/>
    </xf>
    <xf numFmtId="177" fontId="4" fillId="2" borderId="3" xfId="0" applyNumberFormat="1" applyFont="1" applyFill="1" applyBorder="1" applyAlignment="1">
      <alignment vertical="top"/>
    </xf>
    <xf numFmtId="177" fontId="4" fillId="0" borderId="35" xfId="0" applyNumberFormat="1" applyFont="1" applyFill="1" applyBorder="1" applyAlignment="1">
      <alignment vertical="top"/>
    </xf>
    <xf numFmtId="177" fontId="4" fillId="0" borderId="3" xfId="0" applyNumberFormat="1" applyFont="1" applyBorder="1" applyAlignment="1">
      <alignment vertical="top"/>
    </xf>
    <xf numFmtId="177" fontId="4" fillId="2" borderId="8" xfId="0" applyNumberFormat="1" applyFont="1" applyFill="1" applyBorder="1" applyAlignment="1">
      <alignment vertical="top"/>
    </xf>
    <xf numFmtId="177" fontId="4" fillId="0" borderId="8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top"/>
    </xf>
    <xf numFmtId="177" fontId="4" fillId="0" borderId="4" xfId="0" applyNumberFormat="1" applyFont="1" applyBorder="1" applyAlignment="1">
      <alignment vertical="top"/>
    </xf>
    <xf numFmtId="177" fontId="4" fillId="2" borderId="30" xfId="0" applyNumberFormat="1" applyFont="1" applyFill="1" applyBorder="1">
      <alignment vertical="center"/>
    </xf>
    <xf numFmtId="177" fontId="4" fillId="3" borderId="10" xfId="0" applyNumberFormat="1" applyFont="1" applyFill="1" applyBorder="1">
      <alignment vertical="center"/>
    </xf>
    <xf numFmtId="176" fontId="4" fillId="3" borderId="8" xfId="0" applyNumberFormat="1" applyFont="1" applyFill="1" applyBorder="1" applyAlignment="1">
      <alignment vertical="top"/>
    </xf>
    <xf numFmtId="176" fontId="4" fillId="4" borderId="33" xfId="0" applyNumberFormat="1" applyFont="1" applyFill="1" applyBorder="1" applyAlignment="1">
      <alignment vertical="top"/>
    </xf>
    <xf numFmtId="176" fontId="4" fillId="3" borderId="9" xfId="0" applyNumberFormat="1" applyFont="1" applyFill="1" applyBorder="1" applyAlignment="1">
      <alignment vertical="top"/>
    </xf>
    <xf numFmtId="176" fontId="4" fillId="3" borderId="10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176" fontId="4" fillId="4" borderId="14" xfId="0" applyNumberFormat="1" applyFont="1" applyFill="1" applyBorder="1" applyAlignment="1">
      <alignment vertical="top"/>
    </xf>
    <xf numFmtId="176" fontId="4" fillId="4" borderId="9" xfId="0" applyNumberFormat="1" applyFont="1" applyFill="1" applyBorder="1" applyAlignment="1">
      <alignment vertical="top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right" vertical="center"/>
    </xf>
    <xf numFmtId="179" fontId="4" fillId="5" borderId="8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horizontal="left" vertical="top"/>
    </xf>
    <xf numFmtId="177" fontId="4" fillId="5" borderId="9" xfId="0" applyNumberFormat="1" applyFont="1" applyFill="1" applyBorder="1" applyAlignment="1">
      <alignment horizontal="right" vertical="center"/>
    </xf>
    <xf numFmtId="179" fontId="4" fillId="5" borderId="9" xfId="0" applyNumberFormat="1" applyFont="1" applyFill="1" applyBorder="1" applyAlignment="1">
      <alignment horizontal="right" vertical="center"/>
    </xf>
    <xf numFmtId="176" fontId="4" fillId="5" borderId="9" xfId="0" applyNumberFormat="1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top"/>
    </xf>
    <xf numFmtId="177" fontId="4" fillId="5" borderId="8" xfId="0" applyNumberFormat="1" applyFont="1" applyFill="1" applyBorder="1" applyAlignment="1">
      <alignment horizontal="right" vertical="center"/>
    </xf>
    <xf numFmtId="179" fontId="4" fillId="5" borderId="8" xfId="0" applyNumberFormat="1" applyFont="1" applyFill="1" applyBorder="1" applyAlignment="1">
      <alignment horizontal="right" vertical="center"/>
    </xf>
    <xf numFmtId="176" fontId="4" fillId="5" borderId="8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left" vertical="top"/>
    </xf>
    <xf numFmtId="177" fontId="4" fillId="5" borderId="3" xfId="0" applyNumberFormat="1" applyFont="1" applyFill="1" applyBorder="1" applyAlignment="1">
      <alignment horizontal="right" vertical="center"/>
    </xf>
    <xf numFmtId="179" fontId="4" fillId="5" borderId="3" xfId="0" applyNumberFormat="1" applyFont="1" applyFill="1" applyBorder="1" applyAlignment="1">
      <alignment horizontal="right" vertical="center"/>
    </xf>
    <xf numFmtId="176" fontId="4" fillId="5" borderId="3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top"/>
    </xf>
    <xf numFmtId="0" fontId="4" fillId="5" borderId="6" xfId="0" applyFont="1" applyFill="1" applyBorder="1" applyAlignment="1">
      <alignment vertical="top"/>
    </xf>
    <xf numFmtId="0" fontId="4" fillId="5" borderId="8" xfId="0" applyFont="1" applyFill="1" applyBorder="1" applyAlignment="1">
      <alignment vertical="center"/>
    </xf>
    <xf numFmtId="177" fontId="4" fillId="5" borderId="8" xfId="0" applyNumberFormat="1" applyFont="1" applyFill="1" applyBorder="1" applyAlignment="1">
      <alignment vertical="center"/>
    </xf>
    <xf numFmtId="176" fontId="4" fillId="5" borderId="8" xfId="0" applyNumberFormat="1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178" fontId="10" fillId="5" borderId="10" xfId="0" applyNumberFormat="1" applyFont="1" applyFill="1" applyBorder="1" applyAlignment="1">
      <alignment vertical="center" wrapText="1"/>
    </xf>
    <xf numFmtId="178" fontId="4" fillId="5" borderId="14" xfId="0" applyNumberFormat="1" applyFont="1" applyFill="1" applyBorder="1" applyAlignment="1">
      <alignment vertical="center" wrapText="1"/>
    </xf>
    <xf numFmtId="178" fontId="4" fillId="5" borderId="10" xfId="0" applyNumberFormat="1" applyFont="1" applyFill="1" applyBorder="1" applyAlignment="1">
      <alignment vertical="center" wrapText="1"/>
    </xf>
    <xf numFmtId="178" fontId="4" fillId="5" borderId="4" xfId="0" applyNumberFormat="1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9" fontId="4" fillId="5" borderId="9" xfId="0" applyNumberFormat="1" applyFont="1" applyFill="1" applyBorder="1" applyAlignment="1">
      <alignment vertical="top"/>
    </xf>
    <xf numFmtId="176" fontId="4" fillId="5" borderId="9" xfId="0" applyNumberFormat="1" applyFont="1" applyFill="1" applyBorder="1" applyAlignment="1">
      <alignment vertical="top"/>
    </xf>
    <xf numFmtId="177" fontId="4" fillId="5" borderId="14" xfId="0" applyNumberFormat="1" applyFont="1" applyFill="1" applyBorder="1" applyAlignment="1">
      <alignment horizontal="right" vertical="center"/>
    </xf>
    <xf numFmtId="176" fontId="4" fillId="5" borderId="25" xfId="0" applyNumberFormat="1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top"/>
    </xf>
    <xf numFmtId="177" fontId="4" fillId="5" borderId="10" xfId="0" applyNumberFormat="1" applyFont="1" applyFill="1" applyBorder="1" applyAlignment="1">
      <alignment horizontal="right" vertical="center"/>
    </xf>
    <xf numFmtId="177" fontId="4" fillId="5" borderId="10" xfId="0" applyNumberFormat="1" applyFont="1" applyFill="1" applyBorder="1" applyAlignment="1">
      <alignment vertical="top"/>
    </xf>
    <xf numFmtId="179" fontId="4" fillId="5" borderId="10" xfId="0" applyNumberFormat="1" applyFont="1" applyFill="1" applyBorder="1" applyAlignment="1">
      <alignment vertical="top"/>
    </xf>
    <xf numFmtId="176" fontId="4" fillId="5" borderId="10" xfId="0" applyNumberFormat="1" applyFont="1" applyFill="1" applyBorder="1" applyAlignment="1">
      <alignment vertical="top"/>
    </xf>
    <xf numFmtId="178" fontId="10" fillId="5" borderId="14" xfId="0" applyNumberFormat="1" applyFont="1" applyFill="1" applyBorder="1" applyAlignment="1">
      <alignment vertical="center" wrapText="1"/>
    </xf>
    <xf numFmtId="0" fontId="4" fillId="5" borderId="1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19" xfId="0" applyFont="1" applyFill="1" applyBorder="1">
      <alignment vertical="center"/>
    </xf>
    <xf numFmtId="176" fontId="4" fillId="5" borderId="12" xfId="0" applyNumberFormat="1" applyFont="1" applyFill="1" applyBorder="1">
      <alignment vertical="center"/>
    </xf>
    <xf numFmtId="176" fontId="4" fillId="5" borderId="20" xfId="0" applyNumberFormat="1" applyFont="1" applyFill="1" applyBorder="1">
      <alignment vertical="center"/>
    </xf>
    <xf numFmtId="176" fontId="4" fillId="5" borderId="11" xfId="0" applyNumberFormat="1" applyFont="1" applyFill="1" applyBorder="1">
      <alignment vertical="center"/>
    </xf>
    <xf numFmtId="176" fontId="4" fillId="5" borderId="10" xfId="0" applyNumberFormat="1" applyFont="1" applyFill="1" applyBorder="1" applyAlignment="1">
      <alignment horizontal="right" vertical="center"/>
    </xf>
    <xf numFmtId="178" fontId="4" fillId="5" borderId="1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4" fillId="5" borderId="9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2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5" borderId="18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4" fillId="0" borderId="18" xfId="0" applyFont="1" applyBorder="1" applyAlignment="1">
      <alignment vertical="top" wrapText="1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5" borderId="18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13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/>
    </xf>
    <xf numFmtId="0" fontId="4" fillId="5" borderId="5" xfId="0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0" fontId="4" fillId="5" borderId="6" xfId="0" applyFont="1" applyFill="1" applyBorder="1" applyAlignment="1">
      <alignment vertical="top"/>
    </xf>
    <xf numFmtId="0" fontId="4" fillId="5" borderId="0" xfId="0" applyFont="1" applyFill="1" applyBorder="1" applyAlignment="1">
      <alignment vertical="top"/>
    </xf>
    <xf numFmtId="0" fontId="4" fillId="5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8" xfId="0" applyFont="1" applyBorder="1">
      <alignment vertical="center"/>
    </xf>
    <xf numFmtId="0" fontId="4" fillId="5" borderId="12" xfId="0" applyFont="1" applyFill="1" applyBorder="1">
      <alignment vertical="center"/>
    </xf>
    <xf numFmtId="0" fontId="4" fillId="5" borderId="19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GridLines="0" tabSelected="1" view="pageBreakPreview" zoomScale="130" zoomScaleNormal="115" zoomScaleSheetLayoutView="130" workbookViewId="0">
      <selection activeCell="A96" sqref="A96:M96"/>
    </sheetView>
  </sheetViews>
  <sheetFormatPr defaultRowHeight="12.75" customHeight="1" x14ac:dyDescent="0.15"/>
  <cols>
    <col min="1" max="3" width="2" customWidth="1"/>
    <col min="4" max="4" width="23.5" customWidth="1"/>
    <col min="5" max="5" width="11.5" customWidth="1"/>
    <col min="6" max="6" width="11.5" style="22" customWidth="1"/>
    <col min="7" max="7" width="9.375" style="22" customWidth="1"/>
    <col min="8" max="8" width="10.875" style="22" customWidth="1"/>
    <col min="9" max="9" width="8.875" style="22" customWidth="1"/>
    <col min="10" max="10" width="10.75" style="22" customWidth="1"/>
    <col min="11" max="11" width="8.875" style="22" customWidth="1"/>
    <col min="12" max="12" width="4" style="13" customWidth="1"/>
    <col min="13" max="13" width="14" customWidth="1"/>
    <col min="14" max="14" width="2.5" customWidth="1"/>
  </cols>
  <sheetData>
    <row r="1" spans="1:13" ht="12.75" customHeight="1" x14ac:dyDescent="0.15">
      <c r="A1" s="1"/>
      <c r="B1" s="1"/>
      <c r="C1" s="1"/>
      <c r="D1" s="1"/>
      <c r="E1" s="1"/>
      <c r="F1" s="14"/>
      <c r="G1" s="14"/>
      <c r="H1" s="14"/>
      <c r="I1" s="14"/>
      <c r="J1" s="14"/>
      <c r="K1" s="14"/>
      <c r="L1" s="25"/>
      <c r="M1" s="2" t="s">
        <v>0</v>
      </c>
    </row>
    <row r="2" spans="1:13" ht="12.75" customHeight="1" x14ac:dyDescent="0.15">
      <c r="A2" s="278" t="s">
        <v>80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12.75" customHeight="1" x14ac:dyDescent="0.15">
      <c r="A3" s="279" t="s">
        <v>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1:13" ht="12.75" customHeight="1" x14ac:dyDescent="0.15">
      <c r="A4" s="158" t="s">
        <v>2</v>
      </c>
      <c r="B4" s="158"/>
      <c r="C4" s="158"/>
      <c r="D4" s="158"/>
      <c r="E4" s="159">
        <f>J95</f>
        <v>0</v>
      </c>
      <c r="F4" s="158"/>
      <c r="G4" s="158"/>
      <c r="H4" s="158"/>
      <c r="I4" s="158"/>
      <c r="J4" s="280" t="s">
        <v>88</v>
      </c>
      <c r="K4" s="280"/>
      <c r="L4" s="174" t="s">
        <v>89</v>
      </c>
      <c r="M4" s="167">
        <v>0</v>
      </c>
    </row>
    <row r="5" spans="1:13" ht="12.75" customHeight="1" x14ac:dyDescent="0.15">
      <c r="A5" s="175"/>
      <c r="B5" s="175"/>
      <c r="C5" s="175"/>
      <c r="D5" s="175"/>
      <c r="E5" s="175"/>
      <c r="F5" s="175"/>
      <c r="G5" s="175"/>
      <c r="H5" s="175"/>
      <c r="I5" s="175"/>
      <c r="J5" s="280" t="s">
        <v>90</v>
      </c>
      <c r="K5" s="280"/>
      <c r="L5" s="174" t="s">
        <v>89</v>
      </c>
      <c r="M5" s="167">
        <v>0</v>
      </c>
    </row>
    <row r="6" spans="1:13" ht="12.75" customHeight="1" x14ac:dyDescent="0.15">
      <c r="A6" s="277" t="s">
        <v>79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</row>
    <row r="7" spans="1:13" ht="12.75" customHeight="1" x14ac:dyDescent="0.15">
      <c r="A7" s="168"/>
      <c r="B7" s="169"/>
      <c r="C7" s="170"/>
      <c r="D7" s="168" t="s">
        <v>91</v>
      </c>
      <c r="E7" s="168"/>
      <c r="F7" s="168"/>
      <c r="G7" s="168"/>
      <c r="H7" s="168"/>
      <c r="I7" s="168"/>
      <c r="J7" s="168"/>
      <c r="K7" s="168"/>
      <c r="L7" s="168"/>
      <c r="M7" s="168"/>
    </row>
    <row r="8" spans="1:13" ht="18" customHeight="1" x14ac:dyDescent="0.15">
      <c r="A8" s="287" t="s">
        <v>3</v>
      </c>
      <c r="B8" s="288"/>
      <c r="C8" s="288"/>
      <c r="D8" s="289"/>
      <c r="E8" s="285" t="s">
        <v>4</v>
      </c>
      <c r="F8" s="293" t="s">
        <v>5</v>
      </c>
      <c r="G8" s="295" t="s">
        <v>75</v>
      </c>
      <c r="H8" s="296"/>
      <c r="I8" s="297"/>
      <c r="J8" s="298" t="s">
        <v>6</v>
      </c>
      <c r="K8" s="299"/>
      <c r="L8" s="300" t="s">
        <v>7</v>
      </c>
      <c r="M8" s="300" t="s">
        <v>95</v>
      </c>
    </row>
    <row r="9" spans="1:13" ht="18" customHeight="1" x14ac:dyDescent="0.15">
      <c r="A9" s="290"/>
      <c r="B9" s="291"/>
      <c r="C9" s="291"/>
      <c r="D9" s="292"/>
      <c r="E9" s="286"/>
      <c r="F9" s="294"/>
      <c r="G9" s="47" t="s">
        <v>76</v>
      </c>
      <c r="H9" s="47" t="s">
        <v>77</v>
      </c>
      <c r="I9" s="47" t="s">
        <v>78</v>
      </c>
      <c r="J9" s="176" t="s">
        <v>8</v>
      </c>
      <c r="K9" s="176" t="s">
        <v>9</v>
      </c>
      <c r="L9" s="301"/>
      <c r="M9" s="286"/>
    </row>
    <row r="10" spans="1:13" ht="74.25" customHeight="1" x14ac:dyDescent="0.15">
      <c r="A10" s="302"/>
      <c r="B10" s="303"/>
      <c r="C10" s="303"/>
      <c r="D10" s="304"/>
      <c r="E10" s="171"/>
      <c r="F10" s="65" t="s">
        <v>81</v>
      </c>
      <c r="G10" s="47" t="s">
        <v>82</v>
      </c>
      <c r="H10" s="47" t="s">
        <v>83</v>
      </c>
      <c r="I10" s="47" t="s">
        <v>84</v>
      </c>
      <c r="J10" s="67" t="s">
        <v>85</v>
      </c>
      <c r="K10" s="66" t="s">
        <v>86</v>
      </c>
      <c r="L10" s="177"/>
      <c r="M10" s="189" t="s">
        <v>94</v>
      </c>
    </row>
    <row r="11" spans="1:13" ht="12.75" customHeight="1" x14ac:dyDescent="0.15">
      <c r="A11" s="305" t="s">
        <v>10</v>
      </c>
      <c r="B11" s="306"/>
      <c r="C11" s="306"/>
      <c r="D11" s="307"/>
      <c r="E11" s="233" t="s">
        <v>11</v>
      </c>
      <c r="F11" s="234">
        <f>J11+K11</f>
        <v>0</v>
      </c>
      <c r="G11" s="235">
        <f>SUM(G14,G31,G67)</f>
        <v>0</v>
      </c>
      <c r="H11" s="234"/>
      <c r="I11" s="236"/>
      <c r="J11" s="234">
        <f>SUM(G11:I11)</f>
        <v>0</v>
      </c>
      <c r="K11" s="234">
        <f>SUM(K14,K67)</f>
        <v>0</v>
      </c>
      <c r="L11" s="237"/>
      <c r="M11" s="253">
        <f>ROUND(J11*$M$4,0)</f>
        <v>0</v>
      </c>
    </row>
    <row r="12" spans="1:13" ht="12.75" customHeight="1" x14ac:dyDescent="0.15">
      <c r="A12" s="308"/>
      <c r="B12" s="309"/>
      <c r="C12" s="309"/>
      <c r="D12" s="310"/>
      <c r="E12" s="238" t="s">
        <v>12</v>
      </c>
      <c r="F12" s="239">
        <f t="shared" ref="F12:F13" si="0">J12+K12</f>
        <v>0</v>
      </c>
      <c r="G12" s="240"/>
      <c r="H12" s="239">
        <f>SUM(H15,H32,H66)</f>
        <v>0</v>
      </c>
      <c r="I12" s="241"/>
      <c r="J12" s="239">
        <f t="shared" ref="J12:J13" si="1">SUM(G12:I12)</f>
        <v>0</v>
      </c>
      <c r="K12" s="239">
        <f>SUM(K15,K32,K66)</f>
        <v>0</v>
      </c>
      <c r="L12" s="237"/>
      <c r="M12" s="254">
        <f>ROUND(J12*$M$5,0)</f>
        <v>0</v>
      </c>
    </row>
    <row r="13" spans="1:13" ht="12.75" customHeight="1" x14ac:dyDescent="0.15">
      <c r="A13" s="308"/>
      <c r="B13" s="309"/>
      <c r="C13" s="309"/>
      <c r="D13" s="310"/>
      <c r="E13" s="242" t="s">
        <v>13</v>
      </c>
      <c r="F13" s="243">
        <f t="shared" si="0"/>
        <v>0</v>
      </c>
      <c r="G13" s="244"/>
      <c r="H13" s="243"/>
      <c r="I13" s="245">
        <f>SUM(I16,I33)</f>
        <v>0</v>
      </c>
      <c r="J13" s="243">
        <f t="shared" si="1"/>
        <v>0</v>
      </c>
      <c r="K13" s="243">
        <f>SUM(K16,K33)</f>
        <v>0</v>
      </c>
      <c r="L13" s="237"/>
      <c r="M13" s="255">
        <f>J13</f>
        <v>0</v>
      </c>
    </row>
    <row r="14" spans="1:13" ht="12.75" customHeight="1" x14ac:dyDescent="0.15">
      <c r="A14" s="246"/>
      <c r="B14" s="182" t="s">
        <v>14</v>
      </c>
      <c r="C14" s="10"/>
      <c r="D14" s="183"/>
      <c r="E14" s="183" t="s">
        <v>15</v>
      </c>
      <c r="F14" s="127">
        <f>J14+K14</f>
        <v>0</v>
      </c>
      <c r="G14" s="111">
        <f>SUM(G17,G20,G22)</f>
        <v>0</v>
      </c>
      <c r="H14" s="201"/>
      <c r="I14" s="29"/>
      <c r="J14" s="112">
        <f>SUM(G14:I14)</f>
        <v>0</v>
      </c>
      <c r="K14" s="120">
        <f>SUM(K17,K20,K22)</f>
        <v>0</v>
      </c>
      <c r="L14" s="178"/>
      <c r="M14" s="162">
        <f>ROUND(J14*$M$4,0)</f>
        <v>0</v>
      </c>
    </row>
    <row r="15" spans="1:13" ht="12.75" customHeight="1" x14ac:dyDescent="0.15">
      <c r="A15" s="246"/>
      <c r="B15" s="11"/>
      <c r="C15" s="33"/>
      <c r="D15" s="12"/>
      <c r="E15" s="30" t="s">
        <v>16</v>
      </c>
      <c r="F15" s="110">
        <f t="shared" ref="F15:F21" si="2">J15+K15</f>
        <v>0</v>
      </c>
      <c r="G15" s="49"/>
      <c r="H15" s="110">
        <f>SUM(H18,H21)</f>
        <v>0</v>
      </c>
      <c r="I15" s="15"/>
      <c r="J15" s="113">
        <f t="shared" ref="J15:J20" si="3">SUM(G15:I15)</f>
        <v>0</v>
      </c>
      <c r="K15" s="122">
        <f>SUM(K18,K21)</f>
        <v>0</v>
      </c>
      <c r="L15" s="27"/>
      <c r="M15" s="161">
        <f>ROUND(J15*$M$5,0)</f>
        <v>0</v>
      </c>
    </row>
    <row r="16" spans="1:13" ht="12.75" customHeight="1" x14ac:dyDescent="0.15">
      <c r="A16" s="246"/>
      <c r="B16" s="11"/>
      <c r="C16" s="24"/>
      <c r="D16" s="5"/>
      <c r="E16" s="185" t="s">
        <v>17</v>
      </c>
      <c r="F16" s="110">
        <f t="shared" si="2"/>
        <v>0</v>
      </c>
      <c r="G16" s="49"/>
      <c r="H16" s="202"/>
      <c r="I16" s="222">
        <f>SUM(I19,I23,I28)</f>
        <v>0</v>
      </c>
      <c r="J16" s="113">
        <f t="shared" si="3"/>
        <v>0</v>
      </c>
      <c r="K16" s="113">
        <f>SUM(K19,K23,K28)</f>
        <v>0</v>
      </c>
      <c r="L16" s="186"/>
      <c r="M16" s="161">
        <f>J16</f>
        <v>0</v>
      </c>
    </row>
    <row r="17" spans="1:13" ht="12.75" customHeight="1" x14ac:dyDescent="0.15">
      <c r="A17" s="246"/>
      <c r="B17" s="3"/>
      <c r="C17" s="281" t="s">
        <v>18</v>
      </c>
      <c r="D17" s="282"/>
      <c r="E17" s="82" t="s">
        <v>15</v>
      </c>
      <c r="F17" s="128">
        <f t="shared" si="2"/>
        <v>0</v>
      </c>
      <c r="G17" s="102"/>
      <c r="H17" s="203"/>
      <c r="I17" s="83"/>
      <c r="J17" s="114">
        <f t="shared" si="3"/>
        <v>0</v>
      </c>
      <c r="K17" s="84"/>
      <c r="L17" s="285">
        <v>1</v>
      </c>
      <c r="M17" s="190">
        <f>ROUND(J17*$M$4,0)</f>
        <v>0</v>
      </c>
    </row>
    <row r="18" spans="1:13" ht="12.75" customHeight="1" x14ac:dyDescent="0.15">
      <c r="A18" s="246"/>
      <c r="B18" s="3"/>
      <c r="C18" s="311"/>
      <c r="D18" s="312"/>
      <c r="E18" s="85" t="s">
        <v>16</v>
      </c>
      <c r="F18" s="129">
        <f t="shared" si="2"/>
        <v>0</v>
      </c>
      <c r="G18" s="86"/>
      <c r="H18" s="204"/>
      <c r="I18" s="87"/>
      <c r="J18" s="115">
        <f t="shared" si="3"/>
        <v>0</v>
      </c>
      <c r="K18" s="88"/>
      <c r="L18" s="313"/>
      <c r="M18" s="191">
        <f>ROUND(J18*$M$5,0)</f>
        <v>0</v>
      </c>
    </row>
    <row r="19" spans="1:13" ht="12.75" customHeight="1" x14ac:dyDescent="0.15">
      <c r="A19" s="246"/>
      <c r="B19" s="3"/>
      <c r="C19" s="283"/>
      <c r="D19" s="284"/>
      <c r="E19" s="89" t="s">
        <v>17</v>
      </c>
      <c r="F19" s="130">
        <f t="shared" si="2"/>
        <v>0</v>
      </c>
      <c r="G19" s="90"/>
      <c r="H19" s="205"/>
      <c r="I19" s="91"/>
      <c r="J19" s="116">
        <f t="shared" ref="J19" si="4">SUM(G19:I19)</f>
        <v>0</v>
      </c>
      <c r="K19" s="93"/>
      <c r="L19" s="286"/>
      <c r="M19" s="163">
        <f>J19</f>
        <v>0</v>
      </c>
    </row>
    <row r="20" spans="1:13" ht="12.75" customHeight="1" x14ac:dyDescent="0.15">
      <c r="A20" s="246"/>
      <c r="B20" s="3"/>
      <c r="C20" s="281" t="s">
        <v>19</v>
      </c>
      <c r="D20" s="282"/>
      <c r="E20" s="82" t="s">
        <v>15</v>
      </c>
      <c r="F20" s="128">
        <f t="shared" si="2"/>
        <v>0</v>
      </c>
      <c r="G20" s="102"/>
      <c r="H20" s="203"/>
      <c r="I20" s="83"/>
      <c r="J20" s="114">
        <f t="shared" si="3"/>
        <v>0</v>
      </c>
      <c r="K20" s="84"/>
      <c r="L20" s="285">
        <v>2</v>
      </c>
      <c r="M20" s="190">
        <f>ROUND(J20*$M$4,0)</f>
        <v>0</v>
      </c>
    </row>
    <row r="21" spans="1:13" ht="12.75" customHeight="1" x14ac:dyDescent="0.15">
      <c r="A21" s="246"/>
      <c r="B21" s="3"/>
      <c r="C21" s="283"/>
      <c r="D21" s="284"/>
      <c r="E21" s="89" t="s">
        <v>16</v>
      </c>
      <c r="F21" s="130">
        <f t="shared" si="2"/>
        <v>0</v>
      </c>
      <c r="G21" s="90"/>
      <c r="H21" s="206"/>
      <c r="I21" s="92"/>
      <c r="J21" s="116">
        <f t="shared" ref="J21" si="5">SUM(G21:I21)</f>
        <v>0</v>
      </c>
      <c r="K21" s="93"/>
      <c r="L21" s="286"/>
      <c r="M21" s="163">
        <f>ROUND(J21*$M$5,0)</f>
        <v>0</v>
      </c>
    </row>
    <row r="22" spans="1:13" ht="12.75" customHeight="1" x14ac:dyDescent="0.15">
      <c r="A22" s="246"/>
      <c r="B22" s="3"/>
      <c r="C22" s="281" t="s">
        <v>20</v>
      </c>
      <c r="D22" s="282"/>
      <c r="E22" s="82" t="s">
        <v>15</v>
      </c>
      <c r="F22" s="128">
        <f>J22+K22</f>
        <v>0</v>
      </c>
      <c r="G22" s="106">
        <f>SUM(G24,G26)</f>
        <v>0</v>
      </c>
      <c r="H22" s="207"/>
      <c r="I22" s="83"/>
      <c r="J22" s="114">
        <f>SUM(G22:I22)</f>
        <v>0</v>
      </c>
      <c r="K22" s="114">
        <f>SUM(K24,K26)</f>
        <v>0</v>
      </c>
      <c r="L22" s="285">
        <v>3</v>
      </c>
      <c r="M22" s="190">
        <f>ROUND(J22*$M$4,0)</f>
        <v>0</v>
      </c>
    </row>
    <row r="23" spans="1:13" ht="12.75" customHeight="1" x14ac:dyDescent="0.15">
      <c r="A23" s="246"/>
      <c r="B23" s="11"/>
      <c r="C23" s="314"/>
      <c r="D23" s="315"/>
      <c r="E23" s="94" t="s">
        <v>78</v>
      </c>
      <c r="F23" s="131">
        <f>J23+K23</f>
        <v>0</v>
      </c>
      <c r="G23" s="95"/>
      <c r="H23" s="208"/>
      <c r="I23" s="223">
        <f>SUM(I25,I27)</f>
        <v>0</v>
      </c>
      <c r="J23" s="117">
        <f>SUM(G23:I23)</f>
        <v>0</v>
      </c>
      <c r="K23" s="117">
        <f>SUM(K25,K27)</f>
        <v>0</v>
      </c>
      <c r="L23" s="313"/>
      <c r="M23" s="192">
        <f>J23</f>
        <v>0</v>
      </c>
    </row>
    <row r="24" spans="1:13" ht="12.75" customHeight="1" x14ac:dyDescent="0.15">
      <c r="A24" s="246"/>
      <c r="B24" s="11"/>
      <c r="C24" s="316"/>
      <c r="D24" s="318" t="s">
        <v>21</v>
      </c>
      <c r="E24" s="35" t="s">
        <v>15</v>
      </c>
      <c r="F24" s="132">
        <f t="shared" ref="F24:F87" si="6">J24+K24</f>
        <v>0</v>
      </c>
      <c r="G24" s="69"/>
      <c r="H24" s="45"/>
      <c r="I24" s="36"/>
      <c r="J24" s="118">
        <f t="shared" ref="J24:J28" si="7">SUM(G24:I24)</f>
        <v>0</v>
      </c>
      <c r="K24" s="76"/>
      <c r="L24" s="313"/>
      <c r="M24" s="193">
        <f>ROUND(J24*$M$4,0)</f>
        <v>0</v>
      </c>
    </row>
    <row r="25" spans="1:13" ht="12.75" customHeight="1" x14ac:dyDescent="0.15">
      <c r="A25" s="246"/>
      <c r="B25" s="11"/>
      <c r="C25" s="317"/>
      <c r="D25" s="315"/>
      <c r="E25" s="35" t="s">
        <v>17</v>
      </c>
      <c r="F25" s="132">
        <f t="shared" si="6"/>
        <v>0</v>
      </c>
      <c r="G25" s="56"/>
      <c r="H25" s="45"/>
      <c r="I25" s="70"/>
      <c r="J25" s="118">
        <f t="shared" ref="J25:J26" si="8">SUM(G25:I25)</f>
        <v>0</v>
      </c>
      <c r="K25" s="76"/>
      <c r="L25" s="313"/>
      <c r="M25" s="193">
        <f>J25</f>
        <v>0</v>
      </c>
    </row>
    <row r="26" spans="1:13" ht="12.75" customHeight="1" x14ac:dyDescent="0.15">
      <c r="A26" s="246"/>
      <c r="B26" s="11"/>
      <c r="C26" s="316"/>
      <c r="D26" s="318" t="s">
        <v>22</v>
      </c>
      <c r="E26" s="97" t="s">
        <v>15</v>
      </c>
      <c r="F26" s="133">
        <f t="shared" si="6"/>
        <v>0</v>
      </c>
      <c r="G26" s="98"/>
      <c r="H26" s="209"/>
      <c r="I26" s="99"/>
      <c r="J26" s="119">
        <f t="shared" si="8"/>
        <v>0</v>
      </c>
      <c r="K26" s="100"/>
      <c r="L26" s="313"/>
      <c r="M26" s="194">
        <f>ROUND(J26*$M$4,0)</f>
        <v>0</v>
      </c>
    </row>
    <row r="27" spans="1:13" ht="12.75" customHeight="1" x14ac:dyDescent="0.15">
      <c r="A27" s="246"/>
      <c r="B27" s="11"/>
      <c r="C27" s="319"/>
      <c r="D27" s="284"/>
      <c r="E27" s="89" t="s">
        <v>17</v>
      </c>
      <c r="F27" s="130">
        <f t="shared" si="6"/>
        <v>0</v>
      </c>
      <c r="G27" s="101"/>
      <c r="H27" s="210"/>
      <c r="I27" s="91"/>
      <c r="J27" s="116">
        <f t="shared" si="7"/>
        <v>0</v>
      </c>
      <c r="K27" s="93"/>
      <c r="L27" s="286"/>
      <c r="M27" s="163">
        <f>J27</f>
        <v>0</v>
      </c>
    </row>
    <row r="28" spans="1:13" ht="12.75" customHeight="1" x14ac:dyDescent="0.15">
      <c r="A28" s="246"/>
      <c r="B28" s="11"/>
      <c r="C28" s="281" t="s">
        <v>23</v>
      </c>
      <c r="D28" s="282"/>
      <c r="E28" s="183" t="s">
        <v>17</v>
      </c>
      <c r="F28" s="103">
        <f t="shared" si="6"/>
        <v>0</v>
      </c>
      <c r="G28" s="44"/>
      <c r="H28" s="44"/>
      <c r="I28" s="224">
        <f>SUM(I29:I30)</f>
        <v>0</v>
      </c>
      <c r="J28" s="120">
        <f t="shared" si="7"/>
        <v>0</v>
      </c>
      <c r="K28" s="120">
        <f>SUM(K29:K30)</f>
        <v>0</v>
      </c>
      <c r="L28" s="285">
        <v>4</v>
      </c>
      <c r="M28" s="195">
        <f>J28</f>
        <v>0</v>
      </c>
    </row>
    <row r="29" spans="1:13" ht="12.75" customHeight="1" x14ac:dyDescent="0.15">
      <c r="A29" s="246"/>
      <c r="B29" s="11"/>
      <c r="C29" s="37"/>
      <c r="D29" s="38" t="s">
        <v>24</v>
      </c>
      <c r="E29" s="35" t="s">
        <v>17</v>
      </c>
      <c r="F29" s="132">
        <f t="shared" si="6"/>
        <v>0</v>
      </c>
      <c r="G29" s="45"/>
      <c r="H29" s="45"/>
      <c r="I29" s="70"/>
      <c r="J29" s="118">
        <f t="shared" ref="J29:J92" si="9">SUM(G29:I29)</f>
        <v>0</v>
      </c>
      <c r="K29" s="76"/>
      <c r="L29" s="313"/>
      <c r="M29" s="193">
        <f>J29</f>
        <v>0</v>
      </c>
    </row>
    <row r="30" spans="1:13" ht="12.75" customHeight="1" x14ac:dyDescent="0.15">
      <c r="A30" s="246"/>
      <c r="B30" s="11"/>
      <c r="C30" s="173"/>
      <c r="D30" s="188" t="s">
        <v>25</v>
      </c>
      <c r="E30" s="12" t="s">
        <v>17</v>
      </c>
      <c r="F30" s="125">
        <f t="shared" si="6"/>
        <v>0</v>
      </c>
      <c r="G30" s="46"/>
      <c r="H30" s="46"/>
      <c r="I30" s="71"/>
      <c r="J30" s="121">
        <f t="shared" si="9"/>
        <v>0</v>
      </c>
      <c r="K30" s="77"/>
      <c r="L30" s="286"/>
      <c r="M30" s="196">
        <f>J30</f>
        <v>0</v>
      </c>
    </row>
    <row r="31" spans="1:13" ht="12.75" customHeight="1" x14ac:dyDescent="0.15">
      <c r="A31" s="246"/>
      <c r="B31" s="182" t="s">
        <v>26</v>
      </c>
      <c r="C31" s="10"/>
      <c r="D31" s="183"/>
      <c r="E31" s="183" t="s">
        <v>87</v>
      </c>
      <c r="F31" s="103">
        <f t="shared" si="6"/>
        <v>0</v>
      </c>
      <c r="G31" s="126">
        <f>SUM(G35,G37,G41)</f>
        <v>0</v>
      </c>
      <c r="H31" s="44"/>
      <c r="I31" s="16"/>
      <c r="J31" s="120">
        <f t="shared" si="9"/>
        <v>0</v>
      </c>
      <c r="K31" s="112">
        <f>SUM(K35,K37,K41)</f>
        <v>0</v>
      </c>
      <c r="L31" s="178"/>
      <c r="M31" s="195">
        <f>ROUND(J31*$M$4,0)</f>
        <v>0</v>
      </c>
    </row>
    <row r="32" spans="1:13" ht="12.75" customHeight="1" x14ac:dyDescent="0.15">
      <c r="A32" s="246"/>
      <c r="B32" s="11"/>
      <c r="C32" s="33"/>
      <c r="D32" s="12"/>
      <c r="E32" s="183" t="s">
        <v>77</v>
      </c>
      <c r="F32" s="103">
        <f t="shared" si="6"/>
        <v>0</v>
      </c>
      <c r="G32" s="50"/>
      <c r="H32" s="103">
        <f>SUM(H36,H38,H42,H49,H50,H55,H58)</f>
        <v>0</v>
      </c>
      <c r="I32" s="16"/>
      <c r="J32" s="122">
        <f t="shared" si="9"/>
        <v>0</v>
      </c>
      <c r="K32" s="120">
        <f>SUM(K36,K38,K42,K49,K50,K55,K58)</f>
        <v>0</v>
      </c>
      <c r="L32" s="178"/>
      <c r="M32" s="195">
        <f>ROUND(J32*$M$5,0)</f>
        <v>0</v>
      </c>
    </row>
    <row r="33" spans="1:13" ht="12.75" customHeight="1" x14ac:dyDescent="0.15">
      <c r="A33" s="246"/>
      <c r="B33" s="11"/>
      <c r="C33" s="24"/>
      <c r="D33" s="5"/>
      <c r="E33" s="30" t="s">
        <v>17</v>
      </c>
      <c r="F33" s="134">
        <f t="shared" si="6"/>
        <v>0</v>
      </c>
      <c r="G33" s="53"/>
      <c r="H33" s="211"/>
      <c r="I33" s="225">
        <f>SUM(I34,I62)</f>
        <v>0</v>
      </c>
      <c r="J33" s="122">
        <f t="shared" si="9"/>
        <v>0</v>
      </c>
      <c r="K33" s="113">
        <f>SUM(K34,K62)</f>
        <v>0</v>
      </c>
      <c r="L33" s="27"/>
      <c r="M33" s="197">
        <f>J33</f>
        <v>0</v>
      </c>
    </row>
    <row r="34" spans="1:13" ht="12.75" customHeight="1" x14ac:dyDescent="0.15">
      <c r="A34" s="246"/>
      <c r="B34" s="3"/>
      <c r="C34" s="182" t="s">
        <v>27</v>
      </c>
      <c r="D34" s="183"/>
      <c r="E34" s="183" t="s">
        <v>17</v>
      </c>
      <c r="F34" s="103">
        <f t="shared" si="6"/>
        <v>0</v>
      </c>
      <c r="G34" s="50"/>
      <c r="H34" s="44"/>
      <c r="I34" s="72"/>
      <c r="J34" s="120">
        <f t="shared" si="9"/>
        <v>0</v>
      </c>
      <c r="K34" s="81"/>
      <c r="L34" s="178">
        <v>5</v>
      </c>
      <c r="M34" s="195">
        <f>J34</f>
        <v>0</v>
      </c>
    </row>
    <row r="35" spans="1:13" ht="12.75" customHeight="1" x14ac:dyDescent="0.15">
      <c r="A35" s="246"/>
      <c r="B35" s="3"/>
      <c r="C35" s="281" t="s">
        <v>28</v>
      </c>
      <c r="D35" s="282"/>
      <c r="E35" s="82" t="s">
        <v>87</v>
      </c>
      <c r="F35" s="128">
        <f t="shared" si="6"/>
        <v>0</v>
      </c>
      <c r="G35" s="102"/>
      <c r="H35" s="203"/>
      <c r="I35" s="83"/>
      <c r="J35" s="114">
        <f t="shared" si="9"/>
        <v>0</v>
      </c>
      <c r="K35" s="84"/>
      <c r="L35" s="285">
        <v>6</v>
      </c>
      <c r="M35" s="190">
        <f>ROUND(J35*$M$4,0)</f>
        <v>0</v>
      </c>
    </row>
    <row r="36" spans="1:13" ht="12.75" customHeight="1" x14ac:dyDescent="0.15">
      <c r="A36" s="246"/>
      <c r="B36" s="3"/>
      <c r="C36" s="283"/>
      <c r="D36" s="284"/>
      <c r="E36" s="89" t="s">
        <v>16</v>
      </c>
      <c r="F36" s="130">
        <f t="shared" si="6"/>
        <v>0</v>
      </c>
      <c r="G36" s="90"/>
      <c r="H36" s="206"/>
      <c r="I36" s="92"/>
      <c r="J36" s="116">
        <f t="shared" si="9"/>
        <v>0</v>
      </c>
      <c r="K36" s="93"/>
      <c r="L36" s="286"/>
      <c r="M36" s="163">
        <f>ROUND(J36*$M$5,0)</f>
        <v>0</v>
      </c>
    </row>
    <row r="37" spans="1:13" ht="12.75" customHeight="1" x14ac:dyDescent="0.15">
      <c r="A37" s="246"/>
      <c r="B37" s="3"/>
      <c r="C37" s="281" t="s">
        <v>29</v>
      </c>
      <c r="D37" s="282"/>
      <c r="E37" s="82" t="s">
        <v>15</v>
      </c>
      <c r="F37" s="128">
        <f t="shared" si="6"/>
        <v>0</v>
      </c>
      <c r="G37" s="124">
        <f>SUM(G39)</f>
        <v>0</v>
      </c>
      <c r="H37" s="207"/>
      <c r="I37" s="83"/>
      <c r="J37" s="114">
        <f>SUM(G37:I37)</f>
        <v>0</v>
      </c>
      <c r="K37" s="114">
        <f>SUM(K39)</f>
        <v>0</v>
      </c>
      <c r="L37" s="285">
        <v>7</v>
      </c>
      <c r="M37" s="190">
        <f>ROUND(J37*$M$4,0)</f>
        <v>0</v>
      </c>
    </row>
    <row r="38" spans="1:13" ht="12.75" customHeight="1" x14ac:dyDescent="0.15">
      <c r="A38" s="246"/>
      <c r="B38" s="3"/>
      <c r="C38" s="314"/>
      <c r="D38" s="315"/>
      <c r="E38" s="12" t="s">
        <v>77</v>
      </c>
      <c r="F38" s="125">
        <f t="shared" si="6"/>
        <v>0</v>
      </c>
      <c r="G38" s="52"/>
      <c r="H38" s="125">
        <f>SUM(H40)</f>
        <v>0</v>
      </c>
      <c r="I38" s="18"/>
      <c r="J38" s="121">
        <f>SUM(G38:I38)</f>
        <v>0</v>
      </c>
      <c r="K38" s="121">
        <f>SUM(K40)</f>
        <v>0</v>
      </c>
      <c r="L38" s="313"/>
      <c r="M38" s="198">
        <f>ROUND(J38*$M$5,0)</f>
        <v>0</v>
      </c>
    </row>
    <row r="39" spans="1:13" ht="12.75" customHeight="1" x14ac:dyDescent="0.15">
      <c r="A39" s="246"/>
      <c r="B39" s="3"/>
      <c r="C39" s="34"/>
      <c r="D39" s="35" t="s">
        <v>30</v>
      </c>
      <c r="E39" s="35" t="s">
        <v>15</v>
      </c>
      <c r="F39" s="132">
        <f t="shared" si="6"/>
        <v>0</v>
      </c>
      <c r="G39" s="69"/>
      <c r="H39" s="212"/>
      <c r="I39" s="36"/>
      <c r="J39" s="118">
        <f t="shared" si="9"/>
        <v>0</v>
      </c>
      <c r="K39" s="76"/>
      <c r="L39" s="313"/>
      <c r="M39" s="193">
        <f>ROUND(J39*$M$4,0)</f>
        <v>0</v>
      </c>
    </row>
    <row r="40" spans="1:13" ht="12.75" customHeight="1" x14ac:dyDescent="0.15">
      <c r="A40" s="246"/>
      <c r="B40" s="3"/>
      <c r="C40" s="4"/>
      <c r="D40" s="5" t="s">
        <v>31</v>
      </c>
      <c r="E40" s="5" t="s">
        <v>16</v>
      </c>
      <c r="F40" s="135">
        <f t="shared" si="6"/>
        <v>0</v>
      </c>
      <c r="G40" s="54"/>
      <c r="H40" s="213"/>
      <c r="I40" s="17"/>
      <c r="J40" s="123">
        <f t="shared" si="9"/>
        <v>0</v>
      </c>
      <c r="K40" s="80"/>
      <c r="L40" s="286"/>
      <c r="M40" s="196">
        <f>ROUND(J40*$M$5,0)</f>
        <v>0</v>
      </c>
    </row>
    <row r="41" spans="1:13" ht="12.75" customHeight="1" x14ac:dyDescent="0.15">
      <c r="A41" s="246"/>
      <c r="B41" s="3"/>
      <c r="C41" s="281" t="s">
        <v>32</v>
      </c>
      <c r="D41" s="282"/>
      <c r="E41" s="82" t="s">
        <v>87</v>
      </c>
      <c r="F41" s="128">
        <f t="shared" si="6"/>
        <v>0</v>
      </c>
      <c r="G41" s="124">
        <f>SUM(G43,G45,G47)</f>
        <v>0</v>
      </c>
      <c r="H41" s="207"/>
      <c r="I41" s="83"/>
      <c r="J41" s="114">
        <f t="shared" si="9"/>
        <v>0</v>
      </c>
      <c r="K41" s="114">
        <f>SUM(K43,K45,K47)</f>
        <v>0</v>
      </c>
      <c r="L41" s="285">
        <v>8</v>
      </c>
      <c r="M41" s="190">
        <f>ROUND(J41*$M$4,0)</f>
        <v>0</v>
      </c>
    </row>
    <row r="42" spans="1:13" ht="12.75" customHeight="1" x14ac:dyDescent="0.15">
      <c r="A42" s="246"/>
      <c r="B42" s="3"/>
      <c r="C42" s="314"/>
      <c r="D42" s="315"/>
      <c r="E42" s="94" t="s">
        <v>77</v>
      </c>
      <c r="F42" s="132">
        <f t="shared" si="6"/>
        <v>0</v>
      </c>
      <c r="G42" s="95"/>
      <c r="H42" s="117">
        <f>SUM(H44,H46,H48)</f>
        <v>0</v>
      </c>
      <c r="I42" s="96"/>
      <c r="J42" s="118">
        <f t="shared" si="9"/>
        <v>0</v>
      </c>
      <c r="K42" s="117">
        <f>SUM(K44,K46,K48)</f>
        <v>0</v>
      </c>
      <c r="L42" s="313"/>
      <c r="M42" s="192">
        <f>ROUND(J42*$M$5,0)</f>
        <v>0</v>
      </c>
    </row>
    <row r="43" spans="1:13" ht="12.75" customHeight="1" x14ac:dyDescent="0.15">
      <c r="A43" s="246"/>
      <c r="B43" s="3"/>
      <c r="C43" s="316"/>
      <c r="D43" s="318" t="s">
        <v>33</v>
      </c>
      <c r="E43" s="35" t="s">
        <v>87</v>
      </c>
      <c r="F43" s="132">
        <f t="shared" si="6"/>
        <v>0</v>
      </c>
      <c r="G43" s="69"/>
      <c r="H43" s="212"/>
      <c r="I43" s="36"/>
      <c r="J43" s="118">
        <f t="shared" si="9"/>
        <v>0</v>
      </c>
      <c r="K43" s="76"/>
      <c r="L43" s="313"/>
      <c r="M43" s="193">
        <f>ROUND(J43*$M$4,0)</f>
        <v>0</v>
      </c>
    </row>
    <row r="44" spans="1:13" ht="12.75" customHeight="1" x14ac:dyDescent="0.15">
      <c r="A44" s="246"/>
      <c r="B44" s="3"/>
      <c r="C44" s="317"/>
      <c r="D44" s="315"/>
      <c r="E44" s="35" t="s">
        <v>16</v>
      </c>
      <c r="F44" s="132">
        <f t="shared" si="6"/>
        <v>0</v>
      </c>
      <c r="G44" s="51"/>
      <c r="H44" s="73"/>
      <c r="I44" s="36"/>
      <c r="J44" s="118">
        <f t="shared" si="9"/>
        <v>0</v>
      </c>
      <c r="K44" s="76"/>
      <c r="L44" s="313"/>
      <c r="M44" s="193">
        <f>ROUND(J44*$M$5,0)</f>
        <v>0</v>
      </c>
    </row>
    <row r="45" spans="1:13" ht="12.75" customHeight="1" x14ac:dyDescent="0.15">
      <c r="A45" s="246"/>
      <c r="B45" s="3"/>
      <c r="C45" s="316"/>
      <c r="D45" s="318" t="s">
        <v>34</v>
      </c>
      <c r="E45" s="35" t="s">
        <v>87</v>
      </c>
      <c r="F45" s="132">
        <f t="shared" si="6"/>
        <v>0</v>
      </c>
      <c r="G45" s="69"/>
      <c r="H45" s="212"/>
      <c r="I45" s="36"/>
      <c r="J45" s="118">
        <f t="shared" si="9"/>
        <v>0</v>
      </c>
      <c r="K45" s="76"/>
      <c r="L45" s="313"/>
      <c r="M45" s="193">
        <f>ROUND(J45*$M$4,0)</f>
        <v>0</v>
      </c>
    </row>
    <row r="46" spans="1:13" ht="12.75" customHeight="1" x14ac:dyDescent="0.15">
      <c r="A46" s="246"/>
      <c r="B46" s="3"/>
      <c r="C46" s="317"/>
      <c r="D46" s="315"/>
      <c r="E46" s="35" t="s">
        <v>16</v>
      </c>
      <c r="F46" s="132">
        <f t="shared" si="6"/>
        <v>0</v>
      </c>
      <c r="G46" s="51"/>
      <c r="H46" s="73"/>
      <c r="I46" s="36"/>
      <c r="J46" s="118">
        <f t="shared" si="9"/>
        <v>0</v>
      </c>
      <c r="K46" s="76"/>
      <c r="L46" s="313"/>
      <c r="M46" s="193">
        <f>ROUND(J46*$M$5,0)</f>
        <v>0</v>
      </c>
    </row>
    <row r="47" spans="1:13" ht="12.75" customHeight="1" x14ac:dyDescent="0.15">
      <c r="A47" s="246"/>
      <c r="B47" s="3"/>
      <c r="C47" s="316"/>
      <c r="D47" s="318" t="s">
        <v>35</v>
      </c>
      <c r="E47" s="97" t="s">
        <v>87</v>
      </c>
      <c r="F47" s="133">
        <f t="shared" si="6"/>
        <v>0</v>
      </c>
      <c r="G47" s="98"/>
      <c r="H47" s="214"/>
      <c r="I47" s="99"/>
      <c r="J47" s="119">
        <f t="shared" si="9"/>
        <v>0</v>
      </c>
      <c r="K47" s="100"/>
      <c r="L47" s="313"/>
      <c r="M47" s="194">
        <f>ROUND(J47*$M$4,0)</f>
        <v>0</v>
      </c>
    </row>
    <row r="48" spans="1:13" ht="12.75" customHeight="1" x14ac:dyDescent="0.15">
      <c r="A48" s="246"/>
      <c r="B48" s="3"/>
      <c r="C48" s="319"/>
      <c r="D48" s="284"/>
      <c r="E48" s="89" t="s">
        <v>16</v>
      </c>
      <c r="F48" s="130">
        <f t="shared" si="6"/>
        <v>0</v>
      </c>
      <c r="G48" s="90"/>
      <c r="H48" s="206"/>
      <c r="I48" s="92"/>
      <c r="J48" s="116">
        <f t="shared" si="9"/>
        <v>0</v>
      </c>
      <c r="K48" s="93"/>
      <c r="L48" s="286"/>
      <c r="M48" s="163">
        <f>ROUND(J48*$M$5,0)</f>
        <v>0</v>
      </c>
    </row>
    <row r="49" spans="1:13" ht="12.75" customHeight="1" x14ac:dyDescent="0.15">
      <c r="A49" s="246"/>
      <c r="B49" s="3"/>
      <c r="C49" s="11" t="s">
        <v>36</v>
      </c>
      <c r="D49" s="12"/>
      <c r="E49" s="12" t="s">
        <v>16</v>
      </c>
      <c r="F49" s="125">
        <f t="shared" si="6"/>
        <v>0</v>
      </c>
      <c r="G49" s="52"/>
      <c r="H49" s="74"/>
      <c r="I49" s="18"/>
      <c r="J49" s="121">
        <f t="shared" si="9"/>
        <v>0</v>
      </c>
      <c r="K49" s="77"/>
      <c r="L49" s="26">
        <v>9</v>
      </c>
      <c r="M49" s="197">
        <f>ROUND(J49*$M$5,0)</f>
        <v>0</v>
      </c>
    </row>
    <row r="50" spans="1:13" ht="12.75" customHeight="1" x14ac:dyDescent="0.15">
      <c r="A50" s="246"/>
      <c r="B50" s="3"/>
      <c r="C50" s="322" t="s">
        <v>37</v>
      </c>
      <c r="D50" s="323"/>
      <c r="E50" s="187" t="s">
        <v>16</v>
      </c>
      <c r="F50" s="103">
        <f t="shared" si="6"/>
        <v>0</v>
      </c>
      <c r="G50" s="55"/>
      <c r="H50" s="103">
        <f>SUM(H51:H54)</f>
        <v>0</v>
      </c>
      <c r="I50" s="19"/>
      <c r="J50" s="120">
        <f t="shared" si="9"/>
        <v>0</v>
      </c>
      <c r="K50" s="120">
        <f>SUM(K51:K54)</f>
        <v>0</v>
      </c>
      <c r="L50" s="324">
        <v>10</v>
      </c>
      <c r="M50" s="195">
        <f>ROUND(J50*$M$5,0)</f>
        <v>0</v>
      </c>
    </row>
    <row r="51" spans="1:13" ht="12.75" customHeight="1" x14ac:dyDescent="0.15">
      <c r="A51" s="246"/>
      <c r="B51" s="3"/>
      <c r="C51" s="39"/>
      <c r="D51" s="40" t="s">
        <v>38</v>
      </c>
      <c r="E51" s="40" t="s">
        <v>16</v>
      </c>
      <c r="F51" s="132">
        <f t="shared" si="6"/>
        <v>0</v>
      </c>
      <c r="G51" s="56"/>
      <c r="H51" s="73"/>
      <c r="I51" s="41"/>
      <c r="J51" s="118">
        <f t="shared" si="9"/>
        <v>0</v>
      </c>
      <c r="K51" s="76"/>
      <c r="L51" s="325"/>
      <c r="M51" s="193">
        <f t="shared" ref="M51:M54" si="10">ROUND(J51*$M$5,0)</f>
        <v>0</v>
      </c>
    </row>
    <row r="52" spans="1:13" ht="12.75" customHeight="1" x14ac:dyDescent="0.15">
      <c r="A52" s="246"/>
      <c r="B52" s="3"/>
      <c r="C52" s="39"/>
      <c r="D52" s="40" t="s">
        <v>39</v>
      </c>
      <c r="E52" s="40" t="s">
        <v>16</v>
      </c>
      <c r="F52" s="132">
        <f t="shared" si="6"/>
        <v>0</v>
      </c>
      <c r="G52" s="56"/>
      <c r="H52" s="73"/>
      <c r="I52" s="41"/>
      <c r="J52" s="118">
        <f t="shared" si="9"/>
        <v>0</v>
      </c>
      <c r="K52" s="76"/>
      <c r="L52" s="325"/>
      <c r="M52" s="193">
        <f t="shared" si="10"/>
        <v>0</v>
      </c>
    </row>
    <row r="53" spans="1:13" ht="12.75" customHeight="1" x14ac:dyDescent="0.15">
      <c r="A53" s="246"/>
      <c r="B53" s="3"/>
      <c r="C53" s="39"/>
      <c r="D53" s="40" t="s">
        <v>40</v>
      </c>
      <c r="E53" s="40" t="s">
        <v>16</v>
      </c>
      <c r="F53" s="132">
        <f t="shared" si="6"/>
        <v>0</v>
      </c>
      <c r="G53" s="56"/>
      <c r="H53" s="73"/>
      <c r="I53" s="41"/>
      <c r="J53" s="118">
        <f t="shared" si="9"/>
        <v>0</v>
      </c>
      <c r="K53" s="76"/>
      <c r="L53" s="325"/>
      <c r="M53" s="193">
        <f t="shared" si="10"/>
        <v>0</v>
      </c>
    </row>
    <row r="54" spans="1:13" ht="12.75" customHeight="1" x14ac:dyDescent="0.15">
      <c r="A54" s="246"/>
      <c r="B54" s="3"/>
      <c r="C54" s="6"/>
      <c r="D54" s="7" t="s">
        <v>41</v>
      </c>
      <c r="E54" s="7" t="s">
        <v>16</v>
      </c>
      <c r="F54" s="135">
        <f t="shared" si="6"/>
        <v>0</v>
      </c>
      <c r="G54" s="57"/>
      <c r="H54" s="213"/>
      <c r="I54" s="20"/>
      <c r="J54" s="123">
        <f t="shared" si="9"/>
        <v>0</v>
      </c>
      <c r="K54" s="80"/>
      <c r="L54" s="326"/>
      <c r="M54" s="196">
        <f t="shared" si="10"/>
        <v>0</v>
      </c>
    </row>
    <row r="55" spans="1:13" ht="12.75" customHeight="1" x14ac:dyDescent="0.15">
      <c r="A55" s="246"/>
      <c r="B55" s="3"/>
      <c r="C55" s="327" t="s">
        <v>42</v>
      </c>
      <c r="D55" s="328"/>
      <c r="E55" s="183" t="s">
        <v>16</v>
      </c>
      <c r="F55" s="103">
        <f t="shared" si="6"/>
        <v>0</v>
      </c>
      <c r="G55" s="50"/>
      <c r="H55" s="103">
        <f>SUM(H56:H57)</f>
        <v>0</v>
      </c>
      <c r="I55" s="16"/>
      <c r="J55" s="120">
        <f t="shared" si="9"/>
        <v>0</v>
      </c>
      <c r="K55" s="120">
        <f>SUM(K56:K57)</f>
        <v>0</v>
      </c>
      <c r="L55" s="285">
        <v>11</v>
      </c>
      <c r="M55" s="195">
        <f>ROUND(J55*$M$5,0)</f>
        <v>0</v>
      </c>
    </row>
    <row r="56" spans="1:13" ht="12.75" customHeight="1" x14ac:dyDescent="0.15">
      <c r="A56" s="246"/>
      <c r="B56" s="3"/>
      <c r="C56" s="34"/>
      <c r="D56" s="35" t="s">
        <v>43</v>
      </c>
      <c r="E56" s="35" t="s">
        <v>16</v>
      </c>
      <c r="F56" s="132">
        <f t="shared" si="6"/>
        <v>0</v>
      </c>
      <c r="G56" s="51"/>
      <c r="H56" s="73"/>
      <c r="I56" s="36"/>
      <c r="J56" s="118">
        <f t="shared" si="9"/>
        <v>0</v>
      </c>
      <c r="K56" s="76"/>
      <c r="L56" s="313"/>
      <c r="M56" s="193">
        <f t="shared" ref="M56:M57" si="11">ROUND(J56*$M$5,0)</f>
        <v>0</v>
      </c>
    </row>
    <row r="57" spans="1:13" ht="12.75" customHeight="1" x14ac:dyDescent="0.15">
      <c r="A57" s="246"/>
      <c r="B57" s="3"/>
      <c r="C57" s="4"/>
      <c r="D57" s="5" t="s">
        <v>44</v>
      </c>
      <c r="E57" s="5" t="s">
        <v>16</v>
      </c>
      <c r="F57" s="135">
        <f t="shared" si="6"/>
        <v>0</v>
      </c>
      <c r="G57" s="54"/>
      <c r="H57" s="213"/>
      <c r="I57" s="17"/>
      <c r="J57" s="123">
        <f t="shared" si="9"/>
        <v>0</v>
      </c>
      <c r="K57" s="80"/>
      <c r="L57" s="286"/>
      <c r="M57" s="196">
        <f t="shared" si="11"/>
        <v>0</v>
      </c>
    </row>
    <row r="58" spans="1:13" ht="12.75" customHeight="1" x14ac:dyDescent="0.15">
      <c r="A58" s="246"/>
      <c r="B58" s="3"/>
      <c r="C58" s="327" t="s">
        <v>45</v>
      </c>
      <c r="D58" s="328"/>
      <c r="E58" s="183" t="s">
        <v>16</v>
      </c>
      <c r="F58" s="103">
        <f t="shared" si="6"/>
        <v>0</v>
      </c>
      <c r="G58" s="50"/>
      <c r="H58" s="103">
        <f>SUM(H59:H61)</f>
        <v>0</v>
      </c>
      <c r="I58" s="16"/>
      <c r="J58" s="120">
        <f t="shared" si="9"/>
        <v>0</v>
      </c>
      <c r="K58" s="120">
        <f>SUM(K59:K61)</f>
        <v>0</v>
      </c>
      <c r="L58" s="285">
        <v>12</v>
      </c>
      <c r="M58" s="195">
        <f>ROUND(J58*$M$5,0)</f>
        <v>0</v>
      </c>
    </row>
    <row r="59" spans="1:13" ht="12.75" customHeight="1" x14ac:dyDescent="0.15">
      <c r="A59" s="246"/>
      <c r="B59" s="3"/>
      <c r="C59" s="34"/>
      <c r="D59" s="35" t="s">
        <v>46</v>
      </c>
      <c r="E59" s="35" t="s">
        <v>16</v>
      </c>
      <c r="F59" s="132">
        <f t="shared" si="6"/>
        <v>0</v>
      </c>
      <c r="G59" s="51"/>
      <c r="H59" s="73"/>
      <c r="I59" s="36"/>
      <c r="J59" s="118">
        <f t="shared" si="9"/>
        <v>0</v>
      </c>
      <c r="K59" s="76"/>
      <c r="L59" s="313"/>
      <c r="M59" s="193">
        <f t="shared" ref="M59:M61" si="12">ROUND(J59*$M$5,0)</f>
        <v>0</v>
      </c>
    </row>
    <row r="60" spans="1:13" ht="12.75" customHeight="1" x14ac:dyDescent="0.15">
      <c r="A60" s="246"/>
      <c r="B60" s="3"/>
      <c r="C60" s="34"/>
      <c r="D60" s="35" t="s">
        <v>47</v>
      </c>
      <c r="E60" s="35" t="s">
        <v>16</v>
      </c>
      <c r="F60" s="132">
        <f t="shared" si="6"/>
        <v>0</v>
      </c>
      <c r="G60" s="51"/>
      <c r="H60" s="73"/>
      <c r="I60" s="36"/>
      <c r="J60" s="118">
        <f t="shared" si="9"/>
        <v>0</v>
      </c>
      <c r="K60" s="76"/>
      <c r="L60" s="313"/>
      <c r="M60" s="193">
        <f t="shared" si="12"/>
        <v>0</v>
      </c>
    </row>
    <row r="61" spans="1:13" ht="12.75" customHeight="1" x14ac:dyDescent="0.15">
      <c r="A61" s="246"/>
      <c r="B61" s="3"/>
      <c r="C61" s="4"/>
      <c r="D61" s="5" t="s">
        <v>48</v>
      </c>
      <c r="E61" s="5" t="s">
        <v>16</v>
      </c>
      <c r="F61" s="135">
        <f t="shared" si="6"/>
        <v>0</v>
      </c>
      <c r="G61" s="54"/>
      <c r="H61" s="213"/>
      <c r="I61" s="17"/>
      <c r="J61" s="123">
        <f t="shared" si="9"/>
        <v>0</v>
      </c>
      <c r="K61" s="80"/>
      <c r="L61" s="286"/>
      <c r="M61" s="196">
        <f t="shared" si="12"/>
        <v>0</v>
      </c>
    </row>
    <row r="62" spans="1:13" ht="12.75" customHeight="1" x14ac:dyDescent="0.15">
      <c r="A62" s="246"/>
      <c r="B62" s="3"/>
      <c r="C62" s="327" t="s">
        <v>49</v>
      </c>
      <c r="D62" s="328"/>
      <c r="E62" s="183" t="s">
        <v>17</v>
      </c>
      <c r="F62" s="103">
        <f t="shared" si="6"/>
        <v>0</v>
      </c>
      <c r="G62" s="50"/>
      <c r="H62" s="44"/>
      <c r="I62" s="224">
        <f>SUM(I63:I65)</f>
        <v>0</v>
      </c>
      <c r="J62" s="120">
        <f t="shared" si="9"/>
        <v>0</v>
      </c>
      <c r="K62" s="120">
        <f>SUM(K63:K65)</f>
        <v>0</v>
      </c>
      <c r="L62" s="285">
        <v>13</v>
      </c>
      <c r="M62" s="195">
        <f>J62</f>
        <v>0</v>
      </c>
    </row>
    <row r="63" spans="1:13" ht="12.75" customHeight="1" x14ac:dyDescent="0.15">
      <c r="A63" s="246"/>
      <c r="B63" s="3"/>
      <c r="C63" s="34"/>
      <c r="D63" s="35" t="s">
        <v>50</v>
      </c>
      <c r="E63" s="35" t="s">
        <v>17</v>
      </c>
      <c r="F63" s="132">
        <f t="shared" si="6"/>
        <v>0</v>
      </c>
      <c r="G63" s="51"/>
      <c r="H63" s="45"/>
      <c r="I63" s="70"/>
      <c r="J63" s="118">
        <f t="shared" si="9"/>
        <v>0</v>
      </c>
      <c r="K63" s="76"/>
      <c r="L63" s="313"/>
      <c r="M63" s="193">
        <f>J63</f>
        <v>0</v>
      </c>
    </row>
    <row r="64" spans="1:13" ht="12.75" customHeight="1" x14ac:dyDescent="0.15">
      <c r="A64" s="246"/>
      <c r="B64" s="3"/>
      <c r="C64" s="34"/>
      <c r="D64" s="35" t="s">
        <v>51</v>
      </c>
      <c r="E64" s="35" t="s">
        <v>17</v>
      </c>
      <c r="F64" s="132">
        <f t="shared" si="6"/>
        <v>0</v>
      </c>
      <c r="G64" s="51"/>
      <c r="H64" s="45"/>
      <c r="I64" s="70"/>
      <c r="J64" s="118">
        <f t="shared" si="9"/>
        <v>0</v>
      </c>
      <c r="K64" s="76"/>
      <c r="L64" s="313"/>
      <c r="M64" s="193">
        <f>J64</f>
        <v>0</v>
      </c>
    </row>
    <row r="65" spans="1:13" ht="12.75" customHeight="1" x14ac:dyDescent="0.15">
      <c r="A65" s="246"/>
      <c r="B65" s="3"/>
      <c r="C65" s="4"/>
      <c r="D65" s="5" t="s">
        <v>52</v>
      </c>
      <c r="E65" s="5" t="s">
        <v>17</v>
      </c>
      <c r="F65" s="135">
        <f t="shared" si="6"/>
        <v>0</v>
      </c>
      <c r="G65" s="54"/>
      <c r="H65" s="215"/>
      <c r="I65" s="78"/>
      <c r="J65" s="123">
        <f t="shared" si="9"/>
        <v>0</v>
      </c>
      <c r="K65" s="80"/>
      <c r="L65" s="286"/>
      <c r="M65" s="196">
        <f>J65</f>
        <v>0</v>
      </c>
    </row>
    <row r="66" spans="1:13" ht="12.75" customHeight="1" x14ac:dyDescent="0.15">
      <c r="A66" s="246"/>
      <c r="B66" s="182" t="s">
        <v>53</v>
      </c>
      <c r="C66" s="184"/>
      <c r="D66" s="185"/>
      <c r="E66" s="185" t="s">
        <v>16</v>
      </c>
      <c r="F66" s="110">
        <f t="shared" si="6"/>
        <v>0</v>
      </c>
      <c r="G66" s="49"/>
      <c r="H66" s="216"/>
      <c r="I66" s="15"/>
      <c r="J66" s="113">
        <f t="shared" si="9"/>
        <v>0</v>
      </c>
      <c r="K66" s="75"/>
      <c r="L66" s="186">
        <v>14</v>
      </c>
      <c r="M66" s="197">
        <f>ROUND(J66*$M$5,0)</f>
        <v>0</v>
      </c>
    </row>
    <row r="67" spans="1:13" ht="12.75" customHeight="1" x14ac:dyDescent="0.15">
      <c r="A67" s="247"/>
      <c r="B67" s="320" t="s">
        <v>54</v>
      </c>
      <c r="C67" s="329"/>
      <c r="D67" s="321"/>
      <c r="E67" s="185" t="s">
        <v>15</v>
      </c>
      <c r="F67" s="110">
        <f t="shared" si="6"/>
        <v>0</v>
      </c>
      <c r="G67" s="79"/>
      <c r="H67" s="202"/>
      <c r="I67" s="15"/>
      <c r="J67" s="113">
        <f t="shared" si="9"/>
        <v>0</v>
      </c>
      <c r="K67" s="75"/>
      <c r="L67" s="186">
        <v>15</v>
      </c>
      <c r="M67" s="197">
        <f>ROUND(J67*$M$4,0)</f>
        <v>0</v>
      </c>
    </row>
    <row r="68" spans="1:13" ht="12.75" customHeight="1" x14ac:dyDescent="0.15">
      <c r="A68" s="330" t="s">
        <v>55</v>
      </c>
      <c r="B68" s="331"/>
      <c r="C68" s="331"/>
      <c r="D68" s="332"/>
      <c r="E68" s="248" t="s">
        <v>17</v>
      </c>
      <c r="F68" s="249">
        <f t="shared" si="6"/>
        <v>0</v>
      </c>
      <c r="G68" s="232"/>
      <c r="H68" s="249"/>
      <c r="I68" s="250">
        <f>SUM(I69,I81)</f>
        <v>0</v>
      </c>
      <c r="J68" s="239">
        <f t="shared" si="9"/>
        <v>0</v>
      </c>
      <c r="K68" s="239">
        <f>SUM(K69,K81)</f>
        <v>0</v>
      </c>
      <c r="L68" s="251"/>
      <c r="M68" s="252">
        <f>J68</f>
        <v>0</v>
      </c>
    </row>
    <row r="69" spans="1:13" ht="12.75" customHeight="1" x14ac:dyDescent="0.15">
      <c r="A69" s="246"/>
      <c r="B69" s="333" t="s">
        <v>56</v>
      </c>
      <c r="C69" s="334"/>
      <c r="D69" s="335"/>
      <c r="E69" s="32" t="s">
        <v>17</v>
      </c>
      <c r="F69" s="109">
        <f t="shared" si="6"/>
        <v>0</v>
      </c>
      <c r="G69" s="58"/>
      <c r="H69" s="217"/>
      <c r="I69" s="226">
        <f>SUM(I70,I71,I72,I73,I80)</f>
        <v>0</v>
      </c>
      <c r="J69" s="109">
        <f t="shared" si="9"/>
        <v>0</v>
      </c>
      <c r="K69" s="105">
        <f>SUM(K70,K71,K72,K73,K80)</f>
        <v>0</v>
      </c>
      <c r="L69" s="186"/>
      <c r="M69" s="197">
        <f>J69</f>
        <v>0</v>
      </c>
    </row>
    <row r="70" spans="1:13" ht="12.75" customHeight="1" x14ac:dyDescent="0.15">
      <c r="A70" s="246"/>
      <c r="B70" s="8"/>
      <c r="C70" s="320" t="s">
        <v>57</v>
      </c>
      <c r="D70" s="321"/>
      <c r="E70" s="185" t="s">
        <v>17</v>
      </c>
      <c r="F70" s="110">
        <f t="shared" si="6"/>
        <v>0</v>
      </c>
      <c r="G70" s="49"/>
      <c r="H70" s="202"/>
      <c r="I70" s="68"/>
      <c r="J70" s="113">
        <f t="shared" si="9"/>
        <v>0</v>
      </c>
      <c r="K70" s="75"/>
      <c r="L70" s="186" t="s">
        <v>93</v>
      </c>
      <c r="M70" s="197">
        <f>J70</f>
        <v>0</v>
      </c>
    </row>
    <row r="71" spans="1:13" ht="12.75" customHeight="1" x14ac:dyDescent="0.15">
      <c r="A71" s="246"/>
      <c r="B71" s="8"/>
      <c r="C71" s="320" t="s">
        <v>58</v>
      </c>
      <c r="D71" s="321"/>
      <c r="E71" s="185" t="s">
        <v>17</v>
      </c>
      <c r="F71" s="110">
        <f t="shared" si="6"/>
        <v>0</v>
      </c>
      <c r="G71" s="49"/>
      <c r="H71" s="202"/>
      <c r="I71" s="68"/>
      <c r="J71" s="113">
        <f t="shared" si="9"/>
        <v>0</v>
      </c>
      <c r="K71" s="75"/>
      <c r="L71" s="186" t="s">
        <v>93</v>
      </c>
      <c r="M71" s="197">
        <f t="shared" ref="M71:M72" si="13">J71</f>
        <v>0</v>
      </c>
    </row>
    <row r="72" spans="1:13" ht="12.75" customHeight="1" x14ac:dyDescent="0.15">
      <c r="A72" s="246"/>
      <c r="B72" s="8"/>
      <c r="C72" s="320" t="s">
        <v>59</v>
      </c>
      <c r="D72" s="321"/>
      <c r="E72" s="185" t="s">
        <v>17</v>
      </c>
      <c r="F72" s="110">
        <f t="shared" si="6"/>
        <v>0</v>
      </c>
      <c r="G72" s="49"/>
      <c r="H72" s="202"/>
      <c r="I72" s="68"/>
      <c r="J72" s="113">
        <f t="shared" si="9"/>
        <v>0</v>
      </c>
      <c r="K72" s="75"/>
      <c r="L72" s="186">
        <v>16</v>
      </c>
      <c r="M72" s="197">
        <f t="shared" si="13"/>
        <v>0</v>
      </c>
    </row>
    <row r="73" spans="1:13" ht="12.75" customHeight="1" x14ac:dyDescent="0.15">
      <c r="A73" s="246"/>
      <c r="B73" s="8"/>
      <c r="C73" s="327" t="s">
        <v>60</v>
      </c>
      <c r="D73" s="328"/>
      <c r="E73" s="183" t="s">
        <v>17</v>
      </c>
      <c r="F73" s="127">
        <f t="shared" si="6"/>
        <v>0</v>
      </c>
      <c r="G73" s="48"/>
      <c r="H73" s="201"/>
      <c r="I73" s="227">
        <f>SUM(I74:I76)</f>
        <v>0</v>
      </c>
      <c r="J73" s="120">
        <f t="shared" si="9"/>
        <v>0</v>
      </c>
      <c r="K73" s="104">
        <f>SUM(K74:K76)</f>
        <v>0</v>
      </c>
      <c r="L73" s="285">
        <v>17</v>
      </c>
      <c r="M73" s="195">
        <f t="shared" ref="M73:M81" si="14">J73</f>
        <v>0</v>
      </c>
    </row>
    <row r="74" spans="1:13" ht="12.75" customHeight="1" x14ac:dyDescent="0.15">
      <c r="A74" s="246"/>
      <c r="B74" s="8"/>
      <c r="C74" s="34"/>
      <c r="D74" s="40" t="s">
        <v>61</v>
      </c>
      <c r="E74" s="42" t="s">
        <v>17</v>
      </c>
      <c r="F74" s="132">
        <f t="shared" si="6"/>
        <v>0</v>
      </c>
      <c r="G74" s="51"/>
      <c r="H74" s="45"/>
      <c r="I74" s="70"/>
      <c r="J74" s="118">
        <f t="shared" si="9"/>
        <v>0</v>
      </c>
      <c r="K74" s="76"/>
      <c r="L74" s="313"/>
      <c r="M74" s="193">
        <f t="shared" si="14"/>
        <v>0</v>
      </c>
    </row>
    <row r="75" spans="1:13" ht="12.75" customHeight="1" x14ac:dyDescent="0.15">
      <c r="A75" s="246"/>
      <c r="B75" s="8"/>
      <c r="C75" s="34"/>
      <c r="D75" s="43" t="s">
        <v>62</v>
      </c>
      <c r="E75" s="42" t="s">
        <v>17</v>
      </c>
      <c r="F75" s="136">
        <f t="shared" si="6"/>
        <v>0</v>
      </c>
      <c r="G75" s="59"/>
      <c r="H75" s="218"/>
      <c r="I75" s="107"/>
      <c r="J75" s="118">
        <f t="shared" si="9"/>
        <v>0</v>
      </c>
      <c r="K75" s="76"/>
      <c r="L75" s="313"/>
      <c r="M75" s="193">
        <f t="shared" si="14"/>
        <v>0</v>
      </c>
    </row>
    <row r="76" spans="1:13" ht="12.75" customHeight="1" x14ac:dyDescent="0.15">
      <c r="A76" s="246"/>
      <c r="B76" s="8"/>
      <c r="C76" s="4"/>
      <c r="D76" s="7" t="s">
        <v>63</v>
      </c>
      <c r="E76" s="5" t="s">
        <v>17</v>
      </c>
      <c r="F76" s="137">
        <f t="shared" si="6"/>
        <v>0</v>
      </c>
      <c r="G76" s="60"/>
      <c r="H76" s="219"/>
      <c r="I76" s="108"/>
      <c r="J76" s="123">
        <f t="shared" si="9"/>
        <v>0</v>
      </c>
      <c r="K76" s="80"/>
      <c r="L76" s="286"/>
      <c r="M76" s="196">
        <f t="shared" si="14"/>
        <v>0</v>
      </c>
    </row>
    <row r="77" spans="1:13" ht="12.75" customHeight="1" x14ac:dyDescent="0.15">
      <c r="A77" s="246"/>
      <c r="B77" s="8"/>
      <c r="C77" s="327" t="s">
        <v>64</v>
      </c>
      <c r="D77" s="328"/>
      <c r="E77" s="183" t="s">
        <v>17</v>
      </c>
      <c r="F77" s="103">
        <f t="shared" si="6"/>
        <v>0</v>
      </c>
      <c r="G77" s="50"/>
      <c r="H77" s="44"/>
      <c r="I77" s="228">
        <f>SUM(I78:I79)</f>
        <v>0</v>
      </c>
      <c r="J77" s="120">
        <f t="shared" si="9"/>
        <v>0</v>
      </c>
      <c r="K77" s="104">
        <f>SUM(K78:K79)</f>
        <v>0</v>
      </c>
      <c r="L77" s="285">
        <v>18</v>
      </c>
      <c r="M77" s="195">
        <f t="shared" si="14"/>
        <v>0</v>
      </c>
    </row>
    <row r="78" spans="1:13" ht="12.75" customHeight="1" x14ac:dyDescent="0.15">
      <c r="A78" s="246"/>
      <c r="B78" s="8"/>
      <c r="C78" s="34"/>
      <c r="D78" s="35" t="s">
        <v>43</v>
      </c>
      <c r="E78" s="42" t="s">
        <v>17</v>
      </c>
      <c r="F78" s="136">
        <f t="shared" si="6"/>
        <v>0</v>
      </c>
      <c r="G78" s="59"/>
      <c r="H78" s="218"/>
      <c r="I78" s="107">
        <v>0</v>
      </c>
      <c r="J78" s="118">
        <f t="shared" si="9"/>
        <v>0</v>
      </c>
      <c r="K78" s="76"/>
      <c r="L78" s="313"/>
      <c r="M78" s="193">
        <f t="shared" si="14"/>
        <v>0</v>
      </c>
    </row>
    <row r="79" spans="1:13" ht="12.75" customHeight="1" x14ac:dyDescent="0.15">
      <c r="A79" s="246"/>
      <c r="B79" s="8"/>
      <c r="C79" s="4"/>
      <c r="D79" s="5" t="s">
        <v>44</v>
      </c>
      <c r="E79" s="5" t="s">
        <v>17</v>
      </c>
      <c r="F79" s="137">
        <f t="shared" si="6"/>
        <v>0</v>
      </c>
      <c r="G79" s="60"/>
      <c r="H79" s="219"/>
      <c r="I79" s="108">
        <v>0</v>
      </c>
      <c r="J79" s="123">
        <f t="shared" si="9"/>
        <v>0</v>
      </c>
      <c r="K79" s="80"/>
      <c r="L79" s="286"/>
      <c r="M79" s="196">
        <f t="shared" si="14"/>
        <v>0</v>
      </c>
    </row>
    <row r="80" spans="1:13" ht="12.75" customHeight="1" x14ac:dyDescent="0.15">
      <c r="A80" s="246"/>
      <c r="B80" s="8"/>
      <c r="C80" s="327" t="s">
        <v>65</v>
      </c>
      <c r="D80" s="328"/>
      <c r="E80" s="185" t="s">
        <v>17</v>
      </c>
      <c r="F80" s="110">
        <f t="shared" si="6"/>
        <v>0</v>
      </c>
      <c r="G80" s="49"/>
      <c r="H80" s="202"/>
      <c r="I80" s="68"/>
      <c r="J80" s="120">
        <f t="shared" si="9"/>
        <v>0</v>
      </c>
      <c r="K80" s="81"/>
      <c r="L80" s="178">
        <v>19</v>
      </c>
      <c r="M80" s="195">
        <f t="shared" si="14"/>
        <v>0</v>
      </c>
    </row>
    <row r="81" spans="1:13" ht="12.75" customHeight="1" x14ac:dyDescent="0.15">
      <c r="A81" s="246"/>
      <c r="B81" s="320" t="s">
        <v>66</v>
      </c>
      <c r="C81" s="329"/>
      <c r="D81" s="321"/>
      <c r="E81" s="185" t="s">
        <v>17</v>
      </c>
      <c r="F81" s="110">
        <f t="shared" si="6"/>
        <v>0</v>
      </c>
      <c r="G81" s="49"/>
      <c r="H81" s="202"/>
      <c r="I81" s="68">
        <v>0</v>
      </c>
      <c r="J81" s="120">
        <f t="shared" si="9"/>
        <v>0</v>
      </c>
      <c r="K81" s="81"/>
      <c r="L81" s="178">
        <v>20</v>
      </c>
      <c r="M81" s="195">
        <f t="shared" si="14"/>
        <v>0</v>
      </c>
    </row>
    <row r="82" spans="1:13" ht="12.75" customHeight="1" x14ac:dyDescent="0.15">
      <c r="A82" s="337" t="s">
        <v>71</v>
      </c>
      <c r="B82" s="338"/>
      <c r="C82" s="338"/>
      <c r="D82" s="339"/>
      <c r="E82" s="256" t="s">
        <v>15</v>
      </c>
      <c r="F82" s="257">
        <f t="shared" si="6"/>
        <v>0</v>
      </c>
      <c r="G82" s="258">
        <f>ROUNDDOWN(G14*0.05,2)</f>
        <v>0</v>
      </c>
      <c r="H82" s="257"/>
      <c r="I82" s="259"/>
      <c r="J82" s="260">
        <f t="shared" si="9"/>
        <v>0</v>
      </c>
      <c r="K82" s="261"/>
      <c r="L82" s="262"/>
      <c r="M82" s="268">
        <f>ROUND(J82*$M$4,0)</f>
        <v>0</v>
      </c>
    </row>
    <row r="83" spans="1:13" ht="12.75" customHeight="1" x14ac:dyDescent="0.15">
      <c r="A83" s="340"/>
      <c r="B83" s="341"/>
      <c r="C83" s="341"/>
      <c r="D83" s="342"/>
      <c r="E83" s="263" t="s">
        <v>16</v>
      </c>
      <c r="F83" s="257">
        <f t="shared" si="6"/>
        <v>0</v>
      </c>
      <c r="G83" s="258"/>
      <c r="H83" s="257">
        <f>ROUNDDOWN(H15*0.05,2)</f>
        <v>0</v>
      </c>
      <c r="I83" s="259"/>
      <c r="J83" s="264">
        <f t="shared" si="9"/>
        <v>0</v>
      </c>
      <c r="K83" s="261"/>
      <c r="L83" s="262"/>
      <c r="M83" s="268">
        <f>ROUND(J83*$M$5,0)</f>
        <v>0</v>
      </c>
    </row>
    <row r="84" spans="1:13" ht="12.75" customHeight="1" x14ac:dyDescent="0.15">
      <c r="A84" s="343"/>
      <c r="B84" s="344"/>
      <c r="C84" s="344"/>
      <c r="D84" s="345"/>
      <c r="E84" s="263" t="s">
        <v>17</v>
      </c>
      <c r="F84" s="257">
        <f t="shared" si="6"/>
        <v>0</v>
      </c>
      <c r="G84" s="258"/>
      <c r="H84" s="257"/>
      <c r="I84" s="259">
        <f>ROUNDDOWN(I16*0.05,0)</f>
        <v>0</v>
      </c>
      <c r="J84" s="264">
        <f t="shared" si="9"/>
        <v>0</v>
      </c>
      <c r="K84" s="261"/>
      <c r="L84" s="237"/>
      <c r="M84" s="252">
        <f>J84</f>
        <v>0</v>
      </c>
    </row>
    <row r="85" spans="1:13" ht="12.75" customHeight="1" x14ac:dyDescent="0.15">
      <c r="A85" s="346" t="s">
        <v>72</v>
      </c>
      <c r="B85" s="347"/>
      <c r="C85" s="347"/>
      <c r="D85" s="348"/>
      <c r="E85" s="256" t="s">
        <v>87</v>
      </c>
      <c r="F85" s="257">
        <f t="shared" si="6"/>
        <v>0</v>
      </c>
      <c r="G85" s="258">
        <f>G88</f>
        <v>0</v>
      </c>
      <c r="H85" s="257"/>
      <c r="I85" s="259"/>
      <c r="J85" s="260">
        <f t="shared" si="9"/>
        <v>0</v>
      </c>
      <c r="K85" s="260">
        <f>SUM(K88)</f>
        <v>0</v>
      </c>
      <c r="L85" s="262"/>
      <c r="M85" s="268">
        <f>ROUND(J85*$M$4,0)</f>
        <v>0</v>
      </c>
    </row>
    <row r="86" spans="1:13" ht="12.75" customHeight="1" x14ac:dyDescent="0.15">
      <c r="A86" s="349"/>
      <c r="B86" s="350"/>
      <c r="C86" s="350"/>
      <c r="D86" s="351"/>
      <c r="E86" s="256" t="s">
        <v>77</v>
      </c>
      <c r="F86" s="257">
        <f t="shared" si="6"/>
        <v>0</v>
      </c>
      <c r="G86" s="258"/>
      <c r="H86" s="257">
        <f>H89</f>
        <v>0</v>
      </c>
      <c r="I86" s="259"/>
      <c r="J86" s="260">
        <f t="shared" si="9"/>
        <v>0</v>
      </c>
      <c r="K86" s="260">
        <f>SUM(K89)</f>
        <v>0</v>
      </c>
      <c r="L86" s="262"/>
      <c r="M86" s="268">
        <f>ROUND(J86*$M$5,0)</f>
        <v>0</v>
      </c>
    </row>
    <row r="87" spans="1:13" ht="12.75" customHeight="1" x14ac:dyDescent="0.15">
      <c r="A87" s="349"/>
      <c r="B87" s="350"/>
      <c r="C87" s="350"/>
      <c r="D87" s="351"/>
      <c r="E87" s="263" t="s">
        <v>17</v>
      </c>
      <c r="F87" s="265">
        <f t="shared" si="6"/>
        <v>0</v>
      </c>
      <c r="G87" s="266"/>
      <c r="H87" s="265"/>
      <c r="I87" s="267">
        <f>I90</f>
        <v>0</v>
      </c>
      <c r="J87" s="264">
        <f t="shared" si="9"/>
        <v>0</v>
      </c>
      <c r="K87" s="264">
        <f>SUM(K90)</f>
        <v>0</v>
      </c>
      <c r="L87" s="237"/>
      <c r="M87" s="252">
        <f>J87</f>
        <v>0</v>
      </c>
    </row>
    <row r="88" spans="1:13" ht="12.75" customHeight="1" x14ac:dyDescent="0.15">
      <c r="A88" s="269"/>
      <c r="B88" s="281" t="s">
        <v>73</v>
      </c>
      <c r="C88" s="352"/>
      <c r="D88" s="282"/>
      <c r="E88" s="138" t="s">
        <v>87</v>
      </c>
      <c r="F88" s="149">
        <f t="shared" ref="F88:F95" si="15">J88+K88</f>
        <v>0</v>
      </c>
      <c r="G88" s="154"/>
      <c r="H88" s="149"/>
      <c r="I88" s="139"/>
      <c r="J88" s="146">
        <f t="shared" si="9"/>
        <v>0</v>
      </c>
      <c r="K88" s="229"/>
      <c r="L88" s="140"/>
      <c r="M88" s="199">
        <f>ROUND(J88*$M$4,0)</f>
        <v>0</v>
      </c>
    </row>
    <row r="89" spans="1:13" ht="12.75" customHeight="1" x14ac:dyDescent="0.15">
      <c r="A89" s="269"/>
      <c r="B89" s="283"/>
      <c r="C89" s="353"/>
      <c r="D89" s="284"/>
      <c r="E89" s="141" t="s">
        <v>16</v>
      </c>
      <c r="F89" s="150">
        <f t="shared" si="15"/>
        <v>0</v>
      </c>
      <c r="G89" s="143"/>
      <c r="H89" s="220"/>
      <c r="I89" s="142"/>
      <c r="J89" s="147">
        <f t="shared" si="9"/>
        <v>0</v>
      </c>
      <c r="K89" s="230"/>
      <c r="L89" s="144"/>
      <c r="M89" s="200">
        <f>ROUND(J89*$M$5,0)</f>
        <v>0</v>
      </c>
    </row>
    <row r="90" spans="1:13" ht="12.75" customHeight="1" x14ac:dyDescent="0.15">
      <c r="A90" s="270"/>
      <c r="B90" s="354" t="s">
        <v>74</v>
      </c>
      <c r="C90" s="355"/>
      <c r="D90" s="356"/>
      <c r="E90" s="181" t="s">
        <v>17</v>
      </c>
      <c r="F90" s="151">
        <f t="shared" si="15"/>
        <v>0</v>
      </c>
      <c r="G90" s="61"/>
      <c r="H90" s="151"/>
      <c r="I90" s="155"/>
      <c r="J90" s="122">
        <f t="shared" si="9"/>
        <v>0</v>
      </c>
      <c r="K90" s="231"/>
      <c r="L90" s="27"/>
      <c r="M90" s="160">
        <f>J90</f>
        <v>0</v>
      </c>
    </row>
    <row r="91" spans="1:13" ht="12.75" customHeight="1" x14ac:dyDescent="0.15">
      <c r="A91" s="357" t="s">
        <v>67</v>
      </c>
      <c r="B91" s="358"/>
      <c r="C91" s="358"/>
      <c r="D91" s="359"/>
      <c r="E91" s="179" t="s">
        <v>11</v>
      </c>
      <c r="F91" s="152">
        <f t="shared" si="15"/>
        <v>0</v>
      </c>
      <c r="G91" s="156">
        <f>SUM(G11,G82,G85)</f>
        <v>0</v>
      </c>
      <c r="H91" s="152"/>
      <c r="I91" s="28"/>
      <c r="J91" s="112">
        <f t="shared" si="9"/>
        <v>0</v>
      </c>
      <c r="K91" s="112">
        <f>SUM(K11,K85)</f>
        <v>0</v>
      </c>
      <c r="L91" s="27"/>
      <c r="M91" s="164">
        <f>ROUND(J91*$M$4,0)</f>
        <v>0</v>
      </c>
    </row>
    <row r="92" spans="1:13" ht="12.75" customHeight="1" x14ac:dyDescent="0.15">
      <c r="A92" s="360"/>
      <c r="B92" s="361"/>
      <c r="C92" s="361"/>
      <c r="D92" s="362"/>
      <c r="E92" s="31" t="s">
        <v>12</v>
      </c>
      <c r="F92" s="151">
        <f t="shared" si="15"/>
        <v>0</v>
      </c>
      <c r="G92" s="61"/>
      <c r="H92" s="221">
        <f>SUM(H12,H83,H86)</f>
        <v>0</v>
      </c>
      <c r="I92" s="21"/>
      <c r="J92" s="122">
        <f t="shared" si="9"/>
        <v>0</v>
      </c>
      <c r="K92" s="122">
        <f>SUM(K12,K86)</f>
        <v>0</v>
      </c>
      <c r="L92" s="27"/>
      <c r="M92" s="160">
        <f>ROUND(J92*$M$5,0)</f>
        <v>0</v>
      </c>
    </row>
    <row r="93" spans="1:13" ht="12.75" customHeight="1" x14ac:dyDescent="0.15">
      <c r="A93" s="363"/>
      <c r="B93" s="364"/>
      <c r="C93" s="364"/>
      <c r="D93" s="365"/>
      <c r="E93" s="9" t="s">
        <v>13</v>
      </c>
      <c r="F93" s="145">
        <f t="shared" si="15"/>
        <v>0</v>
      </c>
      <c r="G93" s="62"/>
      <c r="H93" s="145"/>
      <c r="I93" s="157">
        <f>SUM(I13,I68,I84,I87)</f>
        <v>0</v>
      </c>
      <c r="J93" s="148">
        <f t="shared" ref="J93" si="16">SUM(G93:I93)</f>
        <v>0</v>
      </c>
      <c r="K93" s="148">
        <f>SUM(K13,K68,K87)</f>
        <v>0</v>
      </c>
      <c r="L93" s="27"/>
      <c r="M93" s="165">
        <f>J93</f>
        <v>0</v>
      </c>
    </row>
    <row r="94" spans="1:13" ht="12.75" customHeight="1" x14ac:dyDescent="0.15">
      <c r="A94" s="366" t="s">
        <v>68</v>
      </c>
      <c r="B94" s="367"/>
      <c r="C94" s="367"/>
      <c r="D94" s="368"/>
      <c r="E94" s="180" t="s">
        <v>17</v>
      </c>
      <c r="F94" s="153">
        <f t="shared" si="15"/>
        <v>0</v>
      </c>
      <c r="G94" s="63"/>
      <c r="H94" s="63"/>
      <c r="I94" s="64"/>
      <c r="J94" s="23"/>
      <c r="K94" s="231"/>
      <c r="L94" s="172"/>
      <c r="M94" s="166"/>
    </row>
    <row r="95" spans="1:13" ht="12.75" customHeight="1" x14ac:dyDescent="0.15">
      <c r="A95" s="369" t="s">
        <v>69</v>
      </c>
      <c r="B95" s="370"/>
      <c r="C95" s="370"/>
      <c r="D95" s="371"/>
      <c r="E95" s="271" t="s">
        <v>70</v>
      </c>
      <c r="F95" s="272">
        <f t="shared" si="15"/>
        <v>0</v>
      </c>
      <c r="G95" s="273"/>
      <c r="H95" s="273"/>
      <c r="I95" s="274"/>
      <c r="J95" s="275">
        <f>ROUNDDOWN(J91*$M$4+J92*$M$5+J93,0)</f>
        <v>0</v>
      </c>
      <c r="K95" s="275">
        <f>ROUNDDOWN(K91*$M$4+K92*$M$5+K93+K94,0)</f>
        <v>0</v>
      </c>
      <c r="L95" s="237"/>
      <c r="M95" s="276">
        <f>SUM(M91:M93)</f>
        <v>0</v>
      </c>
    </row>
    <row r="96" spans="1:13" ht="48.75" customHeight="1" x14ac:dyDescent="0.15">
      <c r="A96" s="372" t="s">
        <v>92</v>
      </c>
      <c r="B96" s="372"/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</row>
    <row r="100" spans="8:9" ht="12.75" customHeight="1" x14ac:dyDescent="0.15">
      <c r="H100" s="336"/>
      <c r="I100" s="336"/>
    </row>
    <row r="101" spans="8:9" ht="12.75" customHeight="1" x14ac:dyDescent="0.15">
      <c r="H101" s="336"/>
      <c r="I101" s="336"/>
    </row>
  </sheetData>
  <mergeCells count="69">
    <mergeCell ref="H101:I101"/>
    <mergeCell ref="C80:D80"/>
    <mergeCell ref="B81:D81"/>
    <mergeCell ref="A82:D84"/>
    <mergeCell ref="A85:D87"/>
    <mergeCell ref="B88:D89"/>
    <mergeCell ref="B90:D90"/>
    <mergeCell ref="A91:D93"/>
    <mergeCell ref="A94:D94"/>
    <mergeCell ref="A95:D95"/>
    <mergeCell ref="A96:M96"/>
    <mergeCell ref="H100:I100"/>
    <mergeCell ref="C71:D71"/>
    <mergeCell ref="C72:D72"/>
    <mergeCell ref="C73:D73"/>
    <mergeCell ref="L73:L76"/>
    <mergeCell ref="C77:D77"/>
    <mergeCell ref="L77:L79"/>
    <mergeCell ref="C70:D70"/>
    <mergeCell ref="C50:D50"/>
    <mergeCell ref="L50:L54"/>
    <mergeCell ref="C55:D55"/>
    <mergeCell ref="L55:L57"/>
    <mergeCell ref="C58:D58"/>
    <mergeCell ref="L58:L61"/>
    <mergeCell ref="C62:D62"/>
    <mergeCell ref="L62:L65"/>
    <mergeCell ref="B67:D67"/>
    <mergeCell ref="A68:D68"/>
    <mergeCell ref="B69:D69"/>
    <mergeCell ref="C41:D42"/>
    <mergeCell ref="L41:L48"/>
    <mergeCell ref="C43:C44"/>
    <mergeCell ref="D43:D44"/>
    <mergeCell ref="C45:C46"/>
    <mergeCell ref="D45:D46"/>
    <mergeCell ref="C47:C48"/>
    <mergeCell ref="D47:D48"/>
    <mergeCell ref="C28:D28"/>
    <mergeCell ref="L28:L30"/>
    <mergeCell ref="C35:D36"/>
    <mergeCell ref="L35:L36"/>
    <mergeCell ref="C37:D38"/>
    <mergeCell ref="L37:L40"/>
    <mergeCell ref="C22:D23"/>
    <mergeCell ref="L22:L27"/>
    <mergeCell ref="C24:C25"/>
    <mergeCell ref="D24:D25"/>
    <mergeCell ref="C26:C27"/>
    <mergeCell ref="D26:D27"/>
    <mergeCell ref="M8:M9"/>
    <mergeCell ref="A10:D10"/>
    <mergeCell ref="A11:D13"/>
    <mergeCell ref="C17:D19"/>
    <mergeCell ref="L17:L19"/>
    <mergeCell ref="C20:D21"/>
    <mergeCell ref="L20:L21"/>
    <mergeCell ref="A8:D9"/>
    <mergeCell ref="E8:E9"/>
    <mergeCell ref="F8:F9"/>
    <mergeCell ref="G8:I8"/>
    <mergeCell ref="J8:K8"/>
    <mergeCell ref="L8:L9"/>
    <mergeCell ref="A6:M6"/>
    <mergeCell ref="A2:M2"/>
    <mergeCell ref="A3:K3"/>
    <mergeCell ref="L3:M3"/>
    <mergeCell ref="J4:K4"/>
    <mergeCell ref="J5:K5"/>
  </mergeCells>
  <phoneticPr fontId="11"/>
  <printOptions horizontalCentered="1"/>
  <pageMargins left="0.70866141732283472" right="0.31496062992125984" top="0.31496062992125984" bottom="0.19685039370078741" header="0.31496062992125984" footer="0.19685039370078741"/>
  <pageSetup paperSize="9" scale="67" orientation="portrait" cellComments="asDisplayed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３通貨 </vt:lpstr>
      <vt:lpstr>'３通貨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hashimoto</cp:lastModifiedBy>
  <cp:lastPrinted>2015-10-20T08:17:31Z</cp:lastPrinted>
  <dcterms:created xsi:type="dcterms:W3CDTF">2010-01-29T05:41:16Z</dcterms:created>
  <dcterms:modified xsi:type="dcterms:W3CDTF">2015-10-20T08:17:36Z</dcterms:modified>
</cp:coreProperties>
</file>