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6B862B69-B831-4553-AB6F-B8B08487778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拠出金専用シート（令和３年度事業）" sheetId="12" r:id="rId3"/>
    <sheet name="拠出金専用シート（令和４年度事業）" sheetId="13" r:id="rId4"/>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<sst xmlns="http://schemas.openxmlformats.org/spreadsheetml/2006/main" count="1292" uniqueCount="793">
  <si>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</si>
  <si>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</si>
  <si>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</si>
  <si>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</si>
  <si>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</si>
  <si>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</si>
  <si>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</si>
  <si>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</si>
  <si>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</si>
  <si>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</si>
  <si>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</si>
  <si>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</si>
  <si>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</si>
  <si>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</si>
  <si>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</si>
  <si>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</si>
  <si>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</si>
  <si>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</si>
  <si>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</si>
  <si>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</si>
  <si>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</si>
  <si>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</si>
  <si>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</si>
  <si>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</si>
  <si>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</si>
  <si>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</si>
  <si>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</si>
  <si>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</si>
  <si>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</si>
  <si>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</si>
  <si>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</si>
  <si>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</si>
  <si>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</si>
  <si>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</si>
  <si>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</si>
  <si>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</si>
  <si>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</si>
  <si>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</si>
  <si>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</si>
  <si>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</si>
  <si>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</si>
  <si>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</si>
  <si>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</si>
  <si>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</si>
  <si>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</si>
  <si>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</si>
  <si>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</si>
  <si>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</si>
  <si>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</si>
  <si>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</si>
  <si>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</si>
  <si>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</si>
  <si>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</si>
  <si>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</si>
  <si>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</si>
  <si>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</si>
  <si>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</si>
  <si>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</si>
  <si>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</si>
  <si>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</si>
  <si>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</si>
  <si>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</si>
  <si>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</si>
  <si>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</si>
  <si>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</si>
  <si>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</si>
  <si>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</si>
  <si>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</si>
  <si>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</si>
  <si>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</si>
  <si>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</si>
  <si>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</si>
  <si>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</si>
  <si>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</si>
  <si>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</si>
  <si>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</si>
  <si>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</si>
  <si>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</si>
  <si>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</si>
  <si>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</si>
  <si>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</si>
  <si>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</si>
  <si>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</si>
  <si>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</si>
  <si>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</si>
  <si>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</si>
  <si>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</si>
  <si>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</si>
  <si>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</si>
  <si>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</si>
  <si>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</si>
  <si>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</si>
  <si>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</si>
  <si>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</si>
  <si>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</si>
  <si>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</si>
  <si>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</si>
  <si>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</si>
  <si>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</si>
  <si>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</si>
  <si>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</si>
  <si>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</si>
  <si>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</si>
  <si>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</si>
  <si>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</si>
  <si>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</si>
  <si>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</si>
  <si>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</si>
  <si>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</si>
  <si>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</si>
  <si>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</si>
  <si>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</si>
  <si>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</si>
  <si>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</si>
  <si>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</si>
  <si>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</si>
  <si>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</si>
  <si>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</si>
  <si>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</si>
  <si>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</si>
  <si>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</si>
  <si>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</si>
  <si>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</si>
  <si>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</si>
  <si>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</si>
  <si>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</si>
  <si>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</si>
  <si>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</si>
  <si>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</si>
  <si>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</si>
  <si>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</si>
  <si>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</si>
  <si>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</si>
  <si>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</si>
  <si>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</si>
  <si>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</si>
  <si>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</si>
  <si>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</si>
  <si>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</si>
  <si>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</si>
  <si>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</si>
  <si>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</si>
  <si>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</si>
  <si>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</si>
  <si>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</si>
  <si>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</si>
  <si>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</si>
  <si>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</si>
  <si>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</si>
  <si>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</si>
  <si>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</si>
  <si>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</si>
  <si>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</si>
  <si>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</si>
  <si>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</si>
  <si>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</si>
  <si>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</si>
  <si>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</si>
  <si>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</si>
  <si>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</si>
  <si>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</si>
  <si>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</si>
  <si>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</si>
  <si>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</si>
  <si>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</si>
  <si>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</si>
  <si>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</si>
  <si>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</si>
  <si>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</si>
  <si>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</si>
  <si>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</si>
  <si>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</si>
  <si>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</si>
  <si>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</si>
  <si>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</si>
  <si>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</si>
  <si>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</si>
  <si>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</si>
  <si>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</si>
  <si>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</si>
  <si>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</si>
  <si>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</si>
  <si>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</si>
  <si>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</si>
  <si>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</si>
  <si>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</si>
  <si>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</si>
  <si>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</si>
  <si>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</si>
  <si>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</si>
  <si>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</si>
  <si>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</si>
  <si>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</si>
  <si>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</si>
  <si>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</si>
  <si>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</si>
  <si>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</si>
  <si>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</si>
  <si>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</si>
  <si>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</si>
  <si>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</si>
  <si>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</si>
  <si>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</si>
  <si>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</si>
  <si>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</si>
  <si>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</si>
  <si>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</si>
  <si>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</si>
  <si>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</si>
  <si>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</si>
  <si>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</si>
  <si>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</si>
  <si>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</si>
  <si>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</si>
  <si>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</si>
  <si>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</si>
  <si>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</si>
  <si>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</si>
  <si>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</si>
  <si>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</si>
  <si>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</si>
  <si>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</si>
  <si>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</si>
  <si>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</si>
  <si>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</si>
  <si>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</si>
  <si>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</si>
  <si>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</si>
  <si>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</si>
  <si>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</si>
  <si>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</si>
  <si>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</si>
  <si>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</si>
  <si>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</si>
  <si>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</si>
  <si>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</si>
  <si>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</si>
  <si>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</si>
  <si>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</si>
  <si>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</si>
  <si>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</si>
  <si>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</si>
  <si>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</si>
  <si>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</si>
  <si>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</si>
  <si>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</si>
  <si>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</si>
  <si>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</si>
  <si>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</si>
  <si>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</si>
  <si>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</si>
  <si>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</si>
  <si>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</si>
  <si>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</si>
  <si>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</si>
  <si>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</si>
  <si>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</si>
  <si>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</si>
  <si>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</si>
  <si>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</si>
  <si>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</si>
  <si>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</si>
  <si>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</si>
  <si>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</si>
  <si>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</si>
  <si>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</si>
  <si>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</si>
  <si>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</si>
  <si>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</si>
  <si>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</si>
  <si>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</si>
  <si>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</si>
  <si>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</si>
  <si>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</si>
  <si>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</si>
  <si>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</si>
  <si>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</si>
  <si>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</si>
  <si>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</si>
  <si>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</si>
  <si>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</si>
  <si>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</si>
  <si>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</si>
  <si>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</si>
  <si>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</si>
  <si>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</si>
  <si>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</si>
  <si>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</si>
  <si>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</si>
  <si>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</si>
  <si>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</si>
  <si>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</si>
  <si>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</si>
  <si>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</si>
  <si>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</si>
  <si>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</si>
  <si>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</si>
  <si>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</si>
  <si>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</si>
  <si>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</si>
  <si>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</si>
  <si>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</si>
  <si>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</si>
  <si>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</si>
  <si>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</si>
  <si>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</si>
  <si>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</si>
  <si>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</si>
  <si>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</si>
  <si>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</si>
  <si>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</si>
  <si>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</si>
  <si>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</si>
  <si>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</si>
  <si>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</si>
  <si>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</si>
  <si>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</si>
  <si>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</si>
  <si>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</si>
  <si>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</si>
  <si>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</si>
  <si>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</si>
  <si>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</si>
  <si>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</si>
  <si>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</si>
  <si>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</si>
  <si>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</si>
  <si>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</si>
  <si>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</si>
  <si>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</si>
  <si>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</si>
  <si>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</si>
  <si>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</si>
  <si>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</si>
  <si>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</si>
  <si>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</si>
  <si>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</si>
  <si>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</si>
  <si>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</si>
  <si>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</si>
  <si>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</si>
  <si>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</si>
  <si>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</si>
  <si>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</si>
  <si>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</si>
  <si>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</si>
  <si>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</si>
  <si>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</si>
  <si>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</si>
  <si>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</si>
  <si>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</si>
  <si>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</si>
  <si>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</si>
  <si>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</si>
  <si>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</si>
  <si>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</si>
  <si>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</si>
  <si>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</si>
  <si>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</si>
  <si>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</si>
  <si>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</si>
  <si>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</si>
  <si>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</si>
  <si>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</si>
  <si>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</si>
  <si>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</si>
  <si>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</si>
  <si>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</si>
  <si>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</si>
  <si>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</si>
  <si>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</si>
  <si>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</si>
  <si>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</si>
  <si>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</si>
  <si>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</si>
  <si>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</si>
  <si>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</si>
  <si>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</si>
  <si>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</si>
  <si>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</si>
  <si>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</si>
  <si>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</si>
  <si>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</si>
  <si>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</si>
  <si>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</si>
  <si>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</si>
  <si>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</si>
  <si>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</si>
  <si>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</si>
  <si>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</si>
  <si>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</si>
  <si>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</si>
  <si>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</si>
  <si>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</si>
  <si>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</si>
  <si>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</si>
  <si>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</si>
  <si>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</si>
  <si>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</si>
  <si>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</si>
  <si>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</si>
  <si>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</si>
  <si>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</si>
  <si>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</si>
  <si>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</si>
  <si>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</si>
  <si>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</si>
  <si>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</si>
  <si>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</si>
  <si>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</si>
  <si>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</si>
  <si>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</si>
  <si>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</si>
  <si>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</si>
  <si>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</si>
  <si>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</si>
  <si>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</si>
  <si>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</si>
  <si>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</si>
  <si>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</si>
  <si>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</si>
  <si>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</si>
  <si>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</si>
  <si>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</si>
  <si>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</si>
  <si>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</si>
  <si>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</si>
  <si>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</si>
  <si>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</si>
  <si>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</si>
  <si>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</si>
  <si>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</si>
  <si>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</si>
  <si>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</si>
  <si>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</si>
  <si>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</si>
  <si>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</si>
  <si>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</si>
  <si>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</si>
  <si>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</si>
  <si>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</si>
  <si>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</si>
  <si>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</si>
  <si>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</si>
  <si>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</si>
  <si>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</si>
  <si>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</si>
  <si>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</si>
  <si>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</si>
  <si>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</si>
  <si>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</si>
  <si>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</si>
  <si>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</si>
  <si>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</si>
  <si>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</si>
  <si>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</si>
  <si>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</si>
  <si>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</si>
  <si>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</si>
  <si>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</si>
  <si>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</si>
  <si>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</si>
  <si>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</si>
  <si>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</si>
  <si>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</si>
  <si>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</si>
  <si>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</si>
  <si>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</si>
  <si>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</si>
  <si>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</si>
  <si>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</si>
  <si>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</si>
  <si>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</si>
  <si>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</si>
  <si>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</si>
  <si>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</si>
  <si>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</si>
  <si>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</si>
  <si>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</si>
  <si>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</si>
  <si>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</si>
  <si>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</si>
  <si>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</si>
  <si>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</si>
  <si>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</si>
  <si>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</si>
  <si>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</si>
  <si>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</si>
  <si>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</si>
  <si>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</si>
  <si>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</si>
  <si>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</si>
  <si>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</si>
  <si>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</si>
  <si>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</si>
  <si>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</si>
  <si>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</si>
  <si>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</si>
  <si>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</si>
  <si>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</si>
  <si>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</si>
  <si>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</si>
  <si>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</si>
  <si>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</si>
  <si>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</si>
  <si>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</si>
  <si>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</si>
  <si>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</si>
  <si>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</si>
  <si>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</si>
  <si>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</si>
  <si>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</si>
  <si>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</si>
  <si>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</si>
  <si>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</si>
  <si>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</si>
  <si>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</si>
  <si>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</si>
  <si>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</si>
  <si>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</si>
  <si>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</si>
  <si>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</si>
  <si>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</si>
  <si>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</si>
  <si>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</si>
  <si>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</si>
  <si>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</si>
  <si>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</si>
  <si>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</si>
  <si>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</si>
  <si>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</si>
  <si>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</si>
  <si>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</si>
  <si>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</si>
  <si>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</si>
  <si>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</si>
  <si>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</si>
  <si>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</si>
  <si>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</si>
  <si>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</si>
  <si>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</si>
  <si>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</si>
  <si>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</si>
  <si>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</si>
  <si>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</si>
  <si>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</si>
  <si>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</si>
  <si>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</si>
  <si>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</si>
  <si>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</si>
  <si>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</si>
  <si>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</si>
  <si>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</si>
  <si>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</si>
  <si>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</si>
  <si>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</si>
  <si>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</si>
  <si>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</si>
  <si>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</si>
  <si>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</si>
  <si>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</si>
  <si>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</si>
  <si>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</si>
  <si>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</si>
  <si>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</si>
  <si>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</si>
  <si>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</si>
  <si>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</si>
  <si>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</si>
  <si>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</si>
  <si>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</si>
  <si>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</si>
  <si>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</si>
  <si>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</si>
  <si>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</si>
  <si>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</si>
  <si>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</si>
  <si>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</si>
  <si>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</si>
  <si>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</si>
  <si>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</si>
  <si>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</si>
  <si>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</si>
  <si>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</si>
  <si>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</si>
  <si>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</si>
  <si>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</si>
  <si>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</si>
  <si>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</si>
  <si>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</si>
  <si>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</si>
  <si>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</si>
  <si>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</si>
  <si>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</si>
  <si>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</si>
  <si>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</si>
  <si>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</si>
  <si>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</si>
  <si>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</si>
  <si>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</si>
  <si>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</si>
  <si>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</si>
  <si>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</si>
  <si>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</si>
  <si>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</si>
  <si>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</si>
  <si>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</si>
  <si>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</si>
  <si>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</si>
  <si>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</si>
  <si>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</si>
  <si>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</si>
  <si>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</si>
  <si>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</si>
  <si>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</si>
  <si>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</si>
  <si>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</si>
  <si>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</si>
  <si>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</si>
  <si>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</si>
  <si>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</si>
  <si>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</si>
  <si>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</si>
  <si>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</si>
  <si>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</si>
  <si>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</si>
  <si>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</si>
  <si>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</si>
  <si>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</si>
  <si>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</si>
  <si>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</si>
  <si>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</si>
  <si>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</si>
  <si>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</si>
  <si>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</si>
  <si>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</si>
  <si>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</si>
  <si>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</si>
  <si>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</si>
  <si>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</si>
  <si>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</si>
  <si>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国際連合プロジェクト・サービス機関(UNOPS)拠出金（任意拠出金）</t>
    <rPh sb="0" eb="2">
      <t>コクサイ</t>
    </rPh>
    <rPh sb="2" eb="4">
      <t>レンゴウ</t>
    </rPh>
    <rPh sb="15" eb="17">
      <t>キカン</t>
    </rPh>
    <rPh sb="24" eb="27">
      <t>キョシュツキン</t>
    </rPh>
    <rPh sb="28" eb="30">
      <t>ニンイ</t>
    </rPh>
    <rPh sb="30" eb="33">
      <t>キョシュツキン</t>
    </rPh>
    <phoneticPr fontId="5"/>
  </si>
  <si>
    <t>外務省</t>
  </si>
  <si>
    <t>国際協力局</t>
    <rPh sb="0" eb="2">
      <t>コクサイ</t>
    </rPh>
    <rPh sb="2" eb="4">
      <t>キョウリョク</t>
    </rPh>
    <rPh sb="4" eb="5">
      <t>キョク</t>
    </rPh>
    <phoneticPr fontId="5"/>
  </si>
  <si>
    <t>地球規模課題総括課</t>
    <rPh sb="0" eb="9">
      <t>チキュウキボカダイソウカツカ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</si>
  <si>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</si>
  <si>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</si>
  <si>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ＵＮＯＰＳからの要請</t>
    <rPh sb="8" eb="10">
      <t>ヨウセイ</t>
    </rPh>
    <phoneticPr fontId="5"/>
  </si>
  <si>
    <t>外務</t>
  </si>
  <si>
    <t>UNOPSは、人道、平和構築、開発支援の分野において、主に中東・北アフリカやサブサハラ地域などの途上国を対象に、インフラ整備、調達及びプロジェクト管理等のサービスを通じて人道・テロ対策・社会安定化支援に貢献している。また、新型コロナ感染拡大を防止し、コロナの影響に加えて災害等により劣悪な環境に置かれている難民・国内避難民を始めとする脆弱層の環境を改善するため、保健や医療機材の供与も行うことで、医療アクセスが弱いという課題を解決することも目的としている。日本は、紛争地域等で事業実績を有するUNOPSと連携することにより、治安面から日本の機関による活動が限定的な地域において緊急事業等を実施していることから、UNOPSは日本の二国間援助を補完する役目も担う。</t>
    <rPh sb="7" eb="9">
      <t>ジンドウ</t>
    </rPh>
    <rPh sb="10" eb="12">
      <t>ヘイワ</t>
    </rPh>
    <rPh sb="12" eb="14">
      <t>コウチク</t>
    </rPh>
    <rPh sb="15" eb="17">
      <t>カイハツ</t>
    </rPh>
    <rPh sb="17" eb="19">
      <t>シエン</t>
    </rPh>
    <rPh sb="20" eb="22">
      <t>ブンヤ</t>
    </rPh>
    <rPh sb="27" eb="28">
      <t>オモ</t>
    </rPh>
    <rPh sb="29" eb="31">
      <t>チュウトウ</t>
    </rPh>
    <rPh sb="32" eb="33">
      <t>キタ</t>
    </rPh>
    <rPh sb="43" eb="45">
      <t>チイキ</t>
    </rPh>
    <rPh sb="48" eb="51">
      <t>トジョウコク</t>
    </rPh>
    <rPh sb="52" eb="54">
      <t>タイショウ</t>
    </rPh>
    <rPh sb="60" eb="62">
      <t>セイビ</t>
    </rPh>
    <rPh sb="63" eb="65">
      <t>チョウタツ</t>
    </rPh>
    <rPh sb="65" eb="66">
      <t>オヨ</t>
    </rPh>
    <rPh sb="73" eb="75">
      <t>カンリ</t>
    </rPh>
    <rPh sb="75" eb="76">
      <t>ナド</t>
    </rPh>
    <rPh sb="82" eb="83">
      <t>ツウ</t>
    </rPh>
    <rPh sb="85" eb="87">
      <t>ジンドウ</t>
    </rPh>
    <rPh sb="90" eb="92">
      <t>タイサク</t>
    </rPh>
    <rPh sb="93" eb="95">
      <t>シャカイ</t>
    </rPh>
    <rPh sb="95" eb="98">
      <t>アンテイカ</t>
    </rPh>
    <rPh sb="98" eb="100">
      <t>シエン</t>
    </rPh>
    <rPh sb="101" eb="103">
      <t>コウケン</t>
    </rPh>
    <rPh sb="111" eb="113">
      <t>シンガタ</t>
    </rPh>
    <rPh sb="116" eb="118">
      <t>カンセン</t>
    </rPh>
    <rPh sb="118" eb="120">
      <t>カクダイ</t>
    </rPh>
    <rPh sb="121" eb="123">
      <t>ボウシ</t>
    </rPh>
    <rPh sb="129" eb="131">
      <t>エイキョウ</t>
    </rPh>
    <rPh sb="132" eb="133">
      <t>クワ</t>
    </rPh>
    <rPh sb="135" eb="137">
      <t>サイガイ</t>
    </rPh>
    <rPh sb="137" eb="138">
      <t>ナド</t>
    </rPh>
    <rPh sb="141" eb="143">
      <t>レツアク</t>
    </rPh>
    <rPh sb="144" eb="146">
      <t>カンキョウ</t>
    </rPh>
    <rPh sb="147" eb="148">
      <t>オ</t>
    </rPh>
    <rPh sb="153" eb="155">
      <t>ナンミン</t>
    </rPh>
    <rPh sb="156" eb="158">
      <t>コクナイ</t>
    </rPh>
    <rPh sb="158" eb="161">
      <t>ヒナンミン</t>
    </rPh>
    <rPh sb="162" eb="163">
      <t>ハジ</t>
    </rPh>
    <rPh sb="167" eb="169">
      <t>キジャク</t>
    </rPh>
    <rPh sb="169" eb="170">
      <t>ソウ</t>
    </rPh>
    <rPh sb="171" eb="173">
      <t>カンキョウ</t>
    </rPh>
    <rPh sb="174" eb="176">
      <t>カイゼン</t>
    </rPh>
    <rPh sb="181" eb="183">
      <t>ホケン</t>
    </rPh>
    <rPh sb="184" eb="186">
      <t>イリョウ</t>
    </rPh>
    <rPh sb="186" eb="188">
      <t>キザイ</t>
    </rPh>
    <rPh sb="189" eb="191">
      <t>キョウヨ</t>
    </rPh>
    <rPh sb="192" eb="193">
      <t>オコナ</t>
    </rPh>
    <rPh sb="198" eb="200">
      <t>イリョウ</t>
    </rPh>
    <rPh sb="205" eb="206">
      <t>ヨワ</t>
    </rPh>
    <rPh sb="210" eb="212">
      <t>カダイ</t>
    </rPh>
    <rPh sb="213" eb="215">
      <t>カイケツ</t>
    </rPh>
    <rPh sb="220" eb="222">
      <t>モクテキ</t>
    </rPh>
    <rPh sb="228" eb="230">
      <t>ニホン</t>
    </rPh>
    <rPh sb="232" eb="234">
      <t>フンソウ</t>
    </rPh>
    <rPh sb="234" eb="236">
      <t>チイキ</t>
    </rPh>
    <rPh sb="236" eb="237">
      <t>ナド</t>
    </rPh>
    <rPh sb="238" eb="240">
      <t>ジギョウ</t>
    </rPh>
    <rPh sb="240" eb="242">
      <t>ジッセキ</t>
    </rPh>
    <rPh sb="243" eb="244">
      <t>ユウ</t>
    </rPh>
    <rPh sb="252" eb="254">
      <t>レンケイ</t>
    </rPh>
    <rPh sb="262" eb="265">
      <t>チアンメン</t>
    </rPh>
    <rPh sb="267" eb="269">
      <t>ニホン</t>
    </rPh>
    <rPh sb="270" eb="272">
      <t>キカン</t>
    </rPh>
    <rPh sb="275" eb="277">
      <t>カツドウ</t>
    </rPh>
    <rPh sb="278" eb="281">
      <t>ゲンテイテキ</t>
    </rPh>
    <rPh sb="282" eb="284">
      <t>チイキ</t>
    </rPh>
    <rPh sb="288" eb="290">
      <t>キンキュウ</t>
    </rPh>
    <rPh sb="290" eb="292">
      <t>ジギョウ</t>
    </rPh>
    <rPh sb="292" eb="293">
      <t>ナド</t>
    </rPh>
    <rPh sb="294" eb="296">
      <t>ジッシ</t>
    </rPh>
    <rPh sb="311" eb="313">
      <t>ニホン</t>
    </rPh>
    <rPh sb="314" eb="315">
      <t>ニ</t>
    </rPh>
    <rPh sb="315" eb="317">
      <t>コクカン</t>
    </rPh>
    <rPh sb="317" eb="319">
      <t>エンジョ</t>
    </rPh>
    <rPh sb="320" eb="322">
      <t>ホカン</t>
    </rPh>
    <rPh sb="324" eb="326">
      <t>ヤクメ</t>
    </rPh>
    <rPh sb="327" eb="328">
      <t>ニナ</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</si>
  <si>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</si>
  <si>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</si>
  <si>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我が国の補正予算による人道支援実施</t>
    <phoneticPr fontId="5"/>
  </si>
  <si>
    <t>プロジェクトの実施案件数</t>
    <phoneticPr fontId="5"/>
  </si>
  <si>
    <t>67</t>
    <phoneticPr fontId="5"/>
  </si>
  <si>
    <t>99</t>
    <phoneticPr fontId="5"/>
  </si>
  <si>
    <t>235</t>
    <phoneticPr fontId="5"/>
  </si>
  <si>
    <t>276</t>
    <phoneticPr fontId="5"/>
  </si>
  <si>
    <t>271</t>
    <phoneticPr fontId="5"/>
  </si>
  <si>
    <t>313</t>
    <phoneticPr fontId="5"/>
  </si>
  <si>
    <t>318</t>
    <phoneticPr fontId="5"/>
  </si>
  <si>
    <t>329</t>
    <phoneticPr fontId="5"/>
  </si>
  <si>
    <t>2021</t>
  </si>
  <si>
    <t>UNOPS拠出金</t>
    <rPh sb="5" eb="7">
      <t>キョシュツ</t>
    </rPh>
    <rPh sb="7" eb="8">
      <t>キン</t>
    </rPh>
    <phoneticPr fontId="5"/>
  </si>
  <si>
    <t>事業支援</t>
    <rPh sb="0" eb="2">
      <t>ジギョウ</t>
    </rPh>
    <rPh sb="2" eb="4">
      <t>シエン</t>
    </rPh>
    <phoneticPr fontId="5"/>
  </si>
  <si>
    <t>国連プロジェクト・サービス機関（UNOPS）</t>
    <phoneticPr fontId="5"/>
  </si>
  <si>
    <t>開発途上国における緊急人道支援及び復興支援事業の実施</t>
    <phoneticPr fontId="5"/>
  </si>
  <si>
    <t>事業計画書（プロポーザル）に記載されている裨益人数の達成</t>
    <rPh sb="0" eb="2">
      <t>ジギョウ</t>
    </rPh>
    <rPh sb="2" eb="5">
      <t>ケイカクショ</t>
    </rPh>
    <rPh sb="14" eb="16">
      <t>キサイ</t>
    </rPh>
    <rPh sb="21" eb="23">
      <t>ヒエキ</t>
    </rPh>
    <rPh sb="23" eb="25">
      <t>ニンズウ</t>
    </rPh>
    <rPh sb="26" eb="28">
      <t>タッセイ</t>
    </rPh>
    <phoneticPr fontId="5"/>
  </si>
  <si>
    <t>紛争等の影響を受けている国・地域における我が国の人道支援実施実績</t>
    <rPh sb="0" eb="2">
      <t>フンソウ</t>
    </rPh>
    <rPh sb="2" eb="3">
      <t>ナド</t>
    </rPh>
    <rPh sb="4" eb="6">
      <t>エイキョウ</t>
    </rPh>
    <rPh sb="7" eb="8">
      <t>ウ</t>
    </rPh>
    <rPh sb="12" eb="13">
      <t>クニ</t>
    </rPh>
    <rPh sb="14" eb="16">
      <t>チイキ</t>
    </rPh>
    <rPh sb="20" eb="21">
      <t>ワ</t>
    </rPh>
    <rPh sb="22" eb="23">
      <t>クニ</t>
    </rPh>
    <rPh sb="24" eb="26">
      <t>ジンドウ</t>
    </rPh>
    <rPh sb="26" eb="28">
      <t>シエン</t>
    </rPh>
    <rPh sb="28" eb="30">
      <t>ジッシ</t>
    </rPh>
    <rPh sb="30" eb="32">
      <t>ジッセキ</t>
    </rPh>
    <phoneticPr fontId="5"/>
  </si>
  <si>
    <t>人</t>
    <rPh sb="0" eb="1">
      <t>ヒト</t>
    </rPh>
    <phoneticPr fontId="5"/>
  </si>
  <si>
    <t>UNOPS国事務所による各個別の事業計画書、事業完了報告書</t>
    <rPh sb="5" eb="6">
      <t>クニ</t>
    </rPh>
    <rPh sb="6" eb="9">
      <t>ジムショ</t>
    </rPh>
    <rPh sb="12" eb="13">
      <t>カク</t>
    </rPh>
    <rPh sb="13" eb="15">
      <t>コベツ</t>
    </rPh>
    <rPh sb="16" eb="18">
      <t>ジギョウ</t>
    </rPh>
    <rPh sb="18" eb="21">
      <t>ケイカクショ</t>
    </rPh>
    <rPh sb="22" eb="24">
      <t>ジギョウ</t>
    </rPh>
    <rPh sb="24" eb="26">
      <t>カンリョウ</t>
    </rPh>
    <rPh sb="26" eb="29">
      <t>ホウコクショ</t>
    </rPh>
    <phoneticPr fontId="5"/>
  </si>
  <si>
    <t>補正イヤマーク拠出金専用シート</t>
    <rPh sb="0" eb="2">
      <t>ホセイ</t>
    </rPh>
    <rPh sb="7" eb="10">
      <t>キョシュツキン</t>
    </rPh>
    <rPh sb="10" eb="12">
      <t>センヨウ</t>
    </rPh>
    <phoneticPr fontId="39"/>
  </si>
  <si>
    <t>補正予算において個別プロジェクトにイヤマークした任意拠出金</t>
    <rPh sb="0" eb="2">
      <t>ホセイ</t>
    </rPh>
    <rPh sb="2" eb="4">
      <t>ヨサン</t>
    </rPh>
    <rPh sb="8" eb="10">
      <t>コベツ</t>
    </rPh>
    <rPh sb="24" eb="26">
      <t>ニンイ</t>
    </rPh>
    <rPh sb="26" eb="29">
      <t>キョシュツキン</t>
    </rPh>
    <phoneticPr fontId="39"/>
  </si>
  <si>
    <t>案件名</t>
    <rPh sb="0" eb="2">
      <t>アンケン</t>
    </rPh>
    <rPh sb="2" eb="3">
      <t>メイ</t>
    </rPh>
    <phoneticPr fontId="39"/>
  </si>
  <si>
    <t>事業概要</t>
    <rPh sb="0" eb="2">
      <t>ジギョウ</t>
    </rPh>
    <rPh sb="2" eb="4">
      <t>ガイヨウ</t>
    </rPh>
    <phoneticPr fontId="39"/>
  </si>
  <si>
    <t>成果目標</t>
    <rPh sb="0" eb="2">
      <t>セイカ</t>
    </rPh>
    <rPh sb="2" eb="4">
      <t>モクヒョウ</t>
    </rPh>
    <phoneticPr fontId="39"/>
  </si>
  <si>
    <t>成果実績（アウトカム）及び
活動実績（アウトプット）</t>
    <rPh sb="0" eb="2">
      <t>セイカ</t>
    </rPh>
    <rPh sb="2" eb="4">
      <t>ジッセキ</t>
    </rPh>
    <rPh sb="11" eb="12">
      <t>オヨ</t>
    </rPh>
    <rPh sb="14" eb="16">
      <t>カツドウ</t>
    </rPh>
    <rPh sb="16" eb="18">
      <t>ジッセキ</t>
    </rPh>
    <phoneticPr fontId="39"/>
  </si>
  <si>
    <t>対象年度</t>
    <rPh sb="0" eb="2">
      <t>タイショウ</t>
    </rPh>
    <rPh sb="2" eb="4">
      <t>ネンド</t>
    </rPh>
    <phoneticPr fontId="39"/>
  </si>
  <si>
    <t>追加予算額</t>
    <rPh sb="0" eb="2">
      <t>ツイカ</t>
    </rPh>
    <rPh sb="2" eb="5">
      <t>ヨサンガク</t>
    </rPh>
    <phoneticPr fontId="39"/>
  </si>
  <si>
    <t>アフガニスタンにおける緊急人道支援</t>
  </si>
  <si>
    <t>アフガニスタンの脆弱な人々の生活環境を改善するため、食料以外の生活必需品（ブランケット、プラスチックシート、水タンク、調理器具、衛生用品等）及びシェルターキットを配布する。また、カブールの国連合同情報センター（人道支援ホットライン）の運営体制を拡充する。</t>
    <phoneticPr fontId="5"/>
  </si>
  <si>
    <t xml:space="preserve">脆弱な人々の回復力が向上し、影響を受けた人々が情報プラットフォームにアクセスする能力が強化され、危機の際に人々が前向きな対処戦略に取り組み、命を救う可能性のある情報に基づいた意思決定ができるようになる。具体的な支援目標は、非食料品キット（マットレス、毛布、ビニールシート、水の容器、調理器具、衛生キットを含む）と緊急避難所キットを13,000世帯に提供する。人道支援ホットラインを提供・拡充し、50,000件受信及び85％を第一報で解決する。
</t>
    <rPh sb="101" eb="104">
      <t>グタイテキ</t>
    </rPh>
    <rPh sb="105" eb="107">
      <t>シエン</t>
    </rPh>
    <rPh sb="107" eb="109">
      <t>モクヒョウ</t>
    </rPh>
    <phoneticPr fontId="5"/>
  </si>
  <si>
    <t>令和３年度</t>
    <rPh sb="0" eb="2">
      <t>レイワ</t>
    </rPh>
    <rPh sb="3" eb="5">
      <t>ネンド</t>
    </rPh>
    <phoneticPr fontId="5"/>
  </si>
  <si>
    <t>１．３億円</t>
    <rPh sb="4" eb="5">
      <t>エン</t>
    </rPh>
    <phoneticPr fontId="5"/>
  </si>
  <si>
    <t>ベニシャングル・グムズ州メテケル県ダングル郡における国内帰還民への保健分野の基礎的な社会サービス支援　（エチオピア）</t>
    <phoneticPr fontId="5"/>
  </si>
  <si>
    <t>ベニシャングル・グムズ州メテケル県ダングル郡における国内帰還民の保健医療へのアクセスを改善するため、ヘルスポストの建設による保健医療環境の提供を通じて帰還民の健康を守る。</t>
    <phoneticPr fontId="5"/>
  </si>
  <si>
    <t>２つのヘルスポストを建設し、8名の職員を雇用し、１万人のIDPｓ帰還民の医療アクセスを改善する。</t>
    <phoneticPr fontId="5"/>
  </si>
  <si>
    <t>１．６５億円</t>
    <rPh sb="4" eb="6">
      <t>オクエン</t>
    </rPh>
    <phoneticPr fontId="5"/>
  </si>
  <si>
    <t>シエラレオネ首都フリータウンにおける被災コミュニティのレジリエンス構築支援</t>
  </si>
  <si>
    <t>2021年3月にスーザンベイで発生した大規模火災への対応として、コミュニティの強靭性を強化することを目的とし、コミュニティインフラストラクチャーの導入（下水設備、屋外トイレ、給水設備整備）し、火災現場であるスーザンベイ地区における開発準備立ち上げる。</t>
    <rPh sb="50" eb="52">
      <t>モクテキ</t>
    </rPh>
    <phoneticPr fontId="5"/>
  </si>
  <si>
    <t>コミュニティインフラストラクチャーの導入（下水設備５か所、屋外トイレ１か所、給水設備１か所）し、スーザンベイ地区における再開発準備立ち上げ（再開発に向けたサイト準備に作業員20人、うち25％以上は女性）を動員する。</t>
    <phoneticPr fontId="5"/>
  </si>
  <si>
    <t>２．４８億円</t>
    <rPh sb="4" eb="6">
      <t>オクエン</t>
    </rPh>
    <phoneticPr fontId="5"/>
  </si>
  <si>
    <t>リベリアにおける洪水及び海岸侵食に関するレジリエンス構築</t>
  </si>
  <si>
    <t>関連機関支援を通じて、水害を予防することを目的とし、国家及び準国家レベルにおける国家災害管理局（NDMA：National Disaster Management Agency）への車両・オートバイ・IT機器の供与を行う。</t>
    <rPh sb="21" eb="23">
      <t>モクテキ</t>
    </rPh>
    <rPh sb="108" eb="109">
      <t>オコナ</t>
    </rPh>
    <phoneticPr fontId="5"/>
  </si>
  <si>
    <t>車両１３台、オートバイ１５台、ICT機器（６カテゴリーより１３０台）を供与する。</t>
    <rPh sb="0" eb="2">
      <t>シャリョウ</t>
    </rPh>
    <rPh sb="4" eb="5">
      <t>ダイ</t>
    </rPh>
    <rPh sb="13" eb="14">
      <t>ダイ</t>
    </rPh>
    <phoneticPr fontId="5"/>
  </si>
  <si>
    <t>２．０４億円</t>
    <rPh sb="4" eb="6">
      <t>オクエン</t>
    </rPh>
    <phoneticPr fontId="5"/>
  </si>
  <si>
    <t>レバノンにおける緊急の保健セクター支援</t>
  </si>
  <si>
    <t>ホストコミュニティ及び脆弱層に対する保健セクター人道支援を通じて、新型コロナ感染拡大防止を図るとともに、保健省のサービス提供能力の強化を図り、医療アクセスを必要とする人々の健康と福祉向上することを目的として、ベイルート、山岳レバノン、南レバノン、ベカーにおいて、医療保健施設への機材供与及び持続可能エネルギー供給にかかる緊急支援を行う。</t>
    <rPh sb="98" eb="100">
      <t>モクテキ</t>
    </rPh>
    <phoneticPr fontId="5"/>
  </si>
  <si>
    <t>CTスキャン等の医療機材を少なくとも1か所の医療施設へ供与すること及び最大４か所の医療施設への太陽光発電システムを導入する。</t>
    <rPh sb="33" eb="34">
      <t>オヨ</t>
    </rPh>
    <phoneticPr fontId="5"/>
  </si>
  <si>
    <t>１．４億円</t>
    <rPh sb="3" eb="5">
      <t>オクエン</t>
    </rPh>
    <phoneticPr fontId="5"/>
  </si>
  <si>
    <t>基本的な救急医療サービスの改善に向けた、マニカランド州の保健所の整備　（ジンバブエ）</t>
    <phoneticPr fontId="5"/>
  </si>
  <si>
    <t>サイクロン・イダイの被災地であるマニカランド州において、支援が行き届いていない地域の医療機関向けに、救急車・PCＲ検査機器を調達することで、同地域のCOVID-19の予防・管理対応を支援することを目的とし、救急車2台の調達と2保健所への納入、及びPCR検査機器1台の調達と1病院への納入をすることでCOVID-19検査施設へのアクセスと紹介センターへの患者の移送を改善する。</t>
    <rPh sb="98" eb="100">
      <t>モクテキ</t>
    </rPh>
    <rPh sb="121" eb="122">
      <t>オヨ</t>
    </rPh>
    <phoneticPr fontId="5"/>
  </si>
  <si>
    <t>救急車2台の調達と2保健所への納入及びPCR検査機器1台の調達と1病院への納入をする。</t>
    <rPh sb="17" eb="18">
      <t>オヨ</t>
    </rPh>
    <phoneticPr fontId="5"/>
  </si>
  <si>
    <t>０．３４億円</t>
    <rPh sb="4" eb="6">
      <t>オクエン</t>
    </rPh>
    <phoneticPr fontId="5"/>
  </si>
  <si>
    <t>救急車と救命医療物資の供与を通じたアフガニスタンへの緊急医療支援</t>
    <rPh sb="0" eb="3">
      <t>キュウキュウシャ</t>
    </rPh>
    <rPh sb="4" eb="6">
      <t>キュウメイ</t>
    </rPh>
    <rPh sb="6" eb="8">
      <t>イリョウ</t>
    </rPh>
    <rPh sb="8" eb="10">
      <t>ブッシ</t>
    </rPh>
    <rPh sb="11" eb="13">
      <t>キョウヨ</t>
    </rPh>
    <rPh sb="14" eb="15">
      <t>ツウ</t>
    </rPh>
    <rPh sb="26" eb="28">
      <t>キンキュウ</t>
    </rPh>
    <rPh sb="28" eb="30">
      <t>イリョウ</t>
    </rPh>
    <rPh sb="30" eb="32">
      <t>シエン</t>
    </rPh>
    <phoneticPr fontId="43"/>
  </si>
  <si>
    <t>医療サービスの運用能力を高めることで、急性期医療ニーズへの対応に貢献することを目的とし、カブール及びカンダハールの病院への救急車を供与し、救急車運用及び維持管理に関する研修を実施する。また医薬品・医療品の供与を行う。</t>
    <rPh sb="39" eb="41">
      <t>モクテキ</t>
    </rPh>
    <rPh sb="105" eb="106">
      <t>オコナ</t>
    </rPh>
    <phoneticPr fontId="5"/>
  </si>
  <si>
    <t>１５台の救急車を供与して、年間16,425人の患者を輸送すること及び病院毎に15人の医療スタッフの研修を実施する。また、医療品・医薬品の供与を行い、約16,600人の患者が医療にアクセスできるようにする。</t>
    <rPh sb="2" eb="3">
      <t>ダイ</t>
    </rPh>
    <rPh sb="4" eb="7">
      <t>キュウキュウシャ</t>
    </rPh>
    <rPh sb="8" eb="10">
      <t>キョウヨ</t>
    </rPh>
    <rPh sb="13" eb="15">
      <t>ネンカン</t>
    </rPh>
    <rPh sb="21" eb="22">
      <t>ニン</t>
    </rPh>
    <rPh sb="23" eb="25">
      <t>カンジャ</t>
    </rPh>
    <rPh sb="26" eb="28">
      <t>ユソウ</t>
    </rPh>
    <rPh sb="32" eb="33">
      <t>オヨ</t>
    </rPh>
    <rPh sb="34" eb="36">
      <t>ビョウイン</t>
    </rPh>
    <rPh sb="36" eb="37">
      <t>ゴト</t>
    </rPh>
    <rPh sb="40" eb="41">
      <t>ニン</t>
    </rPh>
    <rPh sb="42" eb="44">
      <t>イリョウ</t>
    </rPh>
    <rPh sb="49" eb="51">
      <t>ケンシュウ</t>
    </rPh>
    <rPh sb="52" eb="54">
      <t>ジッシ</t>
    </rPh>
    <rPh sb="60" eb="63">
      <t>イリョウヒン</t>
    </rPh>
    <rPh sb="64" eb="67">
      <t>イヤクヒン</t>
    </rPh>
    <rPh sb="68" eb="70">
      <t>キョウヨ</t>
    </rPh>
    <rPh sb="71" eb="72">
      <t>オコナ</t>
    </rPh>
    <rPh sb="74" eb="75">
      <t>ヤク</t>
    </rPh>
    <rPh sb="81" eb="82">
      <t>ニン</t>
    </rPh>
    <rPh sb="83" eb="85">
      <t>カンジャ</t>
    </rPh>
    <rPh sb="86" eb="88">
      <t>イリョウ</t>
    </rPh>
    <phoneticPr fontId="5"/>
  </si>
  <si>
    <t>2023年3月1日より事業開始している。</t>
    <rPh sb="4" eb="5">
      <t>ネン</t>
    </rPh>
    <rPh sb="6" eb="7">
      <t>ツキ</t>
    </rPh>
    <rPh sb="8" eb="9">
      <t>ニチ</t>
    </rPh>
    <rPh sb="11" eb="13">
      <t>ジギョウ</t>
    </rPh>
    <rPh sb="13" eb="15">
      <t>カイシ</t>
    </rPh>
    <phoneticPr fontId="5"/>
  </si>
  <si>
    <t>２．０５億円</t>
    <rPh sb="4" eb="5">
      <t>オク</t>
    </rPh>
    <rPh sb="5" eb="6">
      <t>エン</t>
    </rPh>
    <phoneticPr fontId="5"/>
  </si>
  <si>
    <t>ウクライナにおける人道医療支援の強化</t>
    <rPh sb="9" eb="11">
      <t>ジンドウ</t>
    </rPh>
    <rPh sb="11" eb="13">
      <t>イリョウ</t>
    </rPh>
    <rPh sb="13" eb="15">
      <t>シエン</t>
    </rPh>
    <rPh sb="16" eb="18">
      <t>キョウカ</t>
    </rPh>
    <phoneticPr fontId="43"/>
  </si>
  <si>
    <t>ウクライナ国防省傘下の軍病院における医療の質・効率の改善を目的として、国連の保健クラスターおよびWHOと協議して特定された優先的医療機器（Cアーク式X線装置１台、ビデオ内視鏡システム１台、脳外科手術用顕微鏡１台、エキスパートクラス超音波診断装置２台）を国防省付属病院のために調達・供与・設置を行うことで、患者のより効率的な治療と医療スタッフの作業環境を改善する。</t>
    <rPh sb="29" eb="31">
      <t>モクテキ</t>
    </rPh>
    <rPh sb="79" eb="80">
      <t>ダイ</t>
    </rPh>
    <rPh sb="92" eb="93">
      <t>ダイ</t>
    </rPh>
    <rPh sb="104" eb="105">
      <t>ダイ</t>
    </rPh>
    <rPh sb="123" eb="124">
      <t>ダイ</t>
    </rPh>
    <phoneticPr fontId="5"/>
  </si>
  <si>
    <t>年間約15,500人の男女の患者が治療を受けられ、防衛省付属病院の200人以上の医療関係者が、改善された条件のもとで治療を行うことができる。</t>
    <phoneticPr fontId="5"/>
  </si>
  <si>
    <t>2023年3月1日より事業開始している。</t>
  </si>
  <si>
    <t>１．８億円</t>
    <rPh sb="3" eb="5">
      <t>オクエン</t>
    </rPh>
    <phoneticPr fontId="5"/>
  </si>
  <si>
    <t>コンゴ（民）の脆弱な住民向けのワクチン接種コールドチェーン構築のためのラストワンマイル支援</t>
    <rPh sb="7" eb="9">
      <t>キジャク</t>
    </rPh>
    <rPh sb="10" eb="12">
      <t>ジュウミン</t>
    </rPh>
    <rPh sb="12" eb="13">
      <t>ム</t>
    </rPh>
    <rPh sb="19" eb="21">
      <t>セッシュ</t>
    </rPh>
    <rPh sb="29" eb="31">
      <t>コウチク</t>
    </rPh>
    <rPh sb="43" eb="45">
      <t>シエン</t>
    </rPh>
    <phoneticPr fontId="43"/>
  </si>
  <si>
    <t>保健省ワクチン拡大プログラム（EPI）における地方9州におけるワクチン（はしか、ポリオ、ロタウイルス、結核、コロナウイルス等）保管能力の強化を目的として、コールドチェンバー8台用の補助電源装置等、ワクチン用フリーザー6台、ワクチン保冷車10台及び車両2台の調達を行う。</t>
    <rPh sb="71" eb="73">
      <t>モクテキ</t>
    </rPh>
    <rPh sb="131" eb="132">
      <t>オコナ</t>
    </rPh>
    <phoneticPr fontId="5"/>
  </si>
  <si>
    <t>１．６６億円</t>
    <rPh sb="4" eb="5">
      <t>オク</t>
    </rPh>
    <rPh sb="5" eb="6">
      <t>エン</t>
    </rPh>
    <phoneticPr fontId="5"/>
  </si>
  <si>
    <t>ナイジェリア・ヨベ州における救急及び母子保健サービスの復旧</t>
    <rPh sb="9" eb="10">
      <t>シュウ</t>
    </rPh>
    <rPh sb="14" eb="16">
      <t>キュウキュウ</t>
    </rPh>
    <rPh sb="16" eb="17">
      <t>オヨ</t>
    </rPh>
    <rPh sb="18" eb="20">
      <t>ボシ</t>
    </rPh>
    <rPh sb="20" eb="22">
      <t>ホケン</t>
    </rPh>
    <rPh sb="27" eb="29">
      <t>フッキュウ</t>
    </rPh>
    <phoneticPr fontId="43"/>
  </si>
  <si>
    <t>１．１８億円</t>
    <rPh sb="4" eb="6">
      <t>オクエン</t>
    </rPh>
    <phoneticPr fontId="5"/>
  </si>
  <si>
    <t>国連照合検査機構(UNVIM)</t>
    <rPh sb="0" eb="2">
      <t>コクレン</t>
    </rPh>
    <rPh sb="2" eb="4">
      <t>ショウゴウ</t>
    </rPh>
    <rPh sb="4" eb="6">
      <t>ケンサ</t>
    </rPh>
    <rPh sb="6" eb="8">
      <t>キコウ</t>
    </rPh>
    <phoneticPr fontId="43"/>
  </si>
  <si>
    <t>１．９億円</t>
    <rPh sb="3" eb="5">
      <t>オクエン</t>
    </rPh>
    <phoneticPr fontId="5"/>
  </si>
  <si>
    <t>地域施設への緊急修復支援</t>
    <rPh sb="0" eb="2">
      <t>チイキ</t>
    </rPh>
    <rPh sb="2" eb="4">
      <t>シセツ</t>
    </rPh>
    <rPh sb="6" eb="8">
      <t>キンキュウ</t>
    </rPh>
    <rPh sb="8" eb="10">
      <t>シュウフク</t>
    </rPh>
    <rPh sb="10" eb="12">
      <t>シエン</t>
    </rPh>
    <phoneticPr fontId="43"/>
  </si>
  <si>
    <t>パレスチナ人への基本サービス提供を通じた緊急支援</t>
    <rPh sb="5" eb="6">
      <t>ヒト</t>
    </rPh>
    <rPh sb="8" eb="10">
      <t>キホン</t>
    </rPh>
    <rPh sb="14" eb="16">
      <t>テイキョウ</t>
    </rPh>
    <rPh sb="17" eb="18">
      <t>ツウ</t>
    </rPh>
    <rPh sb="20" eb="22">
      <t>キンキュウ</t>
    </rPh>
    <rPh sb="22" eb="24">
      <t>シエン</t>
    </rPh>
    <phoneticPr fontId="43"/>
  </si>
  <si>
    <t>２．２億円</t>
    <rPh sb="3" eb="5">
      <t>オクエン</t>
    </rPh>
    <phoneticPr fontId="5"/>
  </si>
  <si>
    <t>王立医療サービス(RMS)への保健対応強化のための緊急運営能力支援</t>
    <rPh sb="0" eb="2">
      <t>オウリツ</t>
    </rPh>
    <rPh sb="2" eb="4">
      <t>イリョウ</t>
    </rPh>
    <rPh sb="15" eb="17">
      <t>ホケン</t>
    </rPh>
    <rPh sb="17" eb="19">
      <t>タイオウ</t>
    </rPh>
    <rPh sb="19" eb="21">
      <t>キョウカ</t>
    </rPh>
    <rPh sb="25" eb="27">
      <t>キンキュウ</t>
    </rPh>
    <rPh sb="27" eb="29">
      <t>ウンエイ</t>
    </rPh>
    <rPh sb="29" eb="31">
      <t>ノウリョク</t>
    </rPh>
    <rPh sb="31" eb="33">
      <t>シエン</t>
    </rPh>
    <phoneticPr fontId="43"/>
  </si>
  <si>
    <t>１．８８億円</t>
    <rPh sb="4" eb="6">
      <t>オクエン</t>
    </rPh>
    <phoneticPr fontId="5"/>
  </si>
  <si>
    <t>重要な公共サービスへの緊急電力・能力強化支援</t>
    <rPh sb="0" eb="2">
      <t>ジュウヨウ</t>
    </rPh>
    <rPh sb="3" eb="5">
      <t>コウキョウ</t>
    </rPh>
    <rPh sb="11" eb="13">
      <t>キンキュウ</t>
    </rPh>
    <rPh sb="13" eb="15">
      <t>デンリョク</t>
    </rPh>
    <rPh sb="16" eb="18">
      <t>ノウリョク</t>
    </rPh>
    <rPh sb="18" eb="20">
      <t>キョウカ</t>
    </rPh>
    <rPh sb="20" eb="22">
      <t>シエン</t>
    </rPh>
    <phoneticPr fontId="43"/>
  </si>
  <si>
    <t>１億円</t>
    <rPh sb="1" eb="3">
      <t>オクエン</t>
    </rPh>
    <phoneticPr fontId="5"/>
  </si>
  <si>
    <t>ミャンマー北部及び北東部（カチン州とシャン州）の脆弱な人々と国内避難民に対する基礎的な物品購入を通じた人道支援</t>
    <rPh sb="5" eb="7">
      <t>ホクブ</t>
    </rPh>
    <rPh sb="7" eb="8">
      <t>オヨ</t>
    </rPh>
    <rPh sb="9" eb="12">
      <t>ホクトウブ</t>
    </rPh>
    <rPh sb="16" eb="17">
      <t>シュウ</t>
    </rPh>
    <rPh sb="21" eb="22">
      <t>シュウ</t>
    </rPh>
    <rPh sb="24" eb="26">
      <t>キジャク</t>
    </rPh>
    <rPh sb="27" eb="29">
      <t>ヒトビト</t>
    </rPh>
    <rPh sb="30" eb="32">
      <t>コクナイ</t>
    </rPh>
    <rPh sb="32" eb="35">
      <t>ヒナンミン</t>
    </rPh>
    <rPh sb="36" eb="37">
      <t>タイ</t>
    </rPh>
    <rPh sb="39" eb="42">
      <t>キソテキ</t>
    </rPh>
    <rPh sb="43" eb="45">
      <t>ブッピン</t>
    </rPh>
    <rPh sb="45" eb="47">
      <t>コウニュウ</t>
    </rPh>
    <rPh sb="48" eb="49">
      <t>ツウ</t>
    </rPh>
    <rPh sb="51" eb="53">
      <t>ジンドウ</t>
    </rPh>
    <rPh sb="53" eb="55">
      <t>シエン</t>
    </rPh>
    <phoneticPr fontId="43"/>
  </si>
  <si>
    <t>５．５億円</t>
    <rPh sb="3" eb="5">
      <t>オクエン</t>
    </rPh>
    <phoneticPr fontId="5"/>
  </si>
  <si>
    <t xml:space="preserve">非食料品キット（マットレス、毛布、ビニールシート、水の容器、調理器具、衛生キットを含む）と緊急避難所キットを13,000世帯に提供する。人道支援ホットラインを提供・拡充し、50,000件受信及び85％を第一報で解決する。
</t>
    <phoneticPr fontId="5"/>
  </si>
  <si>
    <t>脆弱な人々の回復力が向上し、影響を受けた人々が情報プラットフォームにアクセスする能力が強化され、危機の際に人々が前向きな対処戦略に取り組み、命を救う可能性のある情報に基づいた意思決定ができるようになる。</t>
  </si>
  <si>
    <t>２つのヘルスポストを建設し、8名の職員を雇用し、１万人のIDPｓ帰還民の医療アクセスが改善される。</t>
    <phoneticPr fontId="5"/>
  </si>
  <si>
    <r>
      <rPr>
        <b/>
        <sz val="11"/>
        <rFont val="ＭＳ Ｐゴシック"/>
        <family val="3"/>
        <charset val="128"/>
      </rPr>
      <t>事業実施中</t>
    </r>
    <r>
      <rPr>
        <sz val="11"/>
        <rFont val="ＭＳ Ｐゴシック"/>
        <family val="3"/>
        <charset val="128"/>
      </rPr>
      <t>：事業開始後に地元政府関係者の交代による再調整、全国的なセメント不足による調達遅延、貴地治安状況の悪化による労働者不足の影響があり、2023年12月末まで期間延長。</t>
    </r>
    <rPh sb="0" eb="2">
      <t>ジギョウ</t>
    </rPh>
    <rPh sb="2" eb="4">
      <t>ジッシ</t>
    </rPh>
    <rPh sb="4" eb="5">
      <t>チュウ</t>
    </rPh>
    <rPh sb="75" eb="76">
      <t>ネン</t>
    </rPh>
    <rPh sb="78" eb="79">
      <t>ツキ</t>
    </rPh>
    <rPh sb="79" eb="80">
      <t>マツ</t>
    </rPh>
    <rPh sb="82" eb="84">
      <t>キカン</t>
    </rPh>
    <rPh sb="84" eb="86">
      <t>エンチョウ</t>
    </rPh>
    <phoneticPr fontId="5"/>
  </si>
  <si>
    <t>2021年3月にスーザンベイで発生した大規模火災への対応として、コミュニティの強靭性を強化するため、コミュニティインフラストラクチャーの導入（下水設備、屋外トイレ、給水設備整備）し、火災現場であるスーザンベイ地区における開発準備立ち上げる。</t>
    <phoneticPr fontId="5"/>
  </si>
  <si>
    <r>
      <rPr>
        <b/>
        <sz val="11"/>
        <rFont val="ＭＳ Ｐゴシック"/>
        <family val="3"/>
        <charset val="128"/>
      </rPr>
      <t>事業実施中：</t>
    </r>
    <r>
      <rPr>
        <sz val="11"/>
        <rFont val="ＭＳ Ｐゴシック"/>
        <family val="3"/>
        <charset val="128"/>
      </rPr>
      <t>中国での厳格な新型コロナウイルス感染症対策への強化の影響やウクライナ危機の長期化に伴う物流の停滞により必要な部品調達及び設置に遅れが生じていることにより2023年6月末まで期間延長。</t>
    </r>
    <rPh sb="0" eb="2">
      <t>ジギョウ</t>
    </rPh>
    <rPh sb="2" eb="5">
      <t>ジッシチュウ</t>
    </rPh>
    <rPh sb="86" eb="87">
      <t>ネン</t>
    </rPh>
    <rPh sb="88" eb="89">
      <t>ツキ</t>
    </rPh>
    <rPh sb="89" eb="90">
      <t>マツ</t>
    </rPh>
    <rPh sb="92" eb="94">
      <t>キカン</t>
    </rPh>
    <rPh sb="94" eb="96">
      <t>エンチョウ</t>
    </rPh>
    <phoneticPr fontId="5"/>
  </si>
  <si>
    <r>
      <rPr>
        <b/>
        <sz val="11"/>
        <rFont val="ＭＳ Ｐゴシック"/>
        <family val="3"/>
        <charset val="128"/>
      </rPr>
      <t>事業実施中：</t>
    </r>
    <r>
      <rPr>
        <sz val="11"/>
        <rFont val="ＭＳ Ｐゴシック"/>
        <family val="3"/>
        <charset val="128"/>
      </rPr>
      <t>ウクライナ危機の長期化に伴うサプライチェーンへの影響や輸送費高騰、ヨーロッパ国内でのストライキによる調達業者からの製品納入に遅れが生じたことにより2023年5月末まで期間延長。</t>
    </r>
    <rPh sb="0" eb="2">
      <t>ジギョウ</t>
    </rPh>
    <rPh sb="2" eb="5">
      <t>ジッシチュウ</t>
    </rPh>
    <rPh sb="83" eb="84">
      <t>ネン</t>
    </rPh>
    <rPh sb="85" eb="86">
      <t>ツキ</t>
    </rPh>
    <rPh sb="86" eb="87">
      <t>マツ</t>
    </rPh>
    <rPh sb="89" eb="91">
      <t>キカン</t>
    </rPh>
    <rPh sb="91" eb="93">
      <t>エンチョウ</t>
    </rPh>
    <phoneticPr fontId="5"/>
  </si>
  <si>
    <t>ホストコミュニティ及び脆弱層に対する保健セクター人道支援を通じて、新型コロナ感染拡大防止を図るとともに、保健省のサービス提供能力の強化を図り、医療アクセスを必要とする人々の健康と福祉向上するため、ベイルート、山岳レバノン、南レバノン、ベカーにおいて、医療保健施設への機材供与及び持続可能エネルギー供給にかかる緊急支援を行う。</t>
    <phoneticPr fontId="5"/>
  </si>
  <si>
    <t>救急車2台の調達と2保健所への納入及びPCR検査機器1台の調達と1病院への納入とする。</t>
    <rPh sb="17" eb="18">
      <t>オヨ</t>
    </rPh>
    <phoneticPr fontId="5"/>
  </si>
  <si>
    <r>
      <rPr>
        <b/>
        <sz val="11"/>
        <rFont val="ＭＳ Ｐゴシック"/>
        <family val="3"/>
        <charset val="128"/>
      </rPr>
      <t>事業実施中：</t>
    </r>
    <r>
      <rPr>
        <sz val="11"/>
        <rFont val="ＭＳ Ｐゴシック"/>
        <family val="3"/>
        <charset val="128"/>
      </rPr>
      <t>自然災害が相次いだことによりメーカーや工場が被災し、半導体及び部品の供給不足により減産措置が執られたことによって2023年12月末まで期間延長。</t>
    </r>
    <rPh sb="0" eb="2">
      <t>ジギョウ</t>
    </rPh>
    <rPh sb="2" eb="5">
      <t>ジッシチュウ</t>
    </rPh>
    <rPh sb="66" eb="67">
      <t>ネン</t>
    </rPh>
    <rPh sb="69" eb="70">
      <t>ツキ</t>
    </rPh>
    <rPh sb="70" eb="71">
      <t>マツ</t>
    </rPh>
    <rPh sb="73" eb="75">
      <t>キカン</t>
    </rPh>
    <rPh sb="75" eb="77">
      <t>エンチョウ</t>
    </rPh>
    <phoneticPr fontId="5"/>
  </si>
  <si>
    <t>2023年3月1日より事業開始、実施中</t>
    <rPh sb="4" eb="5">
      <t>ネン</t>
    </rPh>
    <rPh sb="6" eb="7">
      <t>ツキ</t>
    </rPh>
    <rPh sb="8" eb="9">
      <t>ニチ</t>
    </rPh>
    <rPh sb="11" eb="13">
      <t>ジギョウ</t>
    </rPh>
    <rPh sb="13" eb="15">
      <t>カイシ</t>
    </rPh>
    <rPh sb="16" eb="19">
      <t>ジッシチュウ</t>
    </rPh>
    <phoneticPr fontId="5"/>
  </si>
  <si>
    <t>（パッケージ１）ウクライナにおける人道医療支援の強化　　　　　　　　　　　　　　　　　　　　　　　　　　　　　　　　　　　　　　　　　　　　　　　　　　　　　　　　　　　　　　　　　　　　　　　　　　　　　　　　　　　　　　　　　　　　　　　　　　　　　　　　　　　　　　　　　　　　　　　　　　　　　　　　　（パッケージ２）（国３主管）越冬支援対応及びウクライナの脆弱な人々へ住宅を提供するための緊急無償支援</t>
    <rPh sb="17" eb="19">
      <t>ジンドウ</t>
    </rPh>
    <rPh sb="19" eb="21">
      <t>イリョウ</t>
    </rPh>
    <rPh sb="21" eb="23">
      <t>シエン</t>
    </rPh>
    <rPh sb="24" eb="26">
      <t>キョウカ</t>
    </rPh>
    <rPh sb="164" eb="165">
      <t>クニ</t>
    </rPh>
    <rPh sb="166" eb="168">
      <t>シュカン</t>
    </rPh>
    <phoneticPr fontId="43"/>
  </si>
  <si>
    <t>（パッケージ１）ウクライナ国防省傘下の軍病院における医療の質・効率の改善を目的として、国連の保健クラスターおよびWHOと協議して特定された優先的医療機器（Cアーク式X線装置１台、ビデオ内視鏡システム１台、脳外科手術用顕微鏡１台、エキスパートクラス超音波診断装置２台）を国防省付属病院のために調達・供与・設置を行うことで、患者のより効率的な治療と医療スタッフの作業環境を改善する。　　　　　　　　　　　　　　　　　　　　　　　　　　　　　　　　　　　　　　　　　　　　　　　　　　　　　　　　　　　　　　　　　　　　　　　（パッケージ２）ロシアによる攻撃により多くの住宅が被害に遭っていることから、激戦地であったハルキウ州において住宅の修復を行うもの。また、発電所や変電所への攻撃により厳しい電力不足に陥っていることから発電機の供与を行い住民に対して安全な環境を提供するもの。</t>
    <rPh sb="37" eb="39">
      <t>モクテキ</t>
    </rPh>
    <rPh sb="87" eb="88">
      <t>ダイ</t>
    </rPh>
    <rPh sb="100" eb="101">
      <t>ダイ</t>
    </rPh>
    <rPh sb="112" eb="113">
      <t>ダイ</t>
    </rPh>
    <rPh sb="131" eb="132">
      <t>ダイ</t>
    </rPh>
    <phoneticPr fontId="5"/>
  </si>
  <si>
    <t>（パッケージ１）年間約15,500人の男女の患者が治療を受けられ、防衛省付属病院の200人以上の医療関係者が、改善された条件のもとで治療を行うことができることを目標とする。　　　　　　　　　　　　　　　　　　　　　　　　　　　　　　　　　　　　　　　　　　　　　　　　　　　（パッケージ２）ハルキウ州の約1,190,000人が電力の安定供給を受けられ、3,500人の脆弱な人々に安全な住居が提供される。</t>
    <rPh sb="80" eb="82">
      <t>モクヒョウ</t>
    </rPh>
    <phoneticPr fontId="5"/>
  </si>
  <si>
    <t>（パッケージ１）2023年3月1日より事業開始、実施中　　　　　　　　　　　　　　　　　　　　　　　　　　　　　　　　　　　　　　　　　　　　　　　　　　　　　　　　　　　　　　　　　　　　　　　　　　　　　　　　　　　　　　　　　　　　　　　　　　　　　　　　　　　　　　　　　　　　　　　　　　　　　　　　　　（パッケージ２）2023年1月より事業開始、実施中</t>
    <rPh sb="169" eb="170">
      <t>ネン</t>
    </rPh>
    <rPh sb="171" eb="172">
      <t>ツキ</t>
    </rPh>
    <rPh sb="174" eb="176">
      <t>ジギョウ</t>
    </rPh>
    <rPh sb="176" eb="178">
      <t>カイシ</t>
    </rPh>
    <rPh sb="179" eb="182">
      <t>ジッシチュウ</t>
    </rPh>
    <phoneticPr fontId="5"/>
  </si>
  <si>
    <t>（パッケージ１）１．８億円（パッケージ２）11.5億円</t>
    <rPh sb="11" eb="13">
      <t>オクエン</t>
    </rPh>
    <rPh sb="25" eb="26">
      <t>オク</t>
    </rPh>
    <rPh sb="26" eb="27">
      <t>エン</t>
    </rPh>
    <phoneticPr fontId="5"/>
  </si>
  <si>
    <t>モルドバ共和国に対する薬剤耐性結核治療薬の緊急支援（国地保戦主管）</t>
    <rPh sb="4" eb="7">
      <t>キョウワコク</t>
    </rPh>
    <rPh sb="8" eb="9">
      <t>タイ</t>
    </rPh>
    <rPh sb="11" eb="13">
      <t>ヤクザイ</t>
    </rPh>
    <rPh sb="13" eb="15">
      <t>タイセイ</t>
    </rPh>
    <rPh sb="15" eb="17">
      <t>ケッカク</t>
    </rPh>
    <rPh sb="17" eb="20">
      <t>チリョウヤク</t>
    </rPh>
    <rPh sb="21" eb="23">
      <t>キンキュウ</t>
    </rPh>
    <rPh sb="23" eb="25">
      <t>シエン</t>
    </rPh>
    <rPh sb="26" eb="29">
      <t>コクチホ</t>
    </rPh>
    <rPh sb="29" eb="30">
      <t>セン</t>
    </rPh>
    <rPh sb="30" eb="32">
      <t>シュカン</t>
    </rPh>
    <phoneticPr fontId="43"/>
  </si>
  <si>
    <t>薬剤耐性結核治療を継続する必要があるモルドバ共和国のホストコミュニティおよびモルドバに退避中に薬剤耐性結核と診断されたウクライナ避難民に対して継続的な薬剤耐性結核治療を提供する。</t>
    <phoneticPr fontId="5"/>
  </si>
  <si>
    <t>モルドバ共和国のホストコミュニティ及びウクライナ避難民60人（大人50人、子ども10人）に対し抗結核薬を提供する。</t>
    <phoneticPr fontId="5"/>
  </si>
  <si>
    <t>2023年3月1日より事業開始、実施中</t>
    <phoneticPr fontId="5"/>
  </si>
  <si>
    <t>０．４２億円</t>
    <rPh sb="4" eb="5">
      <t>オク</t>
    </rPh>
    <rPh sb="5" eb="6">
      <t>エン</t>
    </rPh>
    <phoneticPr fontId="5"/>
  </si>
  <si>
    <t>調達予定の機材が納入される。（対象地域の12州の人口は5,060万人、通常ワクチンの対象は5歳以下の子供と妊婦を合わせた592万人。）</t>
    <phoneticPr fontId="5"/>
  </si>
  <si>
    <t>2022年6月に反政府活動によって被害を受けたナイジェリア北東部ヨベ州6つの地方行政区の10箇所の一次医療施設及び2箇所の総合病院（二次医療施設）に対して医療機器を調達・設置することにより、質の高い救急医療と母子保健サービスを提供する。直接受益者は6つの地方行政区に住む約30万人の生殖年齢にある女性で、間接受益者は同地方行政区の国内避難民を含む約90万人である。</t>
    <phoneticPr fontId="5"/>
  </si>
  <si>
    <t xml:space="preserve">成果目標１：母子保健サービスを効果的に提供するために、10箇所の一次医療施設に医療機器（診断セット、オートクレーブ、病院用ベッド、分娩用ベッド、診察台、遠心分離機、吸引器、手動真空吸引器など17種類350台）を購入及び二次医療施設 5 カ所に、酸素ボンベ、患者用モニター、超音波装置、酸素濃縮器など）を設置する。                                                                                                                                                                                                             成果目標２：2つの総合病院（二次医療施設）に医療機器（酸素ボンベ、酸素濃縮器、血液分析器、化学分析機、3D超音波装置など19種類89台）を導入し、高血圧、糖尿病、心臓病、腎臓病などの患者の救急サービスや日常医療を向上させる。                                                                                                                                                                                                                                                                                             </t>
    <phoneticPr fontId="5"/>
  </si>
  <si>
    <t>国連照合検査機構(UNVIM)　（イエメン）</t>
    <rPh sb="0" eb="2">
      <t>コクレン</t>
    </rPh>
    <rPh sb="2" eb="4">
      <t>ショウゴウ</t>
    </rPh>
    <rPh sb="4" eb="6">
      <t>ケンサ</t>
    </rPh>
    <rPh sb="6" eb="8">
      <t>キコウ</t>
    </rPh>
    <phoneticPr fontId="43"/>
  </si>
  <si>
    <t>「世界最悪の人道危機」下にあるイエメンへの商用貨物の流通を促進し、国連安保理決議2216の履行を確保することを目的として、国連安保理決議2216に基づき、イエメン正統政府の管理下にない（反政府武装勢力ホーシー派支配下にある）イエメンの港に向けられた商用貨物の透明性ある通関手続きを提供する。</t>
    <rPh sb="55" eb="57">
      <t>モクテキ</t>
    </rPh>
    <phoneticPr fontId="5"/>
  </si>
  <si>
    <t>①毎月16件の入港許可の発行　　　　　　　　　　　　　　　　　　　　　　　　　　　　　　　　　　　　　　　　　　　　　　　　　　　　　　　　　　　　　　　　　　　　　　　　　　　　　　　②年4回ずつの運営委員会／ドナー会議の開催　　　　　　　　　　　　　　　　　　　　　　　　　　　　　　　　　　　　　　　　　　　　　　　　　　　　　　　　　　　　　　　　　　　　　③年2回の船積み協議会の開催　　　　　　　　　　　　　　　　　　　　　　　　　　　　　　　　　　　　　　　　　　　　　　　　　　　　　　　　　　　　　　　　　　　　　　　　　　　　　　　④UNVIM報告書の適切な共有（毎日の船舶航行記録(VML)/ポート・アップデート(PU)の共有、隔週・月毎のシチュエーション・レポート/オペレーション分析レポートの共有、毎月のドナーレポートの共有）</t>
    <phoneticPr fontId="5"/>
  </si>
  <si>
    <t>地域施設への緊急修復支援　（シリア）</t>
    <rPh sb="0" eb="2">
      <t>チイキ</t>
    </rPh>
    <rPh sb="2" eb="4">
      <t>シセツ</t>
    </rPh>
    <rPh sb="6" eb="8">
      <t>キンキュウ</t>
    </rPh>
    <rPh sb="8" eb="10">
      <t>シュウフク</t>
    </rPh>
    <rPh sb="10" eb="12">
      <t>シエン</t>
    </rPh>
    <phoneticPr fontId="43"/>
  </si>
  <si>
    <t>保健及び教育関連施設を整備し、脆弱層の人々へのサービスの提供を可能にすることを目的として、少なくとも２棟の病院及び保健施設及、少なくとも２棟の学校が整備される。</t>
    <rPh sb="39" eb="41">
      <t>モクテキ</t>
    </rPh>
    <rPh sb="61" eb="62">
      <t>オヨ</t>
    </rPh>
    <phoneticPr fontId="5"/>
  </si>
  <si>
    <t>最低２棟の学校の整備と最低２棟の病院及び保健施設の整備をする。裨益者数は112,800人を目標とする。</t>
    <rPh sb="0" eb="2">
      <t>サイテイ</t>
    </rPh>
    <rPh sb="3" eb="4">
      <t>ムネ</t>
    </rPh>
    <rPh sb="5" eb="7">
      <t>ガッコウ</t>
    </rPh>
    <rPh sb="8" eb="10">
      <t>セイビ</t>
    </rPh>
    <rPh sb="11" eb="13">
      <t>サイテイ</t>
    </rPh>
    <rPh sb="14" eb="15">
      <t>ムネ</t>
    </rPh>
    <rPh sb="16" eb="18">
      <t>ビョウイン</t>
    </rPh>
    <rPh sb="18" eb="19">
      <t>オヨ</t>
    </rPh>
    <rPh sb="20" eb="22">
      <t>ホケン</t>
    </rPh>
    <rPh sb="22" eb="24">
      <t>シセツ</t>
    </rPh>
    <rPh sb="25" eb="27">
      <t>セイビ</t>
    </rPh>
    <rPh sb="31" eb="33">
      <t>ヒエキ</t>
    </rPh>
    <rPh sb="33" eb="34">
      <t>シャ</t>
    </rPh>
    <rPh sb="34" eb="35">
      <t>スウ</t>
    </rPh>
    <rPh sb="43" eb="44">
      <t>ニン</t>
    </rPh>
    <rPh sb="45" eb="47">
      <t>モクヒョウ</t>
    </rPh>
    <phoneticPr fontId="5"/>
  </si>
  <si>
    <t>ガザ、西岸及び東エルサレムのパレスチナ人に対し、ウクライナ戦争、2021年5月のガザ騒乱からの回復の遅れ、コロナ及び2022年8月のガザ騒乱による影響下において、基本サービスを継ぎ目なく提供することを目的として、保健分野においては、保健省と協調し、ガザ、東エルサレム及び西岸の優先順位を考慮の上、緊急に必要とされる医薬品・医療消耗品及び医療機器の調達、オーガスタ・ビクトリア病院薬局の改修を行う。また、水・衛生分野においては、ＰＷＡと協調し、水パイプ修復及び井戸のメンテナンスのための重機の調達を行う。</t>
    <rPh sb="108" eb="110">
      <t>ブンヤ</t>
    </rPh>
    <rPh sb="205" eb="207">
      <t>ブンヤ</t>
    </rPh>
    <phoneticPr fontId="5"/>
  </si>
  <si>
    <t>保健分野においては、すべての患者が適切な医療機会を享受できる環境を確保する。また、職業訓練を行い、脆弱な若者層に均等な雇用機会を確保し、若者とその家族を支援する。水・衛生分野においては、西岸に於ける持続的な水供給を支援する。裨益者数は約25,000人とする。</t>
    <rPh sb="0" eb="2">
      <t>ホケン</t>
    </rPh>
    <rPh sb="2" eb="4">
      <t>ブンヤ</t>
    </rPh>
    <rPh sb="14" eb="16">
      <t>カンジャ</t>
    </rPh>
    <rPh sb="17" eb="19">
      <t>テキセツ</t>
    </rPh>
    <rPh sb="20" eb="22">
      <t>イリョウ</t>
    </rPh>
    <rPh sb="22" eb="24">
      <t>キカイ</t>
    </rPh>
    <rPh sb="25" eb="27">
      <t>キョウジュ</t>
    </rPh>
    <rPh sb="30" eb="32">
      <t>カンキョウ</t>
    </rPh>
    <rPh sb="33" eb="35">
      <t>カクホ</t>
    </rPh>
    <rPh sb="46" eb="47">
      <t>オコナ</t>
    </rPh>
    <rPh sb="85" eb="87">
      <t>ブンヤ</t>
    </rPh>
    <phoneticPr fontId="5"/>
  </si>
  <si>
    <t>王立医療サービス(RMS)への保健対応強化のための緊急運営能力支援　（ヨルダン）</t>
    <rPh sb="0" eb="2">
      <t>オウリツ</t>
    </rPh>
    <rPh sb="2" eb="4">
      <t>イリョウ</t>
    </rPh>
    <rPh sb="15" eb="17">
      <t>ホケン</t>
    </rPh>
    <rPh sb="17" eb="19">
      <t>タイオウ</t>
    </rPh>
    <rPh sb="19" eb="21">
      <t>キョウカ</t>
    </rPh>
    <rPh sb="25" eb="27">
      <t>キンキュウ</t>
    </rPh>
    <rPh sb="27" eb="29">
      <t>ウンエイ</t>
    </rPh>
    <rPh sb="29" eb="31">
      <t>ノウリョク</t>
    </rPh>
    <rPh sb="31" eb="33">
      <t>シエン</t>
    </rPh>
    <phoneticPr fontId="43"/>
  </si>
  <si>
    <t>ヨルダン軍王立医療サービス（RMS）の保健医療施設への機材調達を通じ、ヨルダン国民とシリア難民双方に喫緊且つ重要な保健医療サービスを提供するRMSの運営能力向上を目的として、腎臓透析部門を含めた医療機材の調達、搬送及びＲＭＳへの引渡しを行うとともに、医療機材の使用に係るトレーニングの実施支援する。</t>
    <rPh sb="81" eb="83">
      <t>モクテキ</t>
    </rPh>
    <rPh sb="118" eb="119">
      <t>オコナ</t>
    </rPh>
    <rPh sb="144" eb="146">
      <t>シエン</t>
    </rPh>
    <phoneticPr fontId="5"/>
  </si>
  <si>
    <t>①ＲＭＳの病院１０施設に対する医療機材供与②プライマリー・ヘルスケア・センター３施設に対する機材供与③医療従事者への調達医療機材の使用に係るトレーニングの実施、を行うことにより、ＲＭＳの運営能力向上を計り、１万２，０００人の患者が直接裨益（間接的には３９５万５，５８６人）とされることを目標とする。</t>
    <rPh sb="81" eb="82">
      <t>オコナ</t>
    </rPh>
    <rPh sb="100" eb="101">
      <t>ハカ</t>
    </rPh>
    <rPh sb="143" eb="145">
      <t>モクヒョウ</t>
    </rPh>
    <phoneticPr fontId="5"/>
  </si>
  <si>
    <t>重要な公共サービスへの緊急電力・能力強化支援　（レバノン）</t>
    <rPh sb="0" eb="2">
      <t>ジュウヨウ</t>
    </rPh>
    <rPh sb="3" eb="5">
      <t>コウキョウ</t>
    </rPh>
    <rPh sb="11" eb="13">
      <t>キンキュウ</t>
    </rPh>
    <rPh sb="13" eb="15">
      <t>デンリョク</t>
    </rPh>
    <rPh sb="16" eb="18">
      <t>ノウリョク</t>
    </rPh>
    <rPh sb="18" eb="20">
      <t>キョウカ</t>
    </rPh>
    <rPh sb="20" eb="22">
      <t>シエン</t>
    </rPh>
    <phoneticPr fontId="43"/>
  </si>
  <si>
    <t>2022年5月の自国通貨暴落と、2022年4月以降の世界的な物価急上昇及びエネルギー価格の高騰に伴い、公共サービスの維持が危機的状況にあり、レバノンの社会情勢も急速に不安定化している。公共サービス能力の強化を通じた社会サービスの安定が必須かつ急務となっていることに伴い、レバノン国内の医療保健施設及び上下水施設を対象とし、再生可能エネルギーの導入を行う。</t>
    <phoneticPr fontId="5"/>
  </si>
  <si>
    <t>３カ所の保健施設、２カ所の上下水道施設における機材導入、再エネによる電力導入により、脆弱なレバノン人、シリア難民等を含む、約100,000人が直接裨益することを目標とする。</t>
    <rPh sb="80" eb="82">
      <t>モクヒョウ</t>
    </rPh>
    <phoneticPr fontId="5"/>
  </si>
  <si>
    <t>2021年2月のクーデター以降、武力衝突が増加しているミャンマー北部・北東部（カチン州、シャン州）の国内避難民や脆弱な人々に対し、生活必需品の提供、水アクセス、医療サービスの提供等の緊急支援を実施するもの。具体的に、①カチン州の国内避難民（IDP）及び脆弱層に対して、非食料物資、教育活動のための必需品、衛生キットを購入・配布し、②シャン州において最も基礎的な医療を提供するための保健施設に対して、太陽光発電システム、医療機器、医療用の家具、発電機を購入・設置する。</t>
    <rPh sb="103" eb="106">
      <t>グタイテキ</t>
    </rPh>
    <phoneticPr fontId="5"/>
  </si>
  <si>
    <t>１①非食料品の物資支援対象者：1500家庭②教育関係の必要物資の配布対象村落：25村落③ IDPに対して配布する衛生キット数：700キット　　　　　　　　　　　　　　　　　　　　　　　　２①購入・設置する太陽光発電システムの数：29,000太陽光ライトの配布及び55の太陽光システムの設置②医療器機を供与する対象保健施設数：40施設③病院用の家具・発電機等の供与先施設数：40施設　　　　　　　　　　　　　　　　　　　　　　　　　　　　　　　　　　　　　　　　　　　　　　　　　　　　　　　　　　　　　　　　　　　　　　　　　　事業全体を通じた裨益者の目標数：約30万人</t>
    <rPh sb="19" eb="21">
      <t>カテイ</t>
    </rPh>
    <phoneticPr fontId="5"/>
  </si>
  <si>
    <t>2030年までに持続可能でよりよい世界を目指す国際目標であるSDGsは、設定から目標達成までの折り返し点である2023年現在で大幅に遅れている。気候変動は人類の存続を脅かすほどの重大な危機となっており、再生可能エネルギーやグリーンインフラ、そして持続可能な調達・サプライチェーンの導入が国際的な急務となっている。気候変動、紛争、自然災害は相互に影響しあって人道危機を招いている。他方、2022年に実施された第三者機関による調査では、UNOPSの組織改革の必要性が提言された。UNOPSは2022年から2025年にかけて、組織改革を実行していくと同時に、UNOPSのマンデートであるインフラ・調達・プロジェクト管理を通じて、（１）パートナーに対する効率的なプロジェクトサービスの提供、（２）持続可能性に基づいた援助の実施、（３）世界各国がSDGsを達成するための支援、に取り組んでいく。</t>
    <phoneticPr fontId="5"/>
  </si>
  <si>
    <t>https://japan.unops.org/news-and-stories</t>
    <phoneticPr fontId="5"/>
  </si>
  <si>
    <t>UNOPS内部資料ならびにUnited Nations Global Market Place（ungm.org）</t>
    <phoneticPr fontId="5"/>
  </si>
  <si>
    <t>UNOPSの事業を通じたプロジェクト実施国での雇用創出</t>
    <phoneticPr fontId="5"/>
  </si>
  <si>
    <t>創出された雇用日数</t>
    <phoneticPr fontId="5"/>
  </si>
  <si>
    <t>百万米ドル</t>
    <phoneticPr fontId="5"/>
  </si>
  <si>
    <t>調達・提供した資機材の金額</t>
    <phoneticPr fontId="5"/>
  </si>
  <si>
    <t>万人日</t>
    <phoneticPr fontId="5"/>
  </si>
  <si>
    <t>各国における資機材の調達・提供</t>
    <rPh sb="0" eb="2">
      <t>カッコク</t>
    </rPh>
    <rPh sb="6" eb="9">
      <t>シキザイ</t>
    </rPh>
    <rPh sb="10" eb="12">
      <t>チョウタツ</t>
    </rPh>
    <rPh sb="13" eb="15">
      <t>テイキョウ</t>
    </rPh>
    <phoneticPr fontId="5"/>
  </si>
  <si>
    <t>資機材の調達・提供の数だけ雇用も増加する傾向にあるため。</t>
    <rPh sb="0" eb="3">
      <t>シキザイ</t>
    </rPh>
    <rPh sb="4" eb="6">
      <t>チョウタツ</t>
    </rPh>
    <rPh sb="7" eb="9">
      <t>テイキョウ</t>
    </rPh>
    <rPh sb="10" eb="11">
      <t>カズ</t>
    </rPh>
    <rPh sb="13" eb="15">
      <t>コヨウ</t>
    </rPh>
    <rPh sb="16" eb="18">
      <t>ゾウカ</t>
    </rPh>
    <rPh sb="20" eb="22">
      <t>ケイコウ</t>
    </rPh>
    <phoneticPr fontId="5"/>
  </si>
  <si>
    <t>UNOPSは，国連会計検査委員会（BOA)による会計検査において、2006年以降、継続して無限適正意見（注：財務諸表が適正に作成されていることを保証するもの）を付与されている。2022年に実施された第三者機関による調査の結果、更なる組織改革の必要性が提言された。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ならびに組織改革の進捗状況等を確認するとともに必要な提言を行っていく。</t>
    <phoneticPr fontId="5"/>
  </si>
  <si>
    <t>UNOPSの事業活動が効果的・効率的に行われているかどうかを測るための施策の一つとして、UNOPSは2年に一度ドナー、裨益国政府、他国連機関等を対象として「パートナーシップ調査（Partnership Survey）」を実施している。2022年10月から11月にかけて実施されたパートナーシップ調査では、77%が「UNOPSの活動・業務に満足している」、76%が「UNOPSの対応は迅速である」、75%が「UNOPSの活動・業務はSDGs達成に貢献している」と回答する等、効果・効率性に関して概ね高い評価を得ている。</t>
    <phoneticPr fontId="5"/>
  </si>
  <si>
    <t>雇用日数及び人員が増えれば事業達成度も上がり、裨益者数も相対的に増加するため。</t>
    <rPh sb="0" eb="2">
      <t>コヨウ</t>
    </rPh>
    <rPh sb="2" eb="4">
      <t>ニッスウ</t>
    </rPh>
    <rPh sb="4" eb="5">
      <t>オヨ</t>
    </rPh>
    <rPh sb="6" eb="8">
      <t>ジンイン</t>
    </rPh>
    <rPh sb="9" eb="10">
      <t>フ</t>
    </rPh>
    <rPh sb="13" eb="15">
      <t>ジギョウ</t>
    </rPh>
    <rPh sb="15" eb="17">
      <t>タッセイ</t>
    </rPh>
    <rPh sb="17" eb="18">
      <t>ド</t>
    </rPh>
    <rPh sb="19" eb="20">
      <t>ア</t>
    </rPh>
    <rPh sb="23" eb="25">
      <t>ヒエキ</t>
    </rPh>
    <rPh sb="25" eb="26">
      <t>シャ</t>
    </rPh>
    <rPh sb="26" eb="27">
      <t>スウ</t>
    </rPh>
    <rPh sb="28" eb="30">
      <t>ソウタイ</t>
    </rPh>
    <rPh sb="30" eb="31">
      <t>テキ</t>
    </rPh>
    <rPh sb="32" eb="34">
      <t>ゾウカ</t>
    </rPh>
    <phoneticPr fontId="5"/>
  </si>
  <si>
    <t>他の国連機関や国際金融機関、国政府等の委託を受けて、平和構築、人道支援、開発分野等におけるプロジェクトの実施管理、調達、インフラ整備（交通インフラ、学校や病院建設、供水施設修復等）事業を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ドナーからのコア予算拠出はなく、我が国による拠出は全て使途を指定したイヤーマーク拠出である。</t>
    <phoneticPr fontId="5"/>
  </si>
  <si>
    <t>サブサハラアフリカ、中東・北アフリカ、東南アジア等の途上国を中心対象に、平和構築、人道支援、開発分野等におけるプロジェクトの実施管理、調達、インフラ整備（交通インフラ、学校や病院建設、供水施設修復等）事業の実施。</t>
    <phoneticPr fontId="5"/>
  </si>
  <si>
    <t>日本のプロジェクトでの拠出も含まれているため。（日本のみのデータはない。）</t>
    <rPh sb="0" eb="2">
      <t>ニホン</t>
    </rPh>
    <rPh sb="11" eb="13">
      <t>キョシュツ</t>
    </rPh>
    <rPh sb="14" eb="15">
      <t>フク</t>
    </rPh>
    <rPh sb="24" eb="26">
      <t>ニホン</t>
    </rPh>
    <phoneticPr fontId="5"/>
  </si>
  <si>
    <r>
      <rPr>
        <b/>
        <sz val="11"/>
        <rFont val="ＭＳ Ｐゴシック"/>
        <family val="3"/>
        <charset val="128"/>
      </rPr>
      <t>事業完了済み：</t>
    </r>
    <r>
      <rPr>
        <sz val="11"/>
        <rFont val="ＭＳ Ｐゴシック"/>
        <family val="3"/>
        <charset val="128"/>
      </rPr>
      <t>脆弱な14,350世帯に対し、衛生キット（12,350箱）及びシェルターキット（4,000箱）、計16,350箱配布した。また、Awaazコールセンターを運営し、76,154件の電話ので問合せを処理し、うち91%を第一報で解決した。　　　　　　　　　　　　　　　　　　　　　　　　　　　　　　　　　人道状況悪化によるシェルター及びＮＦＩニーズの増加に対応するため、及びAwaazコールセンターのオペレーター人件費の増加に対応するために予算の組み替えを行ったが、流用元の諸経費は他ファンド（アフガニスタン人道基金及びUN Womenの支援）により補填することで、事業運営に支障をきたすことなく、結果として当初目標値を上回る成果を達成することができた。また、事業後半には「暫定政権」によるNGO女性職員勤務禁止令の影響を受け、１ヶ月間の事業中断を余儀なくされたものの、パートナーNGOとの密な連携のもと、事業期間内に全ての活動を完了することができたことから、事業の有効性及び効率性の高い事業であったと評価できる。</t>
    </r>
    <rPh sb="0" eb="2">
      <t>ジギョウ</t>
    </rPh>
    <rPh sb="2" eb="4">
      <t>カンリョウ</t>
    </rPh>
    <rPh sb="4" eb="5">
      <t>ス</t>
    </rPh>
    <phoneticPr fontId="5"/>
  </si>
  <si>
    <r>
      <t>2023年3月末にて</t>
    </r>
    <r>
      <rPr>
        <b/>
        <sz val="11"/>
        <rFont val="ＭＳ Ｐゴシック"/>
        <family val="3"/>
        <charset val="128"/>
      </rPr>
      <t>事業完了済み</t>
    </r>
    <r>
      <rPr>
        <sz val="11"/>
        <rFont val="ＭＳ Ｐゴシック"/>
        <family val="3"/>
        <charset val="128"/>
      </rPr>
      <t>、実績について報告待ち</t>
    </r>
    <rPh sb="4" eb="5">
      <t>ネン</t>
    </rPh>
    <rPh sb="6" eb="7">
      <t>ツキ</t>
    </rPh>
    <rPh sb="7" eb="8">
      <t>マツ</t>
    </rPh>
    <rPh sb="10" eb="12">
      <t>ジギョウ</t>
    </rPh>
    <rPh sb="12" eb="14">
      <t>カンリョウ</t>
    </rPh>
    <rPh sb="14" eb="15">
      <t>ス</t>
    </rPh>
    <rPh sb="17" eb="19">
      <t>ジッセキ</t>
    </rPh>
    <rPh sb="23" eb="25">
      <t>ホウコク</t>
    </rPh>
    <rPh sb="25" eb="26">
      <t>マ</t>
    </rPh>
    <phoneticPr fontId="5"/>
  </si>
  <si>
    <t>UNOPSは、「UNOPS戦略計画2018-2021年」に続いて「UNOPS戦略計画2022-2025年」（現在執行理事会によるレビュー中）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　　　　　　　　　　　　　　　　　　　　　　　　　　　　　　　　　　　　　　　　　　　　　　　　　　　　　　　　　　　　なお、アクティビティ①について、短期アウトカム及び中期アウトカムの令和４年度分に関しては、集計中の値である。</t>
    <rPh sb="13" eb="15">
      <t>センリャク</t>
    </rPh>
    <rPh sb="15" eb="17">
      <t>ケイカク</t>
    </rPh>
    <rPh sb="26" eb="27">
      <t>ネン</t>
    </rPh>
    <rPh sb="29" eb="30">
      <t>ツヅ</t>
    </rPh>
    <rPh sb="54" eb="56">
      <t>ゲンザイ</t>
    </rPh>
    <rPh sb="56" eb="58">
      <t>シッコウ</t>
    </rPh>
    <rPh sb="58" eb="61">
      <t>リジカイ</t>
    </rPh>
    <rPh sb="68" eb="69">
      <t>チュウ</t>
    </rPh>
    <rPh sb="419" eb="421">
      <t>タンキ</t>
    </rPh>
    <rPh sb="426" eb="427">
      <t>オヨ</t>
    </rPh>
    <rPh sb="428" eb="430">
      <t>チュウキ</t>
    </rPh>
    <rPh sb="436" eb="438">
      <t>レイワ</t>
    </rPh>
    <rPh sb="439" eb="441">
      <t>ネンド</t>
    </rPh>
    <rPh sb="441" eb="442">
      <t>ブン</t>
    </rPh>
    <rPh sb="443" eb="444">
      <t>カン</t>
    </rPh>
    <rPh sb="448" eb="451">
      <t>シュウケイチュウ</t>
    </rPh>
    <rPh sb="452" eb="453">
      <t>アタイ</t>
    </rPh>
    <phoneticPr fontId="5"/>
  </si>
  <si>
    <t>拠出金が効果的に活用されているか事業報告を十分に精査し、拠出の効果を検証するとして、国際機関側から新たに拠出の要請がある場合に適正と判断できるよう、引き続き然るべく執行管理に努める。</t>
    <phoneticPr fontId="5"/>
  </si>
  <si>
    <t>課長　有馬　孝典</t>
    <rPh sb="0" eb="2">
      <t>カチョウ</t>
    </rPh>
    <rPh sb="3" eb="5">
      <t>アリマ</t>
    </rPh>
    <rPh sb="6" eb="8">
      <t>タカノリ</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</si>
  <si>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</si>
  <si>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中東・北アフリカやサブサハラ地域などの途上国を対象に、人道・テロ対策・社会安定化支援に貢献している国際連合プロジェクト・サービス機関(UNOPS)に我が国が拠出することは、我が国の二国間援助を補完する意味においても重要である。個別事業案を承認し拠出しているが、事後的にも事業報告を十分に精査し拠出の効果を検証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</si>
</sst>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color rgb="FF000000"/>
      <name val="AR丸ゴシック体E"/>
      <charset val="128"/>
    </font>
    <font>
      <sz val="6"/>
      <color rgb="FF000000"/>
      <name val="ＭＳ Ｐゴシック"/>
      <family val="3"/>
      <charset val="128"/>
    </font>
    <font>
      <sz val="11"/>
      <color rgb="FFFF0000"/>
      <name val="AR丸ゴシック体E"/>
      <charset val="128"/>
    </font>
    <font>
      <sz val="10"/>
      <color theme="1"/>
      <name val="ＭＳ Ｐゴシック"/>
      <family val="3"/>
      <charset val="128"/>
    </font>
    <font>
      <sz val="11"/>
      <color rgb="FF000000"/>
      <name val="ＭＳ Ｐゴシック"/>
      <family val="3"/>
      <charset val="128"/>
    </font>
    <font>
      <sz val="6"/>
      <name val="ＭＳ Ｐゴシック"/>
      <family val="3"/>
    </font>
    <font>
      <sz val="11"/>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rgb="FFD9D9D9"/>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rgb="FF000000"/>
      </right>
      <top style="medium">
        <color indexed="64"/>
      </top>
      <bottom style="thin">
        <color rgb="FF000000"/>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indexed="64"/>
      </right>
      <top/>
      <bottom style="thin">
        <color indexed="64"/>
      </bottom>
      <diagonal/>
    </border>
    <border>
      <left style="thin">
        <color rgb="FF000000"/>
      </left>
      <right style="medium">
        <color indexed="64"/>
      </right>
      <top/>
      <bottom/>
      <diagonal/>
    </border>
    <border>
      <left style="thin">
        <color rgb="FF000000"/>
      </left>
      <right style="medium">
        <color indexed="64"/>
      </right>
      <top style="thin">
        <color indexed="64"/>
      </top>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bottom style="thin">
        <color indexed="64"/>
      </bottom>
      <diagonal/>
    </border>
    <border>
      <left style="medium">
        <color indexed="64"/>
      </left>
      <right style="thin">
        <color rgb="FF000000"/>
      </right>
      <top/>
      <bottom/>
      <diagonal/>
    </border>
    <border>
      <left style="thin">
        <color rgb="FF000000"/>
      </left>
      <right style="thin">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73">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40" fillId="0" borderId="0" xfId="0" applyFont="1">
      <alignment vertical="center"/>
    </xf>
    <xf numFmtId="0" fontId="0" fillId="10" borderId="121" xfId="0" applyFont="1" applyFill="1" applyBorder="1" applyAlignment="1">
      <alignment horizontal="center" vertical="center"/>
    </xf>
    <xf numFmtId="0" fontId="0" fillId="10" borderId="122" xfId="0" applyFont="1" applyFill="1" applyBorder="1" applyAlignment="1">
      <alignment horizontal="center" vertical="center"/>
    </xf>
    <xf numFmtId="0" fontId="0" fillId="10" borderId="122" xfId="0" applyFont="1" applyFill="1" applyBorder="1" applyAlignment="1">
      <alignment horizontal="center" vertical="center" wrapText="1"/>
    </xf>
    <xf numFmtId="0" fontId="41" fillId="0" borderId="36" xfId="0" applyFont="1" applyBorder="1" applyAlignment="1">
      <alignment horizontal="left" vertical="center" wrapText="1"/>
    </xf>
    <xf numFmtId="0" fontId="0" fillId="0" borderId="124" xfId="0" applyFont="1" applyBorder="1" applyAlignment="1">
      <alignment vertical="center" wrapText="1"/>
    </xf>
    <xf numFmtId="0" fontId="42" fillId="0" borderId="0" xfId="0" applyFont="1" applyBorder="1" applyAlignment="1">
      <alignment vertical="center" wrapText="1"/>
    </xf>
    <xf numFmtId="0" fontId="0" fillId="0" borderId="125" xfId="0" applyFont="1" applyBorder="1" applyAlignment="1">
      <alignment vertical="center" wrapText="1"/>
    </xf>
    <xf numFmtId="0" fontId="0" fillId="0" borderId="126" xfId="0" applyFont="1" applyBorder="1" applyAlignment="1">
      <alignment horizontal="center" vertical="center" wrapText="1"/>
    </xf>
    <xf numFmtId="184" fontId="0" fillId="0" borderId="124" xfId="0" applyNumberFormat="1" applyFont="1" applyBorder="1" applyAlignment="1">
      <alignment horizontal="center" vertical="center"/>
    </xf>
    <xf numFmtId="0" fontId="0" fillId="0" borderId="127" xfId="0" applyFont="1" applyBorder="1" applyAlignment="1">
      <alignment vertical="center" wrapText="1"/>
    </xf>
    <xf numFmtId="0" fontId="0" fillId="0" borderId="128" xfId="0" applyFont="1" applyBorder="1" applyAlignment="1">
      <alignment vertical="center" wrapText="1"/>
    </xf>
    <xf numFmtId="0" fontId="0" fillId="0" borderId="2" xfId="0" applyFont="1" applyBorder="1" applyAlignment="1">
      <alignment vertical="center" wrapText="1"/>
    </xf>
    <xf numFmtId="0" fontId="0" fillId="0" borderId="129" xfId="0" applyFont="1" applyBorder="1" applyAlignment="1">
      <alignment vertical="center" wrapText="1"/>
    </xf>
    <xf numFmtId="0" fontId="0" fillId="0" borderId="130" xfId="0" applyFont="1" applyBorder="1" applyAlignment="1">
      <alignment vertical="center" wrapText="1"/>
    </xf>
    <xf numFmtId="0" fontId="0" fillId="0" borderId="131" xfId="0" applyFont="1" applyBorder="1" applyAlignment="1">
      <alignment vertical="center" wrapText="1"/>
    </xf>
    <xf numFmtId="0" fontId="0" fillId="0" borderId="132" xfId="0" applyFont="1" applyBorder="1" applyAlignment="1">
      <alignment horizontal="center" vertical="center" wrapText="1"/>
    </xf>
    <xf numFmtId="184" fontId="0" fillId="0" borderId="133" xfId="0" applyNumberFormat="1" applyFont="1" applyBorder="1" applyAlignment="1">
      <alignment horizontal="center" vertical="center"/>
    </xf>
    <xf numFmtId="0" fontId="0" fillId="0" borderId="134" xfId="0" applyFont="1" applyBorder="1" applyAlignment="1">
      <alignment vertical="center" wrapText="1"/>
    </xf>
    <xf numFmtId="0" fontId="0" fillId="0" borderId="135" xfId="0" applyFont="1" applyBorder="1" applyAlignment="1">
      <alignment vertical="center" wrapText="1"/>
    </xf>
    <xf numFmtId="0" fontId="41" fillId="0" borderId="78" xfId="0" applyFont="1" applyBorder="1" applyAlignment="1">
      <alignment horizontal="left" vertical="center" wrapText="1"/>
    </xf>
    <xf numFmtId="0" fontId="0" fillId="0" borderId="0" xfId="0" applyFont="1" applyBorder="1" applyAlignment="1">
      <alignment horizontal="left" vertical="center" wrapText="1"/>
    </xf>
    <xf numFmtId="0" fontId="41" fillId="0" borderId="27" xfId="0" applyFont="1" applyBorder="1" applyAlignment="1">
      <alignment horizontal="left" vertical="center" wrapText="1"/>
    </xf>
    <xf numFmtId="184" fontId="0" fillId="0" borderId="136" xfId="0" applyNumberFormat="1" applyFont="1" applyBorder="1" applyAlignment="1">
      <alignment horizontal="center" vertical="center"/>
    </xf>
    <xf numFmtId="0" fontId="0" fillId="0" borderId="137" xfId="0" applyFont="1" applyBorder="1" applyAlignment="1">
      <alignment vertical="center" wrapText="1"/>
    </xf>
    <xf numFmtId="0" fontId="44" fillId="0" borderId="125" xfId="0" applyFont="1" applyBorder="1" applyAlignment="1">
      <alignment vertical="center" wrapText="1"/>
    </xf>
    <xf numFmtId="0" fontId="0" fillId="0" borderId="138" xfId="0" applyFont="1" applyBorder="1" applyAlignment="1">
      <alignment horizontal="center" vertical="center" wrapText="1"/>
    </xf>
    <xf numFmtId="0" fontId="0" fillId="0" borderId="139" xfId="0" applyFont="1" applyBorder="1" applyAlignment="1">
      <alignment vertical="center" wrapText="1"/>
    </xf>
    <xf numFmtId="0" fontId="0" fillId="0" borderId="140" xfId="0" applyFont="1" applyBorder="1" applyAlignment="1">
      <alignment horizontal="center" vertical="center" wrapText="1"/>
    </xf>
    <xf numFmtId="0" fontId="0" fillId="0" borderId="141" xfId="0" applyFont="1" applyBorder="1" applyAlignment="1">
      <alignment horizontal="center" vertical="center" wrapText="1"/>
    </xf>
    <xf numFmtId="184" fontId="0" fillId="0" borderId="137" xfId="0" applyNumberFormat="1" applyFont="1" applyBorder="1" applyAlignment="1">
      <alignment horizontal="center" vertical="center"/>
    </xf>
    <xf numFmtId="0" fontId="0" fillId="0" borderId="136" xfId="0" applyFont="1" applyBorder="1" applyAlignment="1">
      <alignment vertical="center" wrapText="1"/>
    </xf>
    <xf numFmtId="0" fontId="0" fillId="0" borderId="142" xfId="0" applyFont="1" applyBorder="1" applyAlignment="1">
      <alignment horizontal="center" vertical="center" wrapText="1"/>
    </xf>
    <xf numFmtId="184" fontId="0" fillId="0" borderId="127" xfId="0" applyNumberFormat="1" applyFont="1" applyBorder="1" applyAlignment="1">
      <alignment horizontal="center" vertical="center"/>
    </xf>
    <xf numFmtId="0" fontId="0" fillId="0" borderId="143" xfId="0" applyFont="1" applyBorder="1" applyAlignment="1">
      <alignment vertical="center" wrapText="1"/>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0"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2" fillId="5" borderId="25" xfId="3" applyFont="1" applyFill="1" applyBorder="1" applyAlignment="1" applyProtection="1">
      <alignment horizontal="left" vertical="center" wrapText="1" shrinkToFit="1"/>
      <protection locked="0"/>
    </xf>
    <xf numFmtId="0" fontId="22"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7"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89" xfId="0" applyFont="1" applyBorder="1" applyAlignment="1" applyProtection="1">
      <alignment horizontal="center" vertical="center" wrapText="1"/>
      <protection locked="0"/>
    </xf>
    <xf numFmtId="0" fontId="24" fillId="0" borderId="25" xfId="7"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8" fillId="0" borderId="0" xfId="0" applyFont="1" applyAlignment="1">
      <alignment horizontal="center" vertical="center" shrinkToFit="1"/>
    </xf>
    <xf numFmtId="0" fontId="0" fillId="10" borderId="118" xfId="0" applyFont="1" applyFill="1" applyBorder="1" applyAlignment="1">
      <alignment horizontal="center" vertical="center"/>
    </xf>
    <xf numFmtId="0" fontId="0" fillId="10" borderId="119" xfId="0" applyFont="1" applyFill="1" applyBorder="1" applyAlignment="1">
      <alignment horizontal="center" vertical="center"/>
    </xf>
    <xf numFmtId="0" fontId="0" fillId="10" borderId="120" xfId="0" applyFont="1" applyFill="1" applyBorder="1" applyAlignment="1">
      <alignment horizontal="center" vertical="center"/>
    </xf>
    <xf numFmtId="0" fontId="0" fillId="10" borderId="122" xfId="0" applyFont="1" applyFill="1" applyBorder="1" applyAlignment="1">
      <alignment horizontal="center" vertical="center"/>
    </xf>
    <xf numFmtId="0" fontId="0" fillId="10" borderId="123"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87">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6" formatCode="#,##0.#&quot;％&quot;"/>
    </dxf>
    <dxf>
      <numFmt numFmtId="187" formatCode="#,##0;&quot;▲ &quot;#,##0&quot;％&quot;"/>
    </dxf>
    <dxf>
      <numFmt numFmtId="188" formatCode="#,##0.#;&quot;▲&quot;#,##0.#&quot;％&quot;"/>
    </dxf>
    <dxf>
      <numFmt numFmtId="189" formatCode="#,##0&quot;％&quot;"/>
    </dxf>
    <dxf>
      <numFmt numFmtId="188" formatCode="#,##0.#;&quot;▲&quot;#,##0.#&quot;％&quot;"/>
    </dxf>
    <dxf>
      <numFmt numFmtId="189" formatCode="#,##0&quot;％&quot;"/>
    </dxf>
    <dxf>
      <numFmt numFmtId="186" formatCode="#,##0.#&quot;％&quot;"/>
    </dxf>
    <dxf>
      <numFmt numFmtId="187" formatCode="#,##0;&quot;▲ &quot;#,##0&quot;％&quot;"/>
    </dxf>
    <dxf>
      <numFmt numFmtId="187" formatCode="#,##0;&quot;▲ &quot;#,##0&quot;％&quot;"/>
    </dxf>
    <dxf>
      <numFmt numFmtId="188" formatCode="#,##0.#;&quot;▲&quot;#,##0.#&quot;％&quot;"/>
    </dxf>
    <dxf>
      <numFmt numFmtId="189" formatCode="#,##0&quot;％&quot;"/>
    </dxf>
    <dxf>
      <numFmt numFmtId="186" formatCode="#,##0.#&quot;％&quot;"/>
    </dxf>
    <dxf>
      <numFmt numFmtId="187" formatCode="#,##0;&quot;▲ &quot;#,##0&quot;％&quot;"/>
    </dxf>
    <dxf>
      <numFmt numFmtId="188" formatCode="#,##0.#;&quot;▲&quot;#,##0.#&quot;％&quot;"/>
    </dxf>
    <dxf>
      <numFmt numFmtId="186" formatCode="#,##0.#&quot;％&quot;"/>
    </dxf>
    <dxf>
      <numFmt numFmtId="189" formatCode="#,##0&quot;％&quot;"/>
    </dxf>
    <dxf>
      <numFmt numFmtId="186" formatCode="#,##0.#&quot;％&quot;"/>
    </dxf>
    <dxf>
      <numFmt numFmtId="187" formatCode="#,##0;&quot;▲ &quot;#,##0&quot;％&quot;"/>
    </dxf>
    <dxf>
      <numFmt numFmtId="188" formatCode="#,##0.#;&quot;▲&quot;#,##0.#&quot;％&quot;"/>
    </dxf>
    <dxf>
      <numFmt numFmtId="189" formatCode="#,##0&quot;％&quot;"/>
    </dxf>
    <dxf>
      <numFmt numFmtId="188" formatCode="#,##0.#;&quot;▲&quot;#,##0.#&quot;％&quot;"/>
    </dxf>
    <dxf>
      <numFmt numFmtId="189" formatCode="#,##0&quot;％&quot;"/>
    </dxf>
    <dxf>
      <numFmt numFmtId="186" formatCode="#,##0.#&quot;％&quot;"/>
    </dxf>
    <dxf>
      <numFmt numFmtId="187" formatCode="#,##0;&quot;▲ &quot;#,##0&quot;％&quot;"/>
    </dxf>
    <dxf>
      <numFmt numFmtId="187" formatCode="#,##0;&quot;▲ &quot;#,##0&quot;％&quot;"/>
    </dxf>
    <dxf>
      <numFmt numFmtId="188" formatCode="#,##0.#;&quot;▲&quot;#,##0.#&quot;％&quot;"/>
    </dxf>
    <dxf>
      <numFmt numFmtId="189" formatCode="#,##0&quot;％&quot;"/>
    </dxf>
    <dxf>
      <numFmt numFmtId="186" formatCode="#,##0.#&quot;％&quot;"/>
    </dxf>
    <dxf>
      <numFmt numFmtId="187" formatCode="#,##0;&quot;▲ &quot;#,##0&quot;％&quot;"/>
    </dxf>
    <dxf>
      <numFmt numFmtId="188" formatCode="#,##0.#;&quot;▲&quot;#,##0.#&quot;％&quot;"/>
    </dxf>
    <dxf>
      <numFmt numFmtId="189" formatCode="#,##0&quot;％&quot;"/>
    </dxf>
    <dxf>
      <numFmt numFmtId="186" formatCode="#,##0.#&quot;％&quot;"/>
    </dxf>
    <dxf>
      <numFmt numFmtId="187" formatCode="#,##0;&quot;▲ &quot;#,##0&quot;％&quot;"/>
    </dxf>
    <dxf>
      <numFmt numFmtId="189" formatCode="#,##0&quot;％&quot;"/>
    </dxf>
    <dxf>
      <numFmt numFmtId="186" formatCode="#,##0.#&quot;％&quot;"/>
    </dxf>
    <dxf>
      <numFmt numFmtId="188" formatCode="#,##0.#;&quot;▲&quot;#,##0.#&quot;％&quot;"/>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19</xdr:col>
      <xdr:colOff>88265</xdr:colOff>
      <xdr:row>251</xdr:row>
      <xdr:rowOff>0</xdr:rowOff>
    </xdr:from>
    <xdr:to>
      <xdr:col>35</xdr:col>
      <xdr:colOff>38757</xdr:colOff>
      <xdr:row>252</xdr:row>
      <xdr:rowOff>190410</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4536440" y="48120300"/>
          <a:ext cx="3455692" cy="6380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3,300</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88265</xdr:colOff>
      <xdr:row>255</xdr:row>
      <xdr:rowOff>48851</xdr:rowOff>
    </xdr:from>
    <xdr:to>
      <xdr:col>35</xdr:col>
      <xdr:colOff>51457</xdr:colOff>
      <xdr:row>256</xdr:row>
      <xdr:rowOff>136390</xdr:rowOff>
    </xdr:to>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4536440" y="49959851"/>
          <a:ext cx="3468392" cy="53521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ja-JP" sz="1100">
              <a:solidFill>
                <a:schemeClr val="dk1"/>
              </a:solidFill>
              <a:effectLst/>
              <a:latin typeface="+mn-lt"/>
              <a:ea typeface="+mn-ea"/>
              <a:cs typeface="+mn-cs"/>
            </a:rPr>
            <a:t>国連</a:t>
          </a:r>
          <a:r>
            <a:rPr kumimoji="1" lang="ja-JP" altLang="en-US" sz="1100">
              <a:solidFill>
                <a:schemeClr val="dk1"/>
              </a:solidFill>
              <a:effectLst/>
              <a:latin typeface="+mn-lt"/>
              <a:ea typeface="+mn-ea"/>
              <a:cs typeface="+mn-cs"/>
            </a:rPr>
            <a:t>プロジェクト・サービス機関</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UNOPS</a:t>
          </a:r>
          <a:r>
            <a:rPr kumimoji="1" lang="ja-JP"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en-US" altLang="ja-JP" sz="1100"/>
            <a:t>3,300</a:t>
          </a:r>
          <a:r>
            <a:rPr kumimoji="1" lang="ja-JP" altLang="en-US" sz="1100"/>
            <a:t>百万円</a:t>
          </a:r>
          <a:endParaRPr kumimoji="1" lang="en-US" altLang="ja-JP" sz="1100"/>
        </a:p>
      </xdr:txBody>
    </xdr:sp>
    <xdr:clientData/>
  </xdr:twoCellAnchor>
  <xdr:twoCellAnchor>
    <xdr:from>
      <xdr:col>22</xdr:col>
      <xdr:colOff>6145</xdr:colOff>
      <xdr:row>252</xdr:row>
      <xdr:rowOff>335825</xdr:rowOff>
    </xdr:from>
    <xdr:to>
      <xdr:col>31</xdr:col>
      <xdr:colOff>206510</xdr:colOff>
      <xdr:row>253</xdr:row>
      <xdr:rowOff>180477</xdr:rowOff>
    </xdr:to>
    <xdr:sp macro="" textlink="">
      <xdr:nvSpPr>
        <xdr:cNvPr id="4" name="大かっこ 4">
          <a:extLst>
            <a:ext uri="{FF2B5EF4-FFF2-40B4-BE49-F238E27FC236}">
              <a16:creationId xmlns:a16="http://schemas.microsoft.com/office/drawing/2014/main" id="{00000000-0008-0000-0000-000004000000}"/>
            </a:ext>
          </a:extLst>
        </xdr:cNvPr>
        <xdr:cNvSpPr/>
      </xdr:nvSpPr>
      <xdr:spPr>
        <a:xfrm>
          <a:off x="5111545" y="48903800"/>
          <a:ext cx="2172040" cy="2923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個別イヤマーク事業の承認</a:t>
          </a:r>
          <a:endParaRPr kumimoji="1" lang="en-US" altLang="ja-JP" sz="1100"/>
        </a:p>
      </xdr:txBody>
    </xdr:sp>
    <xdr:clientData/>
  </xdr:twoCellAnchor>
  <xdr:twoCellAnchor>
    <xdr:from>
      <xdr:col>19</xdr:col>
      <xdr:colOff>50165</xdr:colOff>
      <xdr:row>256</xdr:row>
      <xdr:rowOff>281805</xdr:rowOff>
    </xdr:from>
    <xdr:to>
      <xdr:col>35</xdr:col>
      <xdr:colOff>59077</xdr:colOff>
      <xdr:row>257</xdr:row>
      <xdr:rowOff>364899</xdr:rowOff>
    </xdr:to>
    <xdr:sp macro="" textlink="">
      <xdr:nvSpPr>
        <xdr:cNvPr id="5" name="大かっこ 5">
          <a:extLst>
            <a:ext uri="{FF2B5EF4-FFF2-40B4-BE49-F238E27FC236}">
              <a16:creationId xmlns:a16="http://schemas.microsoft.com/office/drawing/2014/main" id="{00000000-0008-0000-0000-000005000000}"/>
            </a:ext>
          </a:extLst>
        </xdr:cNvPr>
        <xdr:cNvSpPr/>
      </xdr:nvSpPr>
      <xdr:spPr>
        <a:xfrm>
          <a:off x="4498340" y="50640480"/>
          <a:ext cx="3514112" cy="530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個別事業案の形成・提出。</a:t>
          </a:r>
          <a:endParaRPr kumimoji="1" lang="en-US" altLang="ja-JP" sz="1100"/>
        </a:p>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UNOPS</a:t>
          </a:r>
          <a:r>
            <a:rPr kumimoji="1" lang="ja-JP" altLang="ja-JP" sz="1100">
              <a:solidFill>
                <a:schemeClr val="tx1"/>
              </a:solidFill>
              <a:effectLst/>
              <a:latin typeface="+mn-lt"/>
              <a:ea typeface="+mn-ea"/>
              <a:cs typeface="+mn-cs"/>
            </a:rPr>
            <a:t>事務所を通じて</a:t>
          </a:r>
          <a:r>
            <a:rPr kumimoji="1" lang="ja-JP" altLang="en-US" sz="1100">
              <a:solidFill>
                <a:schemeClr val="tx1"/>
              </a:solidFill>
              <a:effectLst/>
              <a:latin typeface="+mn-lt"/>
              <a:ea typeface="+mn-ea"/>
              <a:cs typeface="+mn-cs"/>
            </a:rPr>
            <a:t>承認、</a:t>
          </a:r>
          <a:r>
            <a:rPr kumimoji="1" lang="ja-JP" altLang="ja-JP" sz="1100">
              <a:solidFill>
                <a:schemeClr val="tx1"/>
              </a:solidFill>
              <a:effectLst/>
              <a:latin typeface="+mn-lt"/>
              <a:ea typeface="+mn-ea"/>
              <a:cs typeface="+mn-cs"/>
            </a:rPr>
            <a:t>個別事業を実施。</a:t>
          </a:r>
          <a:endParaRPr lang="ja-JP" altLang="ja-JP">
            <a:effectLst/>
          </a:endParaRPr>
        </a:p>
      </xdr:txBody>
    </xdr:sp>
    <xdr:clientData/>
  </xdr:twoCellAnchor>
  <xdr:oneCellAnchor>
    <xdr:from>
      <xdr:col>19</xdr:col>
      <xdr:colOff>0</xdr:colOff>
      <xdr:row>253</xdr:row>
      <xdr:rowOff>217307</xdr:rowOff>
    </xdr:from>
    <xdr:ext cx="942975" cy="485140"/>
    <xdr:sp macro="" textlink="">
      <xdr:nvSpPr>
        <xdr:cNvPr id="6" name="テキスト ボックス 6">
          <a:extLst>
            <a:ext uri="{FF2B5EF4-FFF2-40B4-BE49-F238E27FC236}">
              <a16:creationId xmlns:a16="http://schemas.microsoft.com/office/drawing/2014/main" id="{00000000-0008-0000-0000-000006000000}"/>
            </a:ext>
          </a:extLst>
        </xdr:cNvPr>
        <xdr:cNvSpPr txBox="1"/>
      </xdr:nvSpPr>
      <xdr:spPr>
        <a:xfrm>
          <a:off x="4448175" y="49232957"/>
          <a:ext cx="942975" cy="485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   会計報告、</a:t>
          </a:r>
          <a:endParaRPr kumimoji="1" lang="en-US" altLang="ja-JP" sz="1100"/>
        </a:p>
        <a:p>
          <a:r>
            <a:rPr kumimoji="1" lang="ja-JP" altLang="en-US" sz="1100"/>
            <a:t>事業報告の提出</a:t>
          </a:r>
          <a:endParaRPr kumimoji="1" lang="en-US" altLang="ja-JP" sz="1100"/>
        </a:p>
      </xdr:txBody>
    </xdr:sp>
    <xdr:clientData/>
  </xdr:oneCellAnchor>
  <xdr:oneCellAnchor>
    <xdr:from>
      <xdr:col>31</xdr:col>
      <xdr:colOff>57443</xdr:colOff>
      <xdr:row>253</xdr:row>
      <xdr:rowOff>243977</xdr:rowOff>
    </xdr:from>
    <xdr:ext cx="1172869" cy="459100"/>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7806427" y="126678430"/>
          <a:ext cx="1172869" cy="459100"/>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の承認・拠出</a:t>
          </a:r>
        </a:p>
      </xdr:txBody>
    </xdr:sp>
    <xdr:clientData/>
  </xdr:oneCellAnchor>
  <xdr:twoCellAnchor>
    <xdr:from>
      <xdr:col>24</xdr:col>
      <xdr:colOff>165235</xdr:colOff>
      <xdr:row>253</xdr:row>
      <xdr:rowOff>205242</xdr:rowOff>
    </xdr:from>
    <xdr:to>
      <xdr:col>24</xdr:col>
      <xdr:colOff>165235</xdr:colOff>
      <xdr:row>254</xdr:row>
      <xdr:rowOff>236901</xdr:rowOff>
    </xdr:to>
    <xdr:cxnSp macro="">
      <xdr:nvCxnSpPr>
        <xdr:cNvPr id="9" name="直線矢印コネクタ 9">
          <a:extLst>
            <a:ext uri="{FF2B5EF4-FFF2-40B4-BE49-F238E27FC236}">
              <a16:creationId xmlns:a16="http://schemas.microsoft.com/office/drawing/2014/main" id="{00000000-0008-0000-0000-000009000000}"/>
            </a:ext>
          </a:extLst>
        </xdr:cNvPr>
        <xdr:cNvCxnSpPr/>
      </xdr:nvCxnSpPr>
      <xdr:spPr>
        <a:xfrm rot="16200000" flipV="1">
          <a:off x="5469118" y="49460559"/>
          <a:ext cx="479334"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27667</xdr:colOff>
      <xdr:row>253</xdr:row>
      <xdr:rowOff>183017</xdr:rowOff>
    </xdr:from>
    <xdr:to>
      <xdr:col>30</xdr:col>
      <xdr:colOff>27667</xdr:colOff>
      <xdr:row>254</xdr:row>
      <xdr:rowOff>228328</xdr:rowOff>
    </xdr:to>
    <xdr:cxnSp macro="">
      <xdr:nvCxnSpPr>
        <xdr:cNvPr id="10" name="直線矢印コネクタ 10">
          <a:extLst>
            <a:ext uri="{FF2B5EF4-FFF2-40B4-BE49-F238E27FC236}">
              <a16:creationId xmlns:a16="http://schemas.microsoft.com/office/drawing/2014/main" id="{00000000-0008-0000-0000-00000A000000}"/>
            </a:ext>
          </a:extLst>
        </xdr:cNvPr>
        <xdr:cNvCxnSpPr/>
      </xdr:nvCxnSpPr>
      <xdr:spPr>
        <a:xfrm rot="5400000">
          <a:off x="6639174" y="49445160"/>
          <a:ext cx="492986" cy="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japan.unops.org/news-and-storie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7" sqref="BC7"/>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61">
        <v>2023</v>
      </c>
      <c r="AE2" s="561"/>
      <c r="AF2" s="561"/>
      <c r="AG2" s="561"/>
      <c r="AH2" s="561"/>
      <c r="AI2" s="77" t="s">
        <v>1</v>
      </c>
      <c r="AJ2" s="562" t="s">
        <v>648</v>
      </c>
      <c r="AK2" s="562"/>
      <c r="AL2" s="562"/>
      <c r="AM2" s="562"/>
      <c r="AN2" s="77" t="s">
        <v>1</v>
      </c>
      <c r="AO2" s="562">
        <v>22</v>
      </c>
      <c r="AP2" s="562"/>
      <c r="AQ2" s="562"/>
      <c r="AR2" s="77" t="s">
        <v>1</v>
      </c>
      <c r="AS2" s="563">
        <v>357</v>
      </c>
      <c r="AT2" s="563"/>
      <c r="AU2" s="563"/>
      <c r="AV2" s="77" t="str">
        <f>IF(AW2="","","-")</f>
        <v/>
      </c>
      <c r="AW2" s="564"/>
      <c r="AX2" s="564"/>
      <c r="AY2" s="75">
        <v>1</v>
      </c>
    </row>
    <row r="3" spans="1:51" ht="21" customHeight="1">
      <c r="A3" s="132"/>
      <c r="B3" s="133"/>
      <c r="C3" s="133"/>
      <c r="D3" s="133"/>
      <c r="E3" s="133"/>
      <c r="F3" s="134"/>
      <c r="G3" s="617" t="s">
        <v>4</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78" t="s">
        <v>5</v>
      </c>
      <c r="AJ3" s="565" t="s">
        <v>642</v>
      </c>
      <c r="AK3" s="565"/>
      <c r="AL3" s="565"/>
      <c r="AM3" s="565"/>
      <c r="AN3" s="565"/>
      <c r="AO3" s="565"/>
      <c r="AP3" s="565"/>
      <c r="AQ3" s="565"/>
      <c r="AR3" s="565"/>
      <c r="AS3" s="565"/>
      <c r="AT3" s="565"/>
      <c r="AU3" s="565"/>
      <c r="AV3" s="565"/>
      <c r="AW3" s="565"/>
      <c r="AX3" s="79" t="s">
        <v>6</v>
      </c>
      <c r="AY3" s="75">
        <v>1</v>
      </c>
    </row>
    <row r="4" spans="1:51" ht="24.75" customHeight="1">
      <c r="A4" s="590" t="s">
        <v>7</v>
      </c>
      <c r="B4" s="591"/>
      <c r="C4" s="591"/>
      <c r="D4" s="591"/>
      <c r="E4" s="591"/>
      <c r="F4" s="591"/>
      <c r="G4" s="592" t="s">
        <v>641</v>
      </c>
      <c r="H4" s="199"/>
      <c r="I4" s="199"/>
      <c r="J4" s="199"/>
      <c r="K4" s="199"/>
      <c r="L4" s="199"/>
      <c r="M4" s="199"/>
      <c r="N4" s="199"/>
      <c r="O4" s="199"/>
      <c r="P4" s="199"/>
      <c r="Q4" s="199"/>
      <c r="R4" s="199"/>
      <c r="S4" s="199"/>
      <c r="T4" s="199"/>
      <c r="U4" s="199"/>
      <c r="V4" s="199"/>
      <c r="W4" s="199"/>
      <c r="X4" s="199"/>
      <c r="Y4" s="593" t="s">
        <v>8</v>
      </c>
      <c r="Z4" s="585"/>
      <c r="AA4" s="585"/>
      <c r="AB4" s="585"/>
      <c r="AC4" s="585"/>
      <c r="AD4" s="586"/>
      <c r="AE4" s="594" t="s">
        <v>643</v>
      </c>
      <c r="AF4" s="199"/>
      <c r="AG4" s="199"/>
      <c r="AH4" s="199"/>
      <c r="AI4" s="199"/>
      <c r="AJ4" s="199"/>
      <c r="AK4" s="199"/>
      <c r="AL4" s="199"/>
      <c r="AM4" s="199"/>
      <c r="AN4" s="199"/>
      <c r="AO4" s="199"/>
      <c r="AP4" s="200"/>
      <c r="AQ4" s="595" t="s">
        <v>9</v>
      </c>
      <c r="AR4" s="585"/>
      <c r="AS4" s="585"/>
      <c r="AT4" s="585"/>
      <c r="AU4" s="585"/>
      <c r="AV4" s="585"/>
      <c r="AW4" s="585"/>
      <c r="AX4" s="596"/>
      <c r="AY4" s="75">
        <v>1</v>
      </c>
    </row>
    <row r="5" spans="1:51" ht="29.25" customHeight="1">
      <c r="A5" s="597" t="s">
        <v>10</v>
      </c>
      <c r="B5" s="598"/>
      <c r="C5" s="598"/>
      <c r="D5" s="598"/>
      <c r="E5" s="598"/>
      <c r="F5" s="599"/>
      <c r="G5" s="543" t="s">
        <v>606</v>
      </c>
      <c r="H5" s="544"/>
      <c r="I5" s="544"/>
      <c r="J5" s="544"/>
      <c r="K5" s="544"/>
      <c r="L5" s="544"/>
      <c r="M5" s="545" t="s">
        <v>11</v>
      </c>
      <c r="N5" s="546"/>
      <c r="O5" s="546"/>
      <c r="P5" s="546"/>
      <c r="Q5" s="546"/>
      <c r="R5" s="547"/>
      <c r="S5" s="548" t="s">
        <v>459</v>
      </c>
      <c r="T5" s="544"/>
      <c r="U5" s="544"/>
      <c r="V5" s="544"/>
      <c r="W5" s="544"/>
      <c r="X5" s="549"/>
      <c r="Y5" s="550" t="s">
        <v>12</v>
      </c>
      <c r="Z5" s="263"/>
      <c r="AA5" s="263"/>
      <c r="AB5" s="263"/>
      <c r="AC5" s="263"/>
      <c r="AD5" s="264"/>
      <c r="AE5" s="571" t="s">
        <v>644</v>
      </c>
      <c r="AF5" s="571"/>
      <c r="AG5" s="571"/>
      <c r="AH5" s="571"/>
      <c r="AI5" s="571"/>
      <c r="AJ5" s="571"/>
      <c r="AK5" s="571"/>
      <c r="AL5" s="571"/>
      <c r="AM5" s="571"/>
      <c r="AN5" s="571"/>
      <c r="AO5" s="571"/>
      <c r="AP5" s="572"/>
      <c r="AQ5" s="573" t="s">
        <v>790</v>
      </c>
      <c r="AR5" s="574"/>
      <c r="AS5" s="574"/>
      <c r="AT5" s="574"/>
      <c r="AU5" s="574"/>
      <c r="AV5" s="574"/>
      <c r="AW5" s="574"/>
      <c r="AX5" s="575"/>
      <c r="AY5" s="75">
        <v>1</v>
      </c>
    </row>
    <row r="6" spans="1:51" ht="24" customHeight="1">
      <c r="A6" s="576" t="s">
        <v>13</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75">
        <v>1</v>
      </c>
    </row>
    <row r="7" spans="1:51" ht="63" customHeight="1">
      <c r="A7" s="566" t="s">
        <v>14</v>
      </c>
      <c r="B7" s="567"/>
      <c r="C7" s="567"/>
      <c r="D7" s="567"/>
      <c r="E7" s="567"/>
      <c r="F7" s="568"/>
      <c r="G7" s="581" t="s">
        <v>646</v>
      </c>
      <c r="H7" s="582"/>
      <c r="I7" s="582"/>
      <c r="J7" s="582"/>
      <c r="K7" s="582"/>
      <c r="L7" s="582"/>
      <c r="M7" s="582"/>
      <c r="N7" s="582"/>
      <c r="O7" s="582"/>
      <c r="P7" s="582"/>
      <c r="Q7" s="582"/>
      <c r="R7" s="582"/>
      <c r="S7" s="582"/>
      <c r="T7" s="582"/>
      <c r="U7" s="582"/>
      <c r="V7" s="582"/>
      <c r="W7" s="582"/>
      <c r="X7" s="583"/>
      <c r="Y7" s="584" t="s">
        <v>15</v>
      </c>
      <c r="Z7" s="585"/>
      <c r="AA7" s="585"/>
      <c r="AB7" s="585"/>
      <c r="AC7" s="585"/>
      <c r="AD7" s="586"/>
      <c r="AE7" s="587" t="s">
        <v>647</v>
      </c>
      <c r="AF7" s="588"/>
      <c r="AG7" s="588"/>
      <c r="AH7" s="588"/>
      <c r="AI7" s="588"/>
      <c r="AJ7" s="588"/>
      <c r="AK7" s="588"/>
      <c r="AL7" s="588"/>
      <c r="AM7" s="588"/>
      <c r="AN7" s="588"/>
      <c r="AO7" s="588"/>
      <c r="AP7" s="588"/>
      <c r="AQ7" s="588"/>
      <c r="AR7" s="588"/>
      <c r="AS7" s="588"/>
      <c r="AT7" s="588"/>
      <c r="AU7" s="588"/>
      <c r="AV7" s="588"/>
      <c r="AW7" s="588"/>
      <c r="AX7" s="589"/>
      <c r="AY7" s="75">
        <v>1</v>
      </c>
    </row>
    <row r="8" spans="1:51" ht="23.25" customHeight="1">
      <c r="A8" s="566" t="s">
        <v>16</v>
      </c>
      <c r="B8" s="567"/>
      <c r="C8" s="567"/>
      <c r="D8" s="567"/>
      <c r="E8" s="567"/>
      <c r="F8" s="568"/>
      <c r="G8" s="569" t="s">
        <v>650</v>
      </c>
      <c r="H8" s="570"/>
      <c r="I8" s="570"/>
      <c r="J8" s="570"/>
      <c r="K8" s="570"/>
      <c r="L8" s="570"/>
      <c r="M8" s="570"/>
      <c r="N8" s="570"/>
      <c r="O8" s="570"/>
      <c r="P8" s="570"/>
      <c r="Q8" s="570"/>
      <c r="R8" s="570"/>
      <c r="S8" s="570"/>
      <c r="T8" s="570"/>
      <c r="U8" s="570"/>
      <c r="V8" s="570"/>
      <c r="W8" s="570"/>
      <c r="X8" s="570"/>
      <c r="Y8" s="602" t="s">
        <v>17</v>
      </c>
      <c r="Z8" s="603"/>
      <c r="AA8" s="603"/>
      <c r="AB8" s="603"/>
      <c r="AC8" s="603"/>
      <c r="AD8" s="604"/>
      <c r="AE8" s="608" t="str">
        <f>入力規則等!F31</f>
        <v>経済協力費</v>
      </c>
      <c r="AF8" s="609"/>
      <c r="AG8" s="609"/>
      <c r="AH8" s="609"/>
      <c r="AI8" s="609"/>
      <c r="AJ8" s="609"/>
      <c r="AK8" s="609"/>
      <c r="AL8" s="609"/>
      <c r="AM8" s="609"/>
      <c r="AN8" s="609"/>
      <c r="AO8" s="609"/>
      <c r="AP8" s="609"/>
      <c r="AQ8" s="609"/>
      <c r="AR8" s="609"/>
      <c r="AS8" s="609"/>
      <c r="AT8" s="609"/>
      <c r="AU8" s="609"/>
      <c r="AV8" s="609"/>
      <c r="AW8" s="609"/>
      <c r="AX8" s="610"/>
      <c r="AY8" s="75">
        <v>1</v>
      </c>
    </row>
    <row r="9" spans="1:51" ht="23.25" customHeight="1">
      <c r="A9" s="566" t="s">
        <v>18</v>
      </c>
      <c r="B9" s="567"/>
      <c r="C9" s="567"/>
      <c r="D9" s="567"/>
      <c r="E9" s="567"/>
      <c r="F9" s="568"/>
      <c r="G9" s="600" t="s">
        <v>651</v>
      </c>
      <c r="H9" s="601"/>
      <c r="I9" s="601"/>
      <c r="J9" s="601"/>
      <c r="K9" s="601"/>
      <c r="L9" s="601"/>
      <c r="M9" s="601"/>
      <c r="N9" s="601"/>
      <c r="O9" s="601"/>
      <c r="P9" s="601"/>
      <c r="Q9" s="601"/>
      <c r="R9" s="601"/>
      <c r="S9" s="601"/>
      <c r="T9" s="601"/>
      <c r="U9" s="601"/>
      <c r="V9" s="601"/>
      <c r="W9" s="601"/>
      <c r="X9" s="601"/>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75">
        <v>1</v>
      </c>
    </row>
    <row r="10" spans="1:51" ht="23.25" customHeight="1">
      <c r="A10" s="566" t="s">
        <v>19</v>
      </c>
      <c r="B10" s="567"/>
      <c r="C10" s="567"/>
      <c r="D10" s="567"/>
      <c r="E10" s="567"/>
      <c r="F10" s="568"/>
      <c r="G10" s="618" t="s">
        <v>1</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75">
        <v>1</v>
      </c>
    </row>
    <row r="11" spans="1:51" ht="123" customHeight="1">
      <c r="A11" s="505" t="s">
        <v>20</v>
      </c>
      <c r="B11" s="506"/>
      <c r="C11" s="506"/>
      <c r="D11" s="506"/>
      <c r="E11" s="506"/>
      <c r="F11" s="506"/>
      <c r="G11" s="490" t="s">
        <v>649</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75">
        <v>1</v>
      </c>
    </row>
    <row r="12" spans="1:51" ht="123" customHeight="1">
      <c r="A12" s="235" t="s">
        <v>21</v>
      </c>
      <c r="B12" s="236"/>
      <c r="C12" s="236"/>
      <c r="D12" s="236"/>
      <c r="E12" s="236"/>
      <c r="F12" s="237"/>
      <c r="G12" s="490" t="s">
        <v>770</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75">
        <v>1</v>
      </c>
    </row>
    <row r="13" spans="1:51" ht="123" customHeight="1">
      <c r="A13" s="235" t="s">
        <v>22</v>
      </c>
      <c r="B13" s="236"/>
      <c r="C13" s="236"/>
      <c r="D13" s="236"/>
      <c r="E13" s="236"/>
      <c r="F13" s="236"/>
      <c r="G13" s="490" t="s">
        <v>783</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75">
        <v>1</v>
      </c>
    </row>
    <row r="14" spans="1:51" ht="30" customHeight="1">
      <c r="A14" s="235" t="s">
        <v>23</v>
      </c>
      <c r="B14" s="236"/>
      <c r="C14" s="236"/>
      <c r="D14" s="236"/>
      <c r="E14" s="236"/>
      <c r="F14" s="236"/>
      <c r="G14" s="621" t="s">
        <v>771</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75">
        <v>1</v>
      </c>
    </row>
    <row r="15" spans="1:51" ht="36.75" customHeight="1">
      <c r="A15" s="493" t="s">
        <v>24</v>
      </c>
      <c r="B15" s="494"/>
      <c r="C15" s="494"/>
      <c r="D15" s="494"/>
      <c r="E15" s="494"/>
      <c r="F15" s="495"/>
      <c r="G15" s="496" t="str">
        <f>入力規則等!K10</f>
        <v>その他</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75">
        <v>1</v>
      </c>
    </row>
    <row r="16" spans="1:51" ht="48.75" customHeight="1">
      <c r="A16" s="235" t="s">
        <v>25</v>
      </c>
      <c r="B16" s="236"/>
      <c r="C16" s="236"/>
      <c r="D16" s="236"/>
      <c r="E16" s="236"/>
      <c r="F16" s="237"/>
      <c r="G16" s="540">
        <v>0</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75">
        <v>1</v>
      </c>
    </row>
    <row r="17" spans="1:51" ht="25.5" customHeight="1">
      <c r="A17" s="499" t="s">
        <v>26</v>
      </c>
      <c r="B17" s="500"/>
      <c r="C17" s="500"/>
      <c r="D17" s="500"/>
      <c r="E17" s="500"/>
      <c r="F17" s="501"/>
      <c r="G17" s="508"/>
      <c r="H17" s="509"/>
      <c r="I17" s="509"/>
      <c r="J17" s="509"/>
      <c r="K17" s="509"/>
      <c r="L17" s="509"/>
      <c r="M17" s="509"/>
      <c r="N17" s="509"/>
      <c r="O17" s="509"/>
      <c r="P17" s="216" t="s">
        <v>27</v>
      </c>
      <c r="Q17" s="217"/>
      <c r="R17" s="217"/>
      <c r="S17" s="217"/>
      <c r="T17" s="217"/>
      <c r="U17" s="217"/>
      <c r="V17" s="218"/>
      <c r="W17" s="216" t="s">
        <v>28</v>
      </c>
      <c r="X17" s="217"/>
      <c r="Y17" s="217"/>
      <c r="Z17" s="217"/>
      <c r="AA17" s="217"/>
      <c r="AB17" s="217"/>
      <c r="AC17" s="218"/>
      <c r="AD17" s="216" t="s">
        <v>29</v>
      </c>
      <c r="AE17" s="217"/>
      <c r="AF17" s="217"/>
      <c r="AG17" s="217"/>
      <c r="AH17" s="217"/>
      <c r="AI17" s="217"/>
      <c r="AJ17" s="218"/>
      <c r="AK17" s="216" t="s">
        <v>30</v>
      </c>
      <c r="AL17" s="217"/>
      <c r="AM17" s="217"/>
      <c r="AN17" s="217"/>
      <c r="AO17" s="217"/>
      <c r="AP17" s="217"/>
      <c r="AQ17" s="218"/>
      <c r="AR17" s="216" t="s">
        <v>31</v>
      </c>
      <c r="AS17" s="217"/>
      <c r="AT17" s="217"/>
      <c r="AU17" s="217"/>
      <c r="AV17" s="217"/>
      <c r="AW17" s="217"/>
      <c r="AX17" s="664"/>
      <c r="AY17" s="75">
        <v>1</v>
      </c>
    </row>
    <row r="18" spans="1:51" ht="24" customHeight="1">
      <c r="A18" s="502"/>
      <c r="B18" s="503"/>
      <c r="C18" s="503"/>
      <c r="D18" s="503"/>
      <c r="E18" s="503"/>
      <c r="F18" s="504"/>
      <c r="G18" s="526" t="s">
        <v>32</v>
      </c>
      <c r="H18" s="527"/>
      <c r="I18" s="533" t="s">
        <v>33</v>
      </c>
      <c r="J18" s="534"/>
      <c r="K18" s="534"/>
      <c r="L18" s="534"/>
      <c r="M18" s="534"/>
      <c r="N18" s="534"/>
      <c r="O18" s="535"/>
      <c r="P18" s="302" t="s">
        <v>1</v>
      </c>
      <c r="Q18" s="303"/>
      <c r="R18" s="303"/>
      <c r="S18" s="303"/>
      <c r="T18" s="303"/>
      <c r="U18" s="303"/>
      <c r="V18" s="304"/>
      <c r="W18" s="536" t="s">
        <v>34</v>
      </c>
      <c r="X18" s="537"/>
      <c r="Y18" s="537"/>
      <c r="Z18" s="537"/>
      <c r="AA18" s="537"/>
      <c r="AB18" s="537"/>
      <c r="AC18" s="538"/>
      <c r="AD18" s="302" t="s">
        <v>34</v>
      </c>
      <c r="AE18" s="303"/>
      <c r="AF18" s="303"/>
      <c r="AG18" s="303"/>
      <c r="AH18" s="303"/>
      <c r="AI18" s="303"/>
      <c r="AJ18" s="304"/>
      <c r="AK18" s="302" t="s">
        <v>1</v>
      </c>
      <c r="AL18" s="303"/>
      <c r="AM18" s="303"/>
      <c r="AN18" s="303"/>
      <c r="AO18" s="303"/>
      <c r="AP18" s="303"/>
      <c r="AQ18" s="304"/>
      <c r="AR18" s="536" t="s">
        <v>34</v>
      </c>
      <c r="AS18" s="537"/>
      <c r="AT18" s="537"/>
      <c r="AU18" s="537"/>
      <c r="AV18" s="537"/>
      <c r="AW18" s="537"/>
      <c r="AX18" s="539"/>
      <c r="AY18" s="75">
        <v>1</v>
      </c>
    </row>
    <row r="19" spans="1:51" ht="24" customHeight="1">
      <c r="A19" s="502"/>
      <c r="B19" s="503"/>
      <c r="C19" s="503"/>
      <c r="D19" s="503"/>
      <c r="E19" s="503"/>
      <c r="F19" s="504"/>
      <c r="G19" s="528"/>
      <c r="H19" s="529"/>
      <c r="I19" s="555" t="s">
        <v>35</v>
      </c>
      <c r="J19" s="556"/>
      <c r="K19" s="556"/>
      <c r="L19" s="556"/>
      <c r="M19" s="556"/>
      <c r="N19" s="556"/>
      <c r="O19" s="557"/>
      <c r="P19" s="302">
        <v>5237</v>
      </c>
      <c r="Q19" s="303"/>
      <c r="R19" s="303"/>
      <c r="S19" s="303"/>
      <c r="T19" s="303"/>
      <c r="U19" s="303"/>
      <c r="V19" s="304"/>
      <c r="W19" s="302">
        <v>923</v>
      </c>
      <c r="X19" s="303"/>
      <c r="Y19" s="303"/>
      <c r="Z19" s="303"/>
      <c r="AA19" s="303"/>
      <c r="AB19" s="303"/>
      <c r="AC19" s="304"/>
      <c r="AD19" s="302">
        <v>3300</v>
      </c>
      <c r="AE19" s="303"/>
      <c r="AF19" s="303"/>
      <c r="AG19" s="303"/>
      <c r="AH19" s="303"/>
      <c r="AI19" s="303"/>
      <c r="AJ19" s="304"/>
      <c r="AK19" s="558" t="str">
        <f>IF(SUM($AK$20:$AQ$24)=0,"-",SUM($AK$20:$AQ$24))</f>
        <v>-</v>
      </c>
      <c r="AL19" s="559"/>
      <c r="AM19" s="559"/>
      <c r="AN19" s="559"/>
      <c r="AO19" s="559"/>
      <c r="AP19" s="559"/>
      <c r="AQ19" s="560"/>
      <c r="AR19" s="551"/>
      <c r="AS19" s="552"/>
      <c r="AT19" s="552"/>
      <c r="AU19" s="552"/>
      <c r="AV19" s="552"/>
      <c r="AW19" s="552"/>
      <c r="AX19" s="553"/>
      <c r="AY19" s="75">
        <v>1</v>
      </c>
    </row>
    <row r="20" spans="1:51" ht="24" customHeight="1">
      <c r="A20" s="502"/>
      <c r="B20" s="503"/>
      <c r="C20" s="503"/>
      <c r="D20" s="503"/>
      <c r="E20" s="503"/>
      <c r="F20" s="504"/>
      <c r="G20" s="528"/>
      <c r="H20" s="529"/>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302" t="s">
        <v>1</v>
      </c>
      <c r="AL20" s="303"/>
      <c r="AM20" s="303"/>
      <c r="AN20" s="303"/>
      <c r="AO20" s="303"/>
      <c r="AP20" s="303"/>
      <c r="AQ20" s="304"/>
      <c r="AR20" s="551"/>
      <c r="AS20" s="552"/>
      <c r="AT20" s="552"/>
      <c r="AU20" s="552"/>
      <c r="AV20" s="552"/>
      <c r="AW20" s="552"/>
      <c r="AX20" s="553"/>
      <c r="AY20" s="75">
        <v>1</v>
      </c>
    </row>
    <row r="21" spans="1:51" ht="24" customHeight="1">
      <c r="A21" s="502"/>
      <c r="B21" s="503"/>
      <c r="C21" s="503"/>
      <c r="D21" s="503"/>
      <c r="E21" s="503"/>
      <c r="F21" s="504"/>
      <c r="G21" s="528"/>
      <c r="H21" s="529"/>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302" t="s">
        <v>1</v>
      </c>
      <c r="AL21" s="303"/>
      <c r="AM21" s="303"/>
      <c r="AN21" s="303"/>
      <c r="AO21" s="303"/>
      <c r="AP21" s="303"/>
      <c r="AQ21" s="304"/>
      <c r="AR21" s="551"/>
      <c r="AS21" s="552"/>
      <c r="AT21" s="552"/>
      <c r="AU21" s="552"/>
      <c r="AV21" s="552"/>
      <c r="AW21" s="552"/>
      <c r="AX21" s="553"/>
      <c r="AY21" s="75">
        <v>1</v>
      </c>
    </row>
    <row r="22" spans="1:51" ht="24" customHeight="1">
      <c r="A22" s="502"/>
      <c r="B22" s="503"/>
      <c r="C22" s="503"/>
      <c r="D22" s="503"/>
      <c r="E22" s="503"/>
      <c r="F22" s="504"/>
      <c r="G22" s="528"/>
      <c r="H22" s="529"/>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302" t="s">
        <v>1</v>
      </c>
      <c r="AL22" s="303"/>
      <c r="AM22" s="303"/>
      <c r="AN22" s="303"/>
      <c r="AO22" s="303"/>
      <c r="AP22" s="303"/>
      <c r="AQ22" s="304"/>
      <c r="AR22" s="551"/>
      <c r="AS22" s="552"/>
      <c r="AT22" s="552"/>
      <c r="AU22" s="552"/>
      <c r="AV22" s="552"/>
      <c r="AW22" s="552"/>
      <c r="AX22" s="553"/>
      <c r="AY22" s="75">
        <v>1</v>
      </c>
    </row>
    <row r="23" spans="1:51" ht="24" customHeight="1">
      <c r="A23" s="502"/>
      <c r="B23" s="503"/>
      <c r="C23" s="503"/>
      <c r="D23" s="503"/>
      <c r="E23" s="503"/>
      <c r="F23" s="504"/>
      <c r="G23" s="528"/>
      <c r="H23" s="529"/>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302" t="s">
        <v>1</v>
      </c>
      <c r="AL23" s="303"/>
      <c r="AM23" s="303"/>
      <c r="AN23" s="303"/>
      <c r="AO23" s="303"/>
      <c r="AP23" s="303"/>
      <c r="AQ23" s="304"/>
      <c r="AR23" s="551"/>
      <c r="AS23" s="552"/>
      <c r="AT23" s="552"/>
      <c r="AU23" s="552"/>
      <c r="AV23" s="552"/>
      <c r="AW23" s="552"/>
      <c r="AX23" s="553"/>
      <c r="AY23" s="75">
        <v>1</v>
      </c>
    </row>
    <row r="24" spans="1:51" ht="24" customHeight="1">
      <c r="A24" s="502"/>
      <c r="B24" s="503"/>
      <c r="C24" s="503"/>
      <c r="D24" s="503"/>
      <c r="E24" s="503"/>
      <c r="F24" s="504"/>
      <c r="G24" s="528"/>
      <c r="H24" s="529"/>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302" t="s">
        <v>1</v>
      </c>
      <c r="AL24" s="303"/>
      <c r="AM24" s="303"/>
      <c r="AN24" s="303"/>
      <c r="AO24" s="303"/>
      <c r="AP24" s="303"/>
      <c r="AQ24" s="304"/>
      <c r="AR24" s="551"/>
      <c r="AS24" s="552"/>
      <c r="AT24" s="552"/>
      <c r="AU24" s="552"/>
      <c r="AV24" s="552"/>
      <c r="AW24" s="552"/>
      <c r="AX24" s="553"/>
      <c r="AY24" s="75">
        <v>1</v>
      </c>
    </row>
    <row r="25" spans="1:51" ht="24" customHeight="1">
      <c r="A25" s="502"/>
      <c r="B25" s="503"/>
      <c r="C25" s="503"/>
      <c r="D25" s="503"/>
      <c r="E25" s="503"/>
      <c r="F25" s="504"/>
      <c r="G25" s="530"/>
      <c r="H25" s="529"/>
      <c r="I25" s="331" t="s">
        <v>36</v>
      </c>
      <c r="J25" s="332"/>
      <c r="K25" s="332"/>
      <c r="L25" s="332"/>
      <c r="M25" s="332"/>
      <c r="N25" s="332"/>
      <c r="O25" s="333"/>
      <c r="P25" s="302" t="s">
        <v>34</v>
      </c>
      <c r="Q25" s="303"/>
      <c r="R25" s="303"/>
      <c r="S25" s="303"/>
      <c r="T25" s="303"/>
      <c r="U25" s="303"/>
      <c r="V25" s="304"/>
      <c r="W25" s="302" t="s">
        <v>34</v>
      </c>
      <c r="X25" s="303"/>
      <c r="Y25" s="303"/>
      <c r="Z25" s="303"/>
      <c r="AA25" s="303"/>
      <c r="AB25" s="303"/>
      <c r="AC25" s="304"/>
      <c r="AD25" s="302" t="s">
        <v>34</v>
      </c>
      <c r="AE25" s="303"/>
      <c r="AF25" s="303"/>
      <c r="AG25" s="303"/>
      <c r="AH25" s="303"/>
      <c r="AI25" s="303"/>
      <c r="AJ25" s="304"/>
      <c r="AK25" s="302" t="s">
        <v>34</v>
      </c>
      <c r="AL25" s="303"/>
      <c r="AM25" s="303"/>
      <c r="AN25" s="303"/>
      <c r="AO25" s="303"/>
      <c r="AP25" s="303"/>
      <c r="AQ25" s="304"/>
      <c r="AR25" s="302" t="s">
        <v>34</v>
      </c>
      <c r="AS25" s="303"/>
      <c r="AT25" s="303"/>
      <c r="AU25" s="303"/>
      <c r="AV25" s="303"/>
      <c r="AW25" s="303"/>
      <c r="AX25" s="554"/>
      <c r="AY25" s="75">
        <v>1</v>
      </c>
    </row>
    <row r="26" spans="1:51" ht="24" customHeight="1">
      <c r="A26" s="502"/>
      <c r="B26" s="503"/>
      <c r="C26" s="503"/>
      <c r="D26" s="503"/>
      <c r="E26" s="503"/>
      <c r="F26" s="504"/>
      <c r="G26" s="530"/>
      <c r="H26" s="529"/>
      <c r="I26" s="331" t="s">
        <v>37</v>
      </c>
      <c r="J26" s="332"/>
      <c r="K26" s="332"/>
      <c r="L26" s="332"/>
      <c r="M26" s="332"/>
      <c r="N26" s="332"/>
      <c r="O26" s="333"/>
      <c r="P26" s="302" t="s">
        <v>34</v>
      </c>
      <c r="Q26" s="303"/>
      <c r="R26" s="303"/>
      <c r="S26" s="303"/>
      <c r="T26" s="303"/>
      <c r="U26" s="303"/>
      <c r="V26" s="304"/>
      <c r="W26" s="302" t="s">
        <v>34</v>
      </c>
      <c r="X26" s="303"/>
      <c r="Y26" s="303"/>
      <c r="Z26" s="303"/>
      <c r="AA26" s="303"/>
      <c r="AB26" s="303"/>
      <c r="AC26" s="304"/>
      <c r="AD26" s="302" t="s">
        <v>34</v>
      </c>
      <c r="AE26" s="303"/>
      <c r="AF26" s="303"/>
      <c r="AG26" s="303"/>
      <c r="AH26" s="303"/>
      <c r="AI26" s="303"/>
      <c r="AJ26" s="304"/>
      <c r="AK26" s="302" t="s">
        <v>34</v>
      </c>
      <c r="AL26" s="303"/>
      <c r="AM26" s="303"/>
      <c r="AN26" s="303"/>
      <c r="AO26" s="303"/>
      <c r="AP26" s="303"/>
      <c r="AQ26" s="304"/>
      <c r="AR26" s="487"/>
      <c r="AS26" s="488"/>
      <c r="AT26" s="488"/>
      <c r="AU26" s="488"/>
      <c r="AV26" s="488"/>
      <c r="AW26" s="488"/>
      <c r="AX26" s="489"/>
      <c r="AY26" s="75">
        <v>1</v>
      </c>
    </row>
    <row r="27" spans="1:51" ht="24" customHeight="1">
      <c r="A27" s="502"/>
      <c r="B27" s="503"/>
      <c r="C27" s="503"/>
      <c r="D27" s="503"/>
      <c r="E27" s="503"/>
      <c r="F27" s="504"/>
      <c r="G27" s="530"/>
      <c r="H27" s="529"/>
      <c r="I27" s="331" t="s">
        <v>38</v>
      </c>
      <c r="J27" s="524"/>
      <c r="K27" s="524"/>
      <c r="L27" s="524"/>
      <c r="M27" s="524"/>
      <c r="N27" s="524"/>
      <c r="O27" s="525"/>
      <c r="P27" s="302" t="s">
        <v>34</v>
      </c>
      <c r="Q27" s="303"/>
      <c r="R27" s="303"/>
      <c r="S27" s="303"/>
      <c r="T27" s="303"/>
      <c r="U27" s="303"/>
      <c r="V27" s="304"/>
      <c r="W27" s="302" t="s">
        <v>34</v>
      </c>
      <c r="X27" s="303"/>
      <c r="Y27" s="303"/>
      <c r="Z27" s="303"/>
      <c r="AA27" s="303"/>
      <c r="AB27" s="303"/>
      <c r="AC27" s="304"/>
      <c r="AD27" s="302" t="s">
        <v>34</v>
      </c>
      <c r="AE27" s="303"/>
      <c r="AF27" s="303"/>
      <c r="AG27" s="303"/>
      <c r="AH27" s="303"/>
      <c r="AI27" s="303"/>
      <c r="AJ27" s="304"/>
      <c r="AK27" s="302" t="s">
        <v>34</v>
      </c>
      <c r="AL27" s="303"/>
      <c r="AM27" s="303"/>
      <c r="AN27" s="303"/>
      <c r="AO27" s="303"/>
      <c r="AP27" s="303"/>
      <c r="AQ27" s="304"/>
      <c r="AR27" s="487"/>
      <c r="AS27" s="488"/>
      <c r="AT27" s="488"/>
      <c r="AU27" s="488"/>
      <c r="AV27" s="488"/>
      <c r="AW27" s="488"/>
      <c r="AX27" s="489"/>
      <c r="AY27" s="75">
        <v>1</v>
      </c>
    </row>
    <row r="28" spans="1:51" ht="30.75" customHeight="1">
      <c r="A28" s="502"/>
      <c r="B28" s="503"/>
      <c r="C28" s="503"/>
      <c r="D28" s="503"/>
      <c r="E28" s="503"/>
      <c r="F28" s="504"/>
      <c r="G28" s="531"/>
      <c r="H28" s="532"/>
      <c r="I28" s="517" t="s">
        <v>39</v>
      </c>
      <c r="J28" s="518"/>
      <c r="K28" s="518"/>
      <c r="L28" s="518"/>
      <c r="M28" s="518"/>
      <c r="N28" s="518"/>
      <c r="O28" s="519"/>
      <c r="P28" s="520">
        <f>IF(SUM(P$18:V$19,P$25:V$27)=0,"-",SUM(P$18:V$19,P$25:V$27))</f>
        <v>5237</v>
      </c>
      <c r="Q28" s="521"/>
      <c r="R28" s="521"/>
      <c r="S28" s="521"/>
      <c r="T28" s="521"/>
      <c r="U28" s="521"/>
      <c r="V28" s="522"/>
      <c r="W28" s="520">
        <f>IF(SUM(W$18:AC$19,W$25:AC$27)=0,"-",SUM(W$18:AC$19,W$25:AC$27))</f>
        <v>923</v>
      </c>
      <c r="X28" s="521"/>
      <c r="Y28" s="521"/>
      <c r="Z28" s="521"/>
      <c r="AA28" s="521"/>
      <c r="AB28" s="521"/>
      <c r="AC28" s="522"/>
      <c r="AD28" s="520">
        <f>IF(SUM(AD$18:AJ$19,AD$25:AJ$27)=0,"-",SUM(AD$18:AJ$19,AD$25:AJ$27))</f>
        <v>3300</v>
      </c>
      <c r="AE28" s="521"/>
      <c r="AF28" s="521"/>
      <c r="AG28" s="521"/>
      <c r="AH28" s="521"/>
      <c r="AI28" s="521"/>
      <c r="AJ28" s="522"/>
      <c r="AK28" s="520" t="str">
        <f>IF(SUM(AK$18:AQ$19,AK$25:AQ$27)=0,"-",SUM(AK$18:AQ$19,AK$25:AQ$27))</f>
        <v>-</v>
      </c>
      <c r="AL28" s="521"/>
      <c r="AM28" s="521"/>
      <c r="AN28" s="521"/>
      <c r="AO28" s="521"/>
      <c r="AP28" s="521"/>
      <c r="AQ28" s="522"/>
      <c r="AR28" s="520" t="str">
        <f>IF(SUM(AR$18:AX$19,AR$25:AX$27)=0,"-",SUM(AR$18:AX$19,AR$25:AX$27))</f>
        <v>-</v>
      </c>
      <c r="AS28" s="521"/>
      <c r="AT28" s="521"/>
      <c r="AU28" s="521"/>
      <c r="AV28" s="521"/>
      <c r="AW28" s="521"/>
      <c r="AX28" s="523"/>
      <c r="AY28" s="75">
        <v>1</v>
      </c>
    </row>
    <row r="29" spans="1:51" ht="24" customHeight="1">
      <c r="A29" s="502"/>
      <c r="B29" s="503"/>
      <c r="C29" s="503"/>
      <c r="D29" s="503"/>
      <c r="E29" s="503"/>
      <c r="F29" s="504"/>
      <c r="G29" s="510" t="s">
        <v>40</v>
      </c>
      <c r="H29" s="511"/>
      <c r="I29" s="511"/>
      <c r="J29" s="511"/>
      <c r="K29" s="511"/>
      <c r="L29" s="511"/>
      <c r="M29" s="511"/>
      <c r="N29" s="511"/>
      <c r="O29" s="511"/>
      <c r="P29" s="302">
        <v>5237</v>
      </c>
      <c r="Q29" s="303"/>
      <c r="R29" s="303"/>
      <c r="S29" s="303"/>
      <c r="T29" s="303"/>
      <c r="U29" s="303"/>
      <c r="V29" s="304"/>
      <c r="W29" s="512">
        <v>923</v>
      </c>
      <c r="X29" s="513"/>
      <c r="Y29" s="513"/>
      <c r="Z29" s="513"/>
      <c r="AA29" s="513"/>
      <c r="AB29" s="513"/>
      <c r="AC29" s="514"/>
      <c r="AD29" s="302">
        <v>3300</v>
      </c>
      <c r="AE29" s="303"/>
      <c r="AF29" s="303"/>
      <c r="AG29" s="303"/>
      <c r="AH29" s="303"/>
      <c r="AI29" s="303"/>
      <c r="AJ29" s="304"/>
      <c r="AK29" s="515"/>
      <c r="AL29" s="515"/>
      <c r="AM29" s="515"/>
      <c r="AN29" s="515"/>
      <c r="AO29" s="515"/>
      <c r="AP29" s="515"/>
      <c r="AQ29" s="515"/>
      <c r="AR29" s="515"/>
      <c r="AS29" s="515"/>
      <c r="AT29" s="515"/>
      <c r="AU29" s="515"/>
      <c r="AV29" s="515"/>
      <c r="AW29" s="515"/>
      <c r="AX29" s="516"/>
      <c r="AY29" s="75">
        <v>1</v>
      </c>
    </row>
    <row r="30" spans="1:51" ht="34.5" customHeight="1">
      <c r="A30" s="502"/>
      <c r="B30" s="503"/>
      <c r="C30" s="503"/>
      <c r="D30" s="503"/>
      <c r="E30" s="503"/>
      <c r="F30" s="504"/>
      <c r="G30" s="510" t="s">
        <v>41</v>
      </c>
      <c r="H30" s="511"/>
      <c r="I30" s="511"/>
      <c r="J30" s="511"/>
      <c r="K30" s="511"/>
      <c r="L30" s="511"/>
      <c r="M30" s="511"/>
      <c r="N30" s="511"/>
      <c r="O30" s="511"/>
      <c r="P30" s="641">
        <f>IFERROR(IF(P28=0, "-", SUM(P29)/P28),"-")</f>
        <v>1</v>
      </c>
      <c r="Q30" s="641"/>
      <c r="R30" s="641"/>
      <c r="S30" s="641"/>
      <c r="T30" s="641"/>
      <c r="U30" s="641"/>
      <c r="V30" s="641"/>
      <c r="W30" s="642">
        <f>IFERROR(IF(W28=0, "-", SUM(W29)/W28),"-")</f>
        <v>1</v>
      </c>
      <c r="X30" s="643"/>
      <c r="Y30" s="643"/>
      <c r="Z30" s="643"/>
      <c r="AA30" s="643"/>
      <c r="AB30" s="643"/>
      <c r="AC30" s="644"/>
      <c r="AD30" s="641">
        <f>IFERROR(IF(AD28=0, "-", SUM(AD29)/AD28),"-")</f>
        <v>1</v>
      </c>
      <c r="AE30" s="641"/>
      <c r="AF30" s="641"/>
      <c r="AG30" s="641"/>
      <c r="AH30" s="641"/>
      <c r="AI30" s="641"/>
      <c r="AJ30" s="641"/>
      <c r="AK30" s="515"/>
      <c r="AL30" s="515"/>
      <c r="AM30" s="515"/>
      <c r="AN30" s="515"/>
      <c r="AO30" s="515"/>
      <c r="AP30" s="515"/>
      <c r="AQ30" s="645"/>
      <c r="AR30" s="645"/>
      <c r="AS30" s="645"/>
      <c r="AT30" s="645"/>
      <c r="AU30" s="515"/>
      <c r="AV30" s="515"/>
      <c r="AW30" s="515"/>
      <c r="AX30" s="516"/>
      <c r="AY30" s="75">
        <v>1</v>
      </c>
    </row>
    <row r="31" spans="1:51" ht="44.25" customHeight="1">
      <c r="A31" s="505"/>
      <c r="B31" s="506"/>
      <c r="C31" s="506"/>
      <c r="D31" s="506"/>
      <c r="E31" s="506"/>
      <c r="F31" s="507"/>
      <c r="G31" s="510" t="s">
        <v>42</v>
      </c>
      <c r="H31" s="511"/>
      <c r="I31" s="511"/>
      <c r="J31" s="511"/>
      <c r="K31" s="511"/>
      <c r="L31" s="511"/>
      <c r="M31" s="511"/>
      <c r="N31" s="511"/>
      <c r="O31" s="511"/>
      <c r="P31" s="641">
        <f>IFERROR(IF(29=0, "-", SUM(P29)/SUM(P18,P19)),"-")</f>
        <v>1</v>
      </c>
      <c r="Q31" s="641"/>
      <c r="R31" s="641"/>
      <c r="S31" s="641"/>
      <c r="T31" s="641"/>
      <c r="U31" s="641"/>
      <c r="V31" s="641"/>
      <c r="W31" s="641">
        <f>IFERROR(IF(W29=0, "-", SUM(W29)/SUM(W18,W19)),"-")</f>
        <v>1</v>
      </c>
      <c r="X31" s="641"/>
      <c r="Y31" s="641"/>
      <c r="Z31" s="641"/>
      <c r="AA31" s="641"/>
      <c r="AB31" s="641"/>
      <c r="AC31" s="641"/>
      <c r="AD31" s="641">
        <f>IFERROR(IF(AD29=0, "-", SUM(AD29)/SUM(AD18,AD19)),"-")</f>
        <v>1</v>
      </c>
      <c r="AE31" s="641"/>
      <c r="AF31" s="641"/>
      <c r="AG31" s="641"/>
      <c r="AH31" s="641"/>
      <c r="AI31" s="641"/>
      <c r="AJ31" s="641"/>
      <c r="AK31" s="515"/>
      <c r="AL31" s="515"/>
      <c r="AM31" s="515"/>
      <c r="AN31" s="515"/>
      <c r="AO31" s="515"/>
      <c r="AP31" s="515"/>
      <c r="AQ31" s="515"/>
      <c r="AR31" s="515"/>
      <c r="AS31" s="515"/>
      <c r="AT31" s="515"/>
      <c r="AU31" s="515"/>
      <c r="AV31" s="515"/>
      <c r="AW31" s="515"/>
      <c r="AX31" s="516"/>
      <c r="AY31" s="75">
        <v>1</v>
      </c>
    </row>
    <row r="32" spans="1:51" ht="21" customHeight="1">
      <c r="A32" s="622" t="s">
        <v>43</v>
      </c>
      <c r="B32" s="623"/>
      <c r="C32" s="623"/>
      <c r="D32" s="623"/>
      <c r="E32" s="623"/>
      <c r="F32" s="623"/>
      <c r="G32" s="627" t="s">
        <v>44</v>
      </c>
      <c r="H32" s="628"/>
      <c r="I32" s="628"/>
      <c r="J32" s="628"/>
      <c r="K32" s="628"/>
      <c r="L32" s="628"/>
      <c r="M32" s="628"/>
      <c r="N32" s="628"/>
      <c r="O32" s="629"/>
      <c r="P32" s="630" t="s">
        <v>45</v>
      </c>
      <c r="Q32" s="631"/>
      <c r="R32" s="631"/>
      <c r="S32" s="631"/>
      <c r="T32" s="631"/>
      <c r="U32" s="631"/>
      <c r="V32" s="632"/>
      <c r="W32" s="627" t="s">
        <v>46</v>
      </c>
      <c r="X32" s="628"/>
      <c r="Y32" s="628"/>
      <c r="Z32" s="628"/>
      <c r="AA32" s="628"/>
      <c r="AB32" s="628"/>
      <c r="AC32" s="629"/>
      <c r="AD32" s="627" t="s">
        <v>47</v>
      </c>
      <c r="AE32" s="628"/>
      <c r="AF32" s="628"/>
      <c r="AG32" s="628"/>
      <c r="AH32" s="628"/>
      <c r="AI32" s="628"/>
      <c r="AJ32" s="628"/>
      <c r="AK32" s="628"/>
      <c r="AL32" s="628"/>
      <c r="AM32" s="628"/>
      <c r="AN32" s="628"/>
      <c r="AO32" s="628"/>
      <c r="AP32" s="628"/>
      <c r="AQ32" s="628"/>
      <c r="AR32" s="628"/>
      <c r="AS32" s="628"/>
      <c r="AT32" s="628"/>
      <c r="AU32" s="628"/>
      <c r="AV32" s="628"/>
      <c r="AW32" s="628"/>
      <c r="AX32" s="648"/>
      <c r="AY32" s="75">
        <v>1</v>
      </c>
    </row>
    <row r="33" spans="1:51" ht="21" customHeight="1">
      <c r="A33" s="624"/>
      <c r="B33" s="625"/>
      <c r="C33" s="625"/>
      <c r="D33" s="625"/>
      <c r="E33" s="625"/>
      <c r="F33" s="626"/>
      <c r="G33" s="305" t="s">
        <v>48</v>
      </c>
      <c r="H33" s="306"/>
      <c r="I33" s="306" t="s">
        <v>49</v>
      </c>
      <c r="J33" s="306"/>
      <c r="K33" s="646"/>
      <c r="L33" s="647"/>
      <c r="M33" s="647"/>
      <c r="N33" s="647"/>
      <c r="O33" s="647"/>
      <c r="P33" s="649"/>
      <c r="Q33" s="650"/>
      <c r="R33" s="650"/>
      <c r="S33" s="650"/>
      <c r="T33" s="650"/>
      <c r="U33" s="650"/>
      <c r="V33" s="651"/>
      <c r="W33" s="536"/>
      <c r="X33" s="537"/>
      <c r="Y33" s="537"/>
      <c r="Z33" s="537"/>
      <c r="AA33" s="537"/>
      <c r="AB33" s="537"/>
      <c r="AC33" s="538"/>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75">
        <v>1</v>
      </c>
    </row>
    <row r="34" spans="1:51" ht="21" customHeight="1">
      <c r="A34" s="624"/>
      <c r="B34" s="625"/>
      <c r="C34" s="625"/>
      <c r="D34" s="625"/>
      <c r="E34" s="625"/>
      <c r="F34" s="626"/>
      <c r="G34" s="305" t="s">
        <v>50</v>
      </c>
      <c r="H34" s="306"/>
      <c r="I34" s="296" t="s">
        <v>51</v>
      </c>
      <c r="J34" s="296"/>
      <c r="K34" s="297"/>
      <c r="L34" s="298"/>
      <c r="M34" s="298"/>
      <c r="N34" s="298"/>
      <c r="O34" s="298"/>
      <c r="P34" s="299"/>
      <c r="Q34" s="300"/>
      <c r="R34" s="300"/>
      <c r="S34" s="300"/>
      <c r="T34" s="300"/>
      <c r="U34" s="300"/>
      <c r="V34" s="301"/>
      <c r="W34" s="302"/>
      <c r="X34" s="303"/>
      <c r="Y34" s="303"/>
      <c r="Z34" s="303"/>
      <c r="AA34" s="303"/>
      <c r="AB34" s="303"/>
      <c r="AC34" s="304"/>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75">
        <v>1</v>
      </c>
    </row>
    <row r="35" spans="1:51" ht="21" hidden="1" customHeight="1">
      <c r="A35" s="624"/>
      <c r="B35" s="625"/>
      <c r="C35" s="625"/>
      <c r="D35" s="625"/>
      <c r="E35" s="625"/>
      <c r="F35" s="626"/>
      <c r="G35" s="305"/>
      <c r="H35" s="306"/>
      <c r="I35" s="296"/>
      <c r="J35" s="296"/>
      <c r="K35" s="297"/>
      <c r="L35" s="298"/>
      <c r="M35" s="298"/>
      <c r="N35" s="298"/>
      <c r="O35" s="298"/>
      <c r="P35" s="299"/>
      <c r="Q35" s="300"/>
      <c r="R35" s="300"/>
      <c r="S35" s="300"/>
      <c r="T35" s="300"/>
      <c r="U35" s="300"/>
      <c r="V35" s="301"/>
      <c r="W35" s="302"/>
      <c r="X35" s="303"/>
      <c r="Y35" s="303"/>
      <c r="Z35" s="303"/>
      <c r="AA35" s="303"/>
      <c r="AB35" s="303"/>
      <c r="AC35" s="304"/>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75">
        <f>COUNTA($G35:$AC35)</f>
        <v>0</v>
      </c>
    </row>
    <row r="36" spans="1:51" ht="21" hidden="1" customHeight="1">
      <c r="A36" s="624"/>
      <c r="B36" s="625"/>
      <c r="C36" s="625"/>
      <c r="D36" s="625"/>
      <c r="E36" s="625"/>
      <c r="F36" s="626"/>
      <c r="G36" s="305"/>
      <c r="H36" s="306"/>
      <c r="I36" s="296"/>
      <c r="J36" s="296"/>
      <c r="K36" s="297"/>
      <c r="L36" s="298"/>
      <c r="M36" s="298"/>
      <c r="N36" s="298"/>
      <c r="O36" s="298"/>
      <c r="P36" s="299"/>
      <c r="Q36" s="300"/>
      <c r="R36" s="300"/>
      <c r="S36" s="300"/>
      <c r="T36" s="300"/>
      <c r="U36" s="300"/>
      <c r="V36" s="301"/>
      <c r="W36" s="302"/>
      <c r="X36" s="303"/>
      <c r="Y36" s="303"/>
      <c r="Z36" s="303"/>
      <c r="AA36" s="303"/>
      <c r="AB36" s="303"/>
      <c r="AC36" s="304"/>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75">
        <f t="shared" ref="AY36:AY44" si="0">COUNTA($G36:$AC36)</f>
        <v>0</v>
      </c>
    </row>
    <row r="37" spans="1:51" ht="21" hidden="1" customHeight="1">
      <c r="A37" s="624"/>
      <c r="B37" s="625"/>
      <c r="C37" s="625"/>
      <c r="D37" s="625"/>
      <c r="E37" s="625"/>
      <c r="F37" s="626"/>
      <c r="G37" s="305"/>
      <c r="H37" s="306"/>
      <c r="I37" s="296"/>
      <c r="J37" s="296"/>
      <c r="K37" s="297"/>
      <c r="L37" s="298"/>
      <c r="M37" s="298"/>
      <c r="N37" s="298"/>
      <c r="O37" s="298"/>
      <c r="P37" s="299"/>
      <c r="Q37" s="300"/>
      <c r="R37" s="300"/>
      <c r="S37" s="300"/>
      <c r="T37" s="300"/>
      <c r="U37" s="300"/>
      <c r="V37" s="301"/>
      <c r="W37" s="302"/>
      <c r="X37" s="303"/>
      <c r="Y37" s="303"/>
      <c r="Z37" s="303"/>
      <c r="AA37" s="303"/>
      <c r="AB37" s="303"/>
      <c r="AC37" s="304"/>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75">
        <f t="shared" si="0"/>
        <v>0</v>
      </c>
    </row>
    <row r="38" spans="1:51" ht="21" hidden="1" customHeight="1">
      <c r="A38" s="624"/>
      <c r="B38" s="625"/>
      <c r="C38" s="625"/>
      <c r="D38" s="625"/>
      <c r="E38" s="625"/>
      <c r="F38" s="626"/>
      <c r="G38" s="305"/>
      <c r="H38" s="306"/>
      <c r="I38" s="296"/>
      <c r="J38" s="296"/>
      <c r="K38" s="297"/>
      <c r="L38" s="298"/>
      <c r="M38" s="298"/>
      <c r="N38" s="298"/>
      <c r="O38" s="298"/>
      <c r="P38" s="299"/>
      <c r="Q38" s="300"/>
      <c r="R38" s="300"/>
      <c r="S38" s="300"/>
      <c r="T38" s="300"/>
      <c r="U38" s="300"/>
      <c r="V38" s="301"/>
      <c r="W38" s="302"/>
      <c r="X38" s="303"/>
      <c r="Y38" s="303"/>
      <c r="Z38" s="303"/>
      <c r="AA38" s="303"/>
      <c r="AB38" s="303"/>
      <c r="AC38" s="304"/>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75">
        <f t="shared" si="0"/>
        <v>0</v>
      </c>
    </row>
    <row r="39" spans="1:51" ht="21" hidden="1" customHeight="1">
      <c r="A39" s="624"/>
      <c r="B39" s="625"/>
      <c r="C39" s="625"/>
      <c r="D39" s="625"/>
      <c r="E39" s="625"/>
      <c r="F39" s="626"/>
      <c r="G39" s="305"/>
      <c r="H39" s="306"/>
      <c r="I39" s="296"/>
      <c r="J39" s="296"/>
      <c r="K39" s="297"/>
      <c r="L39" s="298"/>
      <c r="M39" s="298"/>
      <c r="N39" s="298"/>
      <c r="O39" s="298"/>
      <c r="P39" s="299"/>
      <c r="Q39" s="300"/>
      <c r="R39" s="300"/>
      <c r="S39" s="300"/>
      <c r="T39" s="300"/>
      <c r="U39" s="300"/>
      <c r="V39" s="301"/>
      <c r="W39" s="302"/>
      <c r="X39" s="303"/>
      <c r="Y39" s="303"/>
      <c r="Z39" s="303"/>
      <c r="AA39" s="303"/>
      <c r="AB39" s="303"/>
      <c r="AC39" s="304"/>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75">
        <f t="shared" si="0"/>
        <v>0</v>
      </c>
    </row>
    <row r="40" spans="1:51" ht="21" hidden="1" customHeight="1">
      <c r="A40" s="624"/>
      <c r="B40" s="625"/>
      <c r="C40" s="625"/>
      <c r="D40" s="625"/>
      <c r="E40" s="625"/>
      <c r="F40" s="626"/>
      <c r="G40" s="305"/>
      <c r="H40" s="306"/>
      <c r="I40" s="296"/>
      <c r="J40" s="296"/>
      <c r="K40" s="297"/>
      <c r="L40" s="298"/>
      <c r="M40" s="298"/>
      <c r="N40" s="298"/>
      <c r="O40" s="298"/>
      <c r="P40" s="299"/>
      <c r="Q40" s="300"/>
      <c r="R40" s="300"/>
      <c r="S40" s="300"/>
      <c r="T40" s="300"/>
      <c r="U40" s="300"/>
      <c r="V40" s="301"/>
      <c r="W40" s="302"/>
      <c r="X40" s="303"/>
      <c r="Y40" s="303"/>
      <c r="Z40" s="303"/>
      <c r="AA40" s="303"/>
      <c r="AB40" s="303"/>
      <c r="AC40" s="304"/>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75">
        <f t="shared" si="0"/>
        <v>0</v>
      </c>
    </row>
    <row r="41" spans="1:51" ht="21" hidden="1" customHeight="1">
      <c r="A41" s="624"/>
      <c r="B41" s="625"/>
      <c r="C41" s="625"/>
      <c r="D41" s="625"/>
      <c r="E41" s="625"/>
      <c r="F41" s="626"/>
      <c r="G41" s="305"/>
      <c r="H41" s="306"/>
      <c r="I41" s="296"/>
      <c r="J41" s="296"/>
      <c r="K41" s="297"/>
      <c r="L41" s="298"/>
      <c r="M41" s="298"/>
      <c r="N41" s="298"/>
      <c r="O41" s="298"/>
      <c r="P41" s="299"/>
      <c r="Q41" s="300"/>
      <c r="R41" s="300"/>
      <c r="S41" s="300"/>
      <c r="T41" s="300"/>
      <c r="U41" s="300"/>
      <c r="V41" s="301"/>
      <c r="W41" s="302"/>
      <c r="X41" s="303"/>
      <c r="Y41" s="303"/>
      <c r="Z41" s="303"/>
      <c r="AA41" s="303"/>
      <c r="AB41" s="303"/>
      <c r="AC41" s="304"/>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75">
        <f t="shared" si="0"/>
        <v>0</v>
      </c>
    </row>
    <row r="42" spans="1:51" ht="21" hidden="1" customHeight="1">
      <c r="A42" s="624"/>
      <c r="B42" s="625"/>
      <c r="C42" s="625"/>
      <c r="D42" s="625"/>
      <c r="E42" s="625"/>
      <c r="F42" s="626"/>
      <c r="G42" s="305"/>
      <c r="H42" s="306"/>
      <c r="I42" s="296"/>
      <c r="J42" s="296"/>
      <c r="K42" s="297"/>
      <c r="L42" s="298"/>
      <c r="M42" s="298"/>
      <c r="N42" s="298"/>
      <c r="O42" s="298"/>
      <c r="P42" s="299"/>
      <c r="Q42" s="300"/>
      <c r="R42" s="300"/>
      <c r="S42" s="300"/>
      <c r="T42" s="300"/>
      <c r="U42" s="300"/>
      <c r="V42" s="301"/>
      <c r="W42" s="302"/>
      <c r="X42" s="303"/>
      <c r="Y42" s="303"/>
      <c r="Z42" s="303"/>
      <c r="AA42" s="303"/>
      <c r="AB42" s="303"/>
      <c r="AC42" s="304"/>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75">
        <f t="shared" si="0"/>
        <v>0</v>
      </c>
    </row>
    <row r="43" spans="1:51" ht="21" hidden="1" customHeight="1">
      <c r="A43" s="624"/>
      <c r="B43" s="625"/>
      <c r="C43" s="625"/>
      <c r="D43" s="625"/>
      <c r="E43" s="625"/>
      <c r="F43" s="626"/>
      <c r="G43" s="652" t="s">
        <v>50</v>
      </c>
      <c r="H43" s="620"/>
      <c r="I43" s="620"/>
      <c r="J43" s="620"/>
      <c r="K43" s="653" t="s">
        <v>52</v>
      </c>
      <c r="L43" s="654"/>
      <c r="M43" s="654"/>
      <c r="N43" s="654"/>
      <c r="O43" s="655"/>
      <c r="P43" s="334" t="str">
        <f>IFERROR(AK18-SUMIF($I33:$J42,"(目)",P33:V42),"-")</f>
        <v>-</v>
      </c>
      <c r="Q43" s="335"/>
      <c r="R43" s="335"/>
      <c r="S43" s="335"/>
      <c r="T43" s="335"/>
      <c r="U43" s="335"/>
      <c r="V43" s="336"/>
      <c r="W43" s="334" t="str">
        <f>IFERROR(AR18-SUMIF($I33:$J42,"(目)",W33:AC42),"-")</f>
        <v>-</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75">
        <f>IF(AND(P43="-",W43="-"),0,COUNTA($G43:$AC43))</f>
        <v>0</v>
      </c>
    </row>
    <row r="44" spans="1:51" ht="21" customHeight="1">
      <c r="A44" s="624"/>
      <c r="B44" s="625"/>
      <c r="C44" s="625"/>
      <c r="D44" s="625"/>
      <c r="E44" s="625"/>
      <c r="F44" s="626"/>
      <c r="G44" s="633" t="s">
        <v>53</v>
      </c>
      <c r="H44" s="634"/>
      <c r="I44" s="634"/>
      <c r="J44" s="634"/>
      <c r="K44" s="634"/>
      <c r="L44" s="634"/>
      <c r="M44" s="634"/>
      <c r="N44" s="634"/>
      <c r="O44" s="635"/>
      <c r="P44" s="636" t="str">
        <f>AK18</f>
        <v>-</v>
      </c>
      <c r="Q44" s="637"/>
      <c r="R44" s="637"/>
      <c r="S44" s="637"/>
      <c r="T44" s="637"/>
      <c r="U44" s="637"/>
      <c r="V44" s="638"/>
      <c r="W44" s="636" t="str">
        <f>AR18</f>
        <v>-</v>
      </c>
      <c r="X44" s="637"/>
      <c r="Y44" s="637"/>
      <c r="Z44" s="637"/>
      <c r="AA44" s="637"/>
      <c r="AB44" s="637"/>
      <c r="AC44" s="638"/>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75">
        <f t="shared" si="0"/>
        <v>3</v>
      </c>
    </row>
    <row r="45" spans="1:51" ht="61.5" customHeight="1">
      <c r="A45" s="235" t="s">
        <v>54</v>
      </c>
      <c r="B45" s="236"/>
      <c r="C45" s="236"/>
      <c r="D45" s="236"/>
      <c r="E45" s="236"/>
      <c r="F45" s="237"/>
      <c r="G45" s="662" t="s">
        <v>784</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663"/>
      <c r="AY45" s="75">
        <f>COUNTA(G45:AX45)</f>
        <v>1</v>
      </c>
    </row>
    <row r="46" spans="1:51" ht="41.25" customHeight="1">
      <c r="A46" s="240" t="s">
        <v>55</v>
      </c>
      <c r="B46" s="241"/>
      <c r="C46" s="241"/>
      <c r="D46" s="241"/>
      <c r="E46" s="241"/>
      <c r="F46" s="242"/>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43" t="s">
        <v>56</v>
      </c>
      <c r="B47" s="244"/>
      <c r="C47" s="244"/>
      <c r="D47" s="244"/>
      <c r="E47" s="244"/>
      <c r="F47" s="245"/>
      <c r="G47" s="166" t="s">
        <v>57</v>
      </c>
      <c r="H47" s="167"/>
      <c r="I47" s="167"/>
      <c r="J47" s="167"/>
      <c r="K47" s="167"/>
      <c r="L47" s="167"/>
      <c r="M47" s="167"/>
      <c r="N47" s="167"/>
      <c r="O47" s="167"/>
      <c r="P47" s="170" t="s">
        <v>58</v>
      </c>
      <c r="Q47" s="167"/>
      <c r="R47" s="167"/>
      <c r="S47" s="167"/>
      <c r="T47" s="167"/>
      <c r="U47" s="167"/>
      <c r="V47" s="167"/>
      <c r="W47" s="167"/>
      <c r="X47" s="168"/>
      <c r="Y47" s="171"/>
      <c r="Z47" s="172"/>
      <c r="AA47" s="173"/>
      <c r="AB47" s="184" t="s">
        <v>59</v>
      </c>
      <c r="AC47" s="184"/>
      <c r="AD47" s="184"/>
      <c r="AE47" s="180" t="s">
        <v>60</v>
      </c>
      <c r="AF47" s="181"/>
      <c r="AG47" s="181"/>
      <c r="AH47" s="182"/>
      <c r="AI47" s="180" t="s">
        <v>61</v>
      </c>
      <c r="AJ47" s="181"/>
      <c r="AK47" s="181"/>
      <c r="AL47" s="182"/>
      <c r="AM47" s="180" t="s">
        <v>62</v>
      </c>
      <c r="AN47" s="181"/>
      <c r="AO47" s="181"/>
      <c r="AP47" s="182"/>
      <c r="AQ47" s="252" t="s">
        <v>63</v>
      </c>
      <c r="AR47" s="253"/>
      <c r="AS47" s="253"/>
      <c r="AT47" s="254"/>
      <c r="AU47" s="252" t="s">
        <v>64</v>
      </c>
      <c r="AV47" s="253"/>
      <c r="AW47" s="253"/>
      <c r="AX47" s="255"/>
      <c r="AY47" s="75">
        <f t="shared" ref="AY47:AY77" si="1">IF(AY$45=0,0,1)</f>
        <v>1</v>
      </c>
    </row>
    <row r="48" spans="1:51" ht="23.25" customHeight="1">
      <c r="A48" s="246"/>
      <c r="B48" s="247"/>
      <c r="C48" s="247"/>
      <c r="D48" s="247"/>
      <c r="E48" s="247"/>
      <c r="F48" s="248"/>
      <c r="G48" s="639" t="s">
        <v>652</v>
      </c>
      <c r="H48" s="201"/>
      <c r="I48" s="201"/>
      <c r="J48" s="201"/>
      <c r="K48" s="201"/>
      <c r="L48" s="201"/>
      <c r="M48" s="201"/>
      <c r="N48" s="201"/>
      <c r="O48" s="201"/>
      <c r="P48" s="260" t="s">
        <v>653</v>
      </c>
      <c r="Q48" s="201"/>
      <c r="R48" s="201"/>
      <c r="S48" s="201"/>
      <c r="T48" s="201"/>
      <c r="U48" s="201"/>
      <c r="V48" s="201"/>
      <c r="W48" s="201"/>
      <c r="X48" s="202"/>
      <c r="Y48" s="262" t="s">
        <v>65</v>
      </c>
      <c r="Z48" s="263"/>
      <c r="AA48" s="264"/>
      <c r="AB48" s="210"/>
      <c r="AC48" s="210"/>
      <c r="AD48" s="210"/>
      <c r="AE48" s="233">
        <v>17</v>
      </c>
      <c r="AF48" s="233"/>
      <c r="AG48" s="233"/>
      <c r="AH48" s="233"/>
      <c r="AI48" s="233">
        <v>6</v>
      </c>
      <c r="AJ48" s="233"/>
      <c r="AK48" s="233"/>
      <c r="AL48" s="233"/>
      <c r="AM48" s="233">
        <v>11</v>
      </c>
      <c r="AN48" s="233"/>
      <c r="AO48" s="233"/>
      <c r="AP48" s="233"/>
      <c r="AQ48" s="233"/>
      <c r="AR48" s="233"/>
      <c r="AS48" s="233"/>
      <c r="AT48" s="233"/>
      <c r="AU48" s="211"/>
      <c r="AV48" s="212"/>
      <c r="AW48" s="212"/>
      <c r="AX48" s="234"/>
      <c r="AY48" s="75">
        <f t="shared" si="1"/>
        <v>1</v>
      </c>
    </row>
    <row r="49" spans="1:51" ht="23.25" customHeight="1">
      <c r="A49" s="249"/>
      <c r="B49" s="250"/>
      <c r="C49" s="250"/>
      <c r="D49" s="250"/>
      <c r="E49" s="250"/>
      <c r="F49" s="251"/>
      <c r="G49" s="640"/>
      <c r="H49" s="205"/>
      <c r="I49" s="205"/>
      <c r="J49" s="205"/>
      <c r="K49" s="205"/>
      <c r="L49" s="205"/>
      <c r="M49" s="205"/>
      <c r="N49" s="205"/>
      <c r="O49" s="205"/>
      <c r="P49" s="261"/>
      <c r="Q49" s="205"/>
      <c r="R49" s="205"/>
      <c r="S49" s="205"/>
      <c r="T49" s="205"/>
      <c r="U49" s="205"/>
      <c r="V49" s="205"/>
      <c r="W49" s="205"/>
      <c r="X49" s="206"/>
      <c r="Y49" s="265" t="s">
        <v>66</v>
      </c>
      <c r="Z49" s="266"/>
      <c r="AA49" s="267"/>
      <c r="AB49" s="210"/>
      <c r="AC49" s="210"/>
      <c r="AD49" s="210"/>
      <c r="AE49" s="233">
        <v>17</v>
      </c>
      <c r="AF49" s="233"/>
      <c r="AG49" s="233"/>
      <c r="AH49" s="233"/>
      <c r="AI49" s="233">
        <v>6</v>
      </c>
      <c r="AJ49" s="233"/>
      <c r="AK49" s="233"/>
      <c r="AL49" s="233"/>
      <c r="AM49" s="233">
        <v>11</v>
      </c>
      <c r="AN49" s="233"/>
      <c r="AO49" s="233"/>
      <c r="AP49" s="233"/>
      <c r="AQ49" s="233"/>
      <c r="AR49" s="233"/>
      <c r="AS49" s="233"/>
      <c r="AT49" s="233"/>
      <c r="AU49" s="211"/>
      <c r="AV49" s="212"/>
      <c r="AW49" s="212"/>
      <c r="AX49" s="234"/>
      <c r="AY49" s="75">
        <f t="shared" si="1"/>
        <v>1</v>
      </c>
    </row>
    <row r="50" spans="1:51" ht="27" customHeight="1">
      <c r="A50" s="83"/>
      <c r="B50" s="84"/>
      <c r="C50" s="84"/>
      <c r="D50" s="84"/>
      <c r="E50" s="84"/>
      <c r="F50" s="85"/>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75">
        <f t="shared" si="1"/>
        <v>1</v>
      </c>
    </row>
    <row r="51" spans="1:51" ht="123.75" customHeight="1">
      <c r="A51" s="229" t="s">
        <v>55</v>
      </c>
      <c r="B51" s="230"/>
      <c r="C51" s="231" t="s">
        <v>67</v>
      </c>
      <c r="D51" s="231"/>
      <c r="E51" s="231"/>
      <c r="F51" s="232"/>
      <c r="G51" s="138" t="s">
        <v>785</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75">
        <f t="shared" si="1"/>
        <v>1</v>
      </c>
    </row>
    <row r="52" spans="1:51" ht="18.75" customHeight="1">
      <c r="A52" s="153" t="s">
        <v>68</v>
      </c>
      <c r="B52" s="154"/>
      <c r="C52" s="154"/>
      <c r="D52" s="154"/>
      <c r="E52" s="154"/>
      <c r="F52" s="155"/>
      <c r="G52" s="163" t="s">
        <v>69</v>
      </c>
      <c r="H52" s="164"/>
      <c r="I52" s="164"/>
      <c r="J52" s="164"/>
      <c r="K52" s="164"/>
      <c r="L52" s="164"/>
      <c r="M52" s="164"/>
      <c r="N52" s="164"/>
      <c r="O52" s="165"/>
      <c r="P52" s="169" t="s">
        <v>70</v>
      </c>
      <c r="Q52" s="164"/>
      <c r="R52" s="164"/>
      <c r="S52" s="164"/>
      <c r="T52" s="164"/>
      <c r="U52" s="164"/>
      <c r="V52" s="164"/>
      <c r="W52" s="164"/>
      <c r="X52" s="165"/>
      <c r="Y52" s="171"/>
      <c r="Z52" s="172"/>
      <c r="AA52" s="173"/>
      <c r="AB52" s="177" t="s">
        <v>59</v>
      </c>
      <c r="AC52" s="178"/>
      <c r="AD52" s="179"/>
      <c r="AE52" s="177" t="s">
        <v>60</v>
      </c>
      <c r="AF52" s="178"/>
      <c r="AG52" s="178"/>
      <c r="AH52" s="179"/>
      <c r="AI52" s="183" t="s">
        <v>61</v>
      </c>
      <c r="AJ52" s="183"/>
      <c r="AK52" s="183"/>
      <c r="AL52" s="177"/>
      <c r="AM52" s="183" t="s">
        <v>62</v>
      </c>
      <c r="AN52" s="183"/>
      <c r="AO52" s="183"/>
      <c r="AP52" s="177"/>
      <c r="AQ52" s="185" t="s">
        <v>71</v>
      </c>
      <c r="AR52" s="186"/>
      <c r="AS52" s="186"/>
      <c r="AT52" s="186"/>
      <c r="AU52" s="186"/>
      <c r="AV52" s="186"/>
      <c r="AW52" s="186"/>
      <c r="AX52" s="187"/>
      <c r="AY52" s="75">
        <f>IF(AY$45=0,0,COUNTA(G$54))</f>
        <v>1</v>
      </c>
    </row>
    <row r="53" spans="1:51" ht="18.75" customHeight="1">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c r="AV53" s="190"/>
      <c r="AW53" s="167" t="s">
        <v>72</v>
      </c>
      <c r="AX53" s="191"/>
      <c r="AY53" s="75">
        <f t="shared" ref="AY53:AY59" si="2">IF(AY$45=0,0,COUNTA(G$54))</f>
        <v>1</v>
      </c>
    </row>
    <row r="54" spans="1:51" ht="23.25" customHeight="1">
      <c r="A54" s="159"/>
      <c r="B54" s="157"/>
      <c r="C54" s="157"/>
      <c r="D54" s="157"/>
      <c r="E54" s="157"/>
      <c r="F54" s="158"/>
      <c r="G54" s="192" t="s">
        <v>778</v>
      </c>
      <c r="H54" s="193"/>
      <c r="I54" s="193"/>
      <c r="J54" s="193"/>
      <c r="K54" s="193"/>
      <c r="L54" s="193"/>
      <c r="M54" s="193"/>
      <c r="N54" s="193"/>
      <c r="O54" s="194"/>
      <c r="P54" s="201" t="s">
        <v>776</v>
      </c>
      <c r="Q54" s="201"/>
      <c r="R54" s="201"/>
      <c r="S54" s="201"/>
      <c r="T54" s="201"/>
      <c r="U54" s="201"/>
      <c r="V54" s="201"/>
      <c r="W54" s="201"/>
      <c r="X54" s="202"/>
      <c r="Y54" s="207" t="s">
        <v>73</v>
      </c>
      <c r="Z54" s="208"/>
      <c r="AA54" s="209"/>
      <c r="AB54" s="210" t="s">
        <v>775</v>
      </c>
      <c r="AC54" s="210"/>
      <c r="AD54" s="210"/>
      <c r="AE54" s="211">
        <v>1912</v>
      </c>
      <c r="AF54" s="212"/>
      <c r="AG54" s="212"/>
      <c r="AH54" s="212"/>
      <c r="AI54" s="211">
        <v>3312</v>
      </c>
      <c r="AJ54" s="212"/>
      <c r="AK54" s="212"/>
      <c r="AL54" s="212"/>
      <c r="AM54" s="211">
        <v>1315</v>
      </c>
      <c r="AN54" s="212"/>
      <c r="AO54" s="212"/>
      <c r="AP54" s="212"/>
      <c r="AQ54" s="213"/>
      <c r="AR54" s="214"/>
      <c r="AS54" s="214"/>
      <c r="AT54" s="214"/>
      <c r="AU54" s="214"/>
      <c r="AV54" s="214"/>
      <c r="AW54" s="214"/>
      <c r="AX54" s="215"/>
      <c r="AY54" s="75">
        <f t="shared" si="2"/>
        <v>1</v>
      </c>
    </row>
    <row r="55" spans="1:51" ht="23.25" customHeight="1">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16" t="s">
        <v>74</v>
      </c>
      <c r="Z55" s="217"/>
      <c r="AA55" s="218"/>
      <c r="AB55" s="219"/>
      <c r="AC55" s="219"/>
      <c r="AD55" s="219"/>
      <c r="AE55" s="211"/>
      <c r="AF55" s="212"/>
      <c r="AG55" s="212"/>
      <c r="AH55" s="212"/>
      <c r="AI55" s="211"/>
      <c r="AJ55" s="212"/>
      <c r="AK55" s="212"/>
      <c r="AL55" s="212"/>
      <c r="AM55" s="211"/>
      <c r="AN55" s="212"/>
      <c r="AO55" s="212"/>
      <c r="AP55" s="212"/>
      <c r="AQ55" s="213"/>
      <c r="AR55" s="214"/>
      <c r="AS55" s="214"/>
      <c r="AT55" s="214"/>
      <c r="AU55" s="214"/>
      <c r="AV55" s="214"/>
      <c r="AW55" s="214"/>
      <c r="AX55" s="215"/>
      <c r="AY55" s="75">
        <f t="shared" si="2"/>
        <v>1</v>
      </c>
    </row>
    <row r="56" spans="1:51" ht="23.25" customHeight="1">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75</v>
      </c>
      <c r="Z56" s="217"/>
      <c r="AA56" s="218"/>
      <c r="AB56" s="220" t="s">
        <v>76</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23" t="str">
        <f>IFERROR(AQ54/AQ55*100,"-")</f>
        <v>-</v>
      </c>
      <c r="AR56" s="224"/>
      <c r="AS56" s="224"/>
      <c r="AT56" s="224"/>
      <c r="AU56" s="224"/>
      <c r="AV56" s="224"/>
      <c r="AW56" s="224"/>
      <c r="AX56" s="225"/>
      <c r="AY56" s="75">
        <f t="shared" si="2"/>
        <v>1</v>
      </c>
    </row>
    <row r="57" spans="1:51" ht="90" customHeight="1">
      <c r="A57" s="135" t="s">
        <v>77</v>
      </c>
      <c r="B57" s="136"/>
      <c r="C57" s="136"/>
      <c r="D57" s="136"/>
      <c r="E57" s="136"/>
      <c r="F57" s="137"/>
      <c r="G57" s="138" t="s">
        <v>772</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75">
        <f t="shared" si="2"/>
        <v>1</v>
      </c>
    </row>
    <row r="58" spans="1:51" ht="15" customHeight="1">
      <c r="A58" s="83"/>
      <c r="B58" s="84"/>
      <c r="C58" s="84"/>
      <c r="D58" s="84"/>
      <c r="E58" s="84"/>
      <c r="F58" s="85"/>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75">
        <f t="shared" si="2"/>
        <v>1</v>
      </c>
    </row>
    <row r="59" spans="1:51" ht="123.75" customHeight="1">
      <c r="A59" s="229" t="s">
        <v>55</v>
      </c>
      <c r="B59" s="230"/>
      <c r="C59" s="231" t="s">
        <v>78</v>
      </c>
      <c r="D59" s="231"/>
      <c r="E59" s="231"/>
      <c r="F59" s="232"/>
      <c r="G59" s="138" t="s">
        <v>779</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75">
        <f t="shared" si="2"/>
        <v>1</v>
      </c>
    </row>
    <row r="60" spans="1:51" ht="18.75" customHeight="1">
      <c r="A60" s="153" t="s">
        <v>79</v>
      </c>
      <c r="B60" s="154"/>
      <c r="C60" s="154"/>
      <c r="D60" s="154"/>
      <c r="E60" s="154"/>
      <c r="F60" s="155"/>
      <c r="G60" s="163" t="s">
        <v>69</v>
      </c>
      <c r="H60" s="164"/>
      <c r="I60" s="164"/>
      <c r="J60" s="164"/>
      <c r="K60" s="164"/>
      <c r="L60" s="164"/>
      <c r="M60" s="164"/>
      <c r="N60" s="164"/>
      <c r="O60" s="165"/>
      <c r="P60" s="169" t="s">
        <v>70</v>
      </c>
      <c r="Q60" s="164"/>
      <c r="R60" s="164"/>
      <c r="S60" s="164"/>
      <c r="T60" s="164"/>
      <c r="U60" s="164"/>
      <c r="V60" s="164"/>
      <c r="W60" s="164"/>
      <c r="X60" s="165"/>
      <c r="Y60" s="171"/>
      <c r="Z60" s="172"/>
      <c r="AA60" s="173"/>
      <c r="AB60" s="177" t="s">
        <v>59</v>
      </c>
      <c r="AC60" s="178"/>
      <c r="AD60" s="179"/>
      <c r="AE60" s="177" t="s">
        <v>60</v>
      </c>
      <c r="AF60" s="178"/>
      <c r="AG60" s="178"/>
      <c r="AH60" s="179"/>
      <c r="AI60" s="183" t="s">
        <v>61</v>
      </c>
      <c r="AJ60" s="183"/>
      <c r="AK60" s="183"/>
      <c r="AL60" s="177"/>
      <c r="AM60" s="183" t="s">
        <v>62</v>
      </c>
      <c r="AN60" s="183"/>
      <c r="AO60" s="183"/>
      <c r="AP60" s="177"/>
      <c r="AQ60" s="185" t="s">
        <v>80</v>
      </c>
      <c r="AR60" s="186"/>
      <c r="AS60" s="186"/>
      <c r="AT60" s="186"/>
      <c r="AU60" s="186"/>
      <c r="AV60" s="186"/>
      <c r="AW60" s="186"/>
      <c r="AX60" s="187"/>
      <c r="AY60" s="75">
        <f>IF(AY$45=0,0,COUNTA(G$62))</f>
        <v>1</v>
      </c>
    </row>
    <row r="61" spans="1:51" ht="18.75" customHeight="1">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72</v>
      </c>
      <c r="AX61" s="191"/>
      <c r="AY61" s="75">
        <f t="shared" ref="AY61:AY66" si="5">IF(AY$45=0,0,COUNTA(G$62))</f>
        <v>1</v>
      </c>
    </row>
    <row r="62" spans="1:51" ht="23.25" customHeight="1">
      <c r="A62" s="159"/>
      <c r="B62" s="157"/>
      <c r="C62" s="157"/>
      <c r="D62" s="157"/>
      <c r="E62" s="157"/>
      <c r="F62" s="158"/>
      <c r="G62" s="192" t="s">
        <v>773</v>
      </c>
      <c r="H62" s="193"/>
      <c r="I62" s="193"/>
      <c r="J62" s="193"/>
      <c r="K62" s="193"/>
      <c r="L62" s="193"/>
      <c r="M62" s="193"/>
      <c r="N62" s="193"/>
      <c r="O62" s="194"/>
      <c r="P62" s="201" t="s">
        <v>774</v>
      </c>
      <c r="Q62" s="201"/>
      <c r="R62" s="201"/>
      <c r="S62" s="201"/>
      <c r="T62" s="201"/>
      <c r="U62" s="201"/>
      <c r="V62" s="201"/>
      <c r="W62" s="201"/>
      <c r="X62" s="202"/>
      <c r="Y62" s="207" t="s">
        <v>73</v>
      </c>
      <c r="Z62" s="208"/>
      <c r="AA62" s="209"/>
      <c r="AB62" s="210" t="s">
        <v>777</v>
      </c>
      <c r="AC62" s="210"/>
      <c r="AD62" s="210"/>
      <c r="AE62" s="211">
        <v>408</v>
      </c>
      <c r="AF62" s="212"/>
      <c r="AG62" s="212"/>
      <c r="AH62" s="212"/>
      <c r="AI62" s="211">
        <v>675</v>
      </c>
      <c r="AJ62" s="212"/>
      <c r="AK62" s="212"/>
      <c r="AL62" s="212"/>
      <c r="AM62" s="211">
        <v>653</v>
      </c>
      <c r="AN62" s="212"/>
      <c r="AO62" s="212"/>
      <c r="AP62" s="212"/>
      <c r="AQ62" s="213"/>
      <c r="AR62" s="214"/>
      <c r="AS62" s="214"/>
      <c r="AT62" s="214"/>
      <c r="AU62" s="214"/>
      <c r="AV62" s="214"/>
      <c r="AW62" s="214"/>
      <c r="AX62" s="215"/>
      <c r="AY62" s="75">
        <f t="shared" si="5"/>
        <v>1</v>
      </c>
    </row>
    <row r="63" spans="1:51" ht="23.25" customHeight="1">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74</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75">
        <f t="shared" si="5"/>
        <v>1</v>
      </c>
    </row>
    <row r="64" spans="1:51" ht="23.25" customHeight="1">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75</v>
      </c>
      <c r="Z64" s="217"/>
      <c r="AA64" s="218"/>
      <c r="AB64" s="220" t="s">
        <v>76</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75">
        <f t="shared" si="5"/>
        <v>1</v>
      </c>
    </row>
    <row r="65" spans="1:51" ht="90" customHeight="1">
      <c r="A65" s="135" t="s">
        <v>81</v>
      </c>
      <c r="B65" s="136"/>
      <c r="C65" s="136"/>
      <c r="D65" s="136"/>
      <c r="E65" s="136"/>
      <c r="F65" s="137"/>
      <c r="G65" s="138" t="s">
        <v>772</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75">
        <f t="shared" si="5"/>
        <v>1</v>
      </c>
    </row>
    <row r="66" spans="1:51" ht="15" customHeight="1">
      <c r="A66" s="83"/>
      <c r="B66" s="84"/>
      <c r="C66" s="84"/>
      <c r="D66" s="84"/>
      <c r="E66" s="84"/>
      <c r="F66" s="85"/>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75">
        <f t="shared" si="5"/>
        <v>1</v>
      </c>
    </row>
    <row r="67" spans="1:51" ht="123.75" customHeight="1">
      <c r="A67" s="229" t="s">
        <v>55</v>
      </c>
      <c r="B67" s="230"/>
      <c r="C67" s="231" t="s">
        <v>82</v>
      </c>
      <c r="D67" s="231"/>
      <c r="E67" s="231"/>
      <c r="F67" s="232"/>
      <c r="G67" s="138" t="s">
        <v>782</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75">
        <f>IF(AY$45=0,0,COUNTA(G$62))</f>
        <v>1</v>
      </c>
    </row>
    <row r="68" spans="1:51" ht="18.75" customHeight="1">
      <c r="A68" s="153" t="s">
        <v>83</v>
      </c>
      <c r="B68" s="154"/>
      <c r="C68" s="154"/>
      <c r="D68" s="154"/>
      <c r="E68" s="154"/>
      <c r="F68" s="155"/>
      <c r="G68" s="163" t="s">
        <v>69</v>
      </c>
      <c r="H68" s="164"/>
      <c r="I68" s="164"/>
      <c r="J68" s="164"/>
      <c r="K68" s="164"/>
      <c r="L68" s="164"/>
      <c r="M68" s="164"/>
      <c r="N68" s="164"/>
      <c r="O68" s="165"/>
      <c r="P68" s="169" t="s">
        <v>70</v>
      </c>
      <c r="Q68" s="164"/>
      <c r="R68" s="164"/>
      <c r="S68" s="164"/>
      <c r="T68" s="164"/>
      <c r="U68" s="164"/>
      <c r="V68" s="164"/>
      <c r="W68" s="164"/>
      <c r="X68" s="165"/>
      <c r="Y68" s="171"/>
      <c r="Z68" s="172"/>
      <c r="AA68" s="173"/>
      <c r="AB68" s="177" t="s">
        <v>59</v>
      </c>
      <c r="AC68" s="178"/>
      <c r="AD68" s="179"/>
      <c r="AE68" s="177" t="s">
        <v>60</v>
      </c>
      <c r="AF68" s="178"/>
      <c r="AG68" s="178"/>
      <c r="AH68" s="179"/>
      <c r="AI68" s="183" t="s">
        <v>61</v>
      </c>
      <c r="AJ68" s="183"/>
      <c r="AK68" s="183"/>
      <c r="AL68" s="177"/>
      <c r="AM68" s="183" t="s">
        <v>62</v>
      </c>
      <c r="AN68" s="183"/>
      <c r="AO68" s="183"/>
      <c r="AP68" s="177"/>
      <c r="AQ68" s="185" t="s">
        <v>84</v>
      </c>
      <c r="AR68" s="186"/>
      <c r="AS68" s="186"/>
      <c r="AT68" s="186"/>
      <c r="AU68" s="186"/>
      <c r="AV68" s="186"/>
      <c r="AW68" s="186"/>
      <c r="AX68" s="187"/>
      <c r="AY68" s="75">
        <f t="shared" si="1"/>
        <v>1</v>
      </c>
    </row>
    <row r="69" spans="1:51" ht="18.75" customHeight="1">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c r="AV69" s="190"/>
      <c r="AW69" s="167" t="s">
        <v>72</v>
      </c>
      <c r="AX69" s="191"/>
      <c r="AY69" s="75">
        <f t="shared" si="1"/>
        <v>1</v>
      </c>
    </row>
    <row r="70" spans="1:51" ht="23.25" customHeight="1">
      <c r="A70" s="159"/>
      <c r="B70" s="157"/>
      <c r="C70" s="157"/>
      <c r="D70" s="157"/>
      <c r="E70" s="157"/>
      <c r="F70" s="158"/>
      <c r="G70" s="192" t="s">
        <v>667</v>
      </c>
      <c r="H70" s="193"/>
      <c r="I70" s="193"/>
      <c r="J70" s="193"/>
      <c r="K70" s="193"/>
      <c r="L70" s="193"/>
      <c r="M70" s="193"/>
      <c r="N70" s="193"/>
      <c r="O70" s="194"/>
      <c r="P70" s="201" t="s">
        <v>668</v>
      </c>
      <c r="Q70" s="201"/>
      <c r="R70" s="201"/>
      <c r="S70" s="201"/>
      <c r="T70" s="201"/>
      <c r="U70" s="201"/>
      <c r="V70" s="201"/>
      <c r="W70" s="201"/>
      <c r="X70" s="202"/>
      <c r="Y70" s="207" t="s">
        <v>73</v>
      </c>
      <c r="Z70" s="208"/>
      <c r="AA70" s="209"/>
      <c r="AB70" s="210" t="s">
        <v>669</v>
      </c>
      <c r="AC70" s="210"/>
      <c r="AD70" s="210"/>
      <c r="AE70" s="211"/>
      <c r="AF70" s="212"/>
      <c r="AG70" s="212"/>
      <c r="AH70" s="212"/>
      <c r="AI70" s="211"/>
      <c r="AJ70" s="212"/>
      <c r="AK70" s="212"/>
      <c r="AL70" s="212"/>
      <c r="AM70" s="211"/>
      <c r="AN70" s="212"/>
      <c r="AO70" s="212"/>
      <c r="AP70" s="212"/>
      <c r="AQ70" s="213"/>
      <c r="AR70" s="214"/>
      <c r="AS70" s="214"/>
      <c r="AT70" s="214"/>
      <c r="AU70" s="214"/>
      <c r="AV70" s="214"/>
      <c r="AW70" s="214"/>
      <c r="AX70" s="215"/>
      <c r="AY70" s="75">
        <f t="shared" si="1"/>
        <v>1</v>
      </c>
    </row>
    <row r="71" spans="1:51" ht="23.25" customHeight="1">
      <c r="A71" s="160"/>
      <c r="B71" s="161"/>
      <c r="C71" s="161"/>
      <c r="D71" s="161"/>
      <c r="E71" s="161"/>
      <c r="F71" s="162"/>
      <c r="G71" s="195"/>
      <c r="H71" s="196"/>
      <c r="I71" s="196"/>
      <c r="J71" s="196"/>
      <c r="K71" s="196"/>
      <c r="L71" s="196"/>
      <c r="M71" s="196"/>
      <c r="N71" s="196"/>
      <c r="O71" s="197"/>
      <c r="P71" s="203"/>
      <c r="Q71" s="203"/>
      <c r="R71" s="203"/>
      <c r="S71" s="203"/>
      <c r="T71" s="203"/>
      <c r="U71" s="203"/>
      <c r="V71" s="203"/>
      <c r="W71" s="203"/>
      <c r="X71" s="204"/>
      <c r="Y71" s="216" t="s">
        <v>74</v>
      </c>
      <c r="Z71" s="217"/>
      <c r="AA71" s="218"/>
      <c r="AB71" s="219" t="s">
        <v>669</v>
      </c>
      <c r="AC71" s="219"/>
      <c r="AD71" s="219"/>
      <c r="AE71" s="211">
        <v>10289031</v>
      </c>
      <c r="AF71" s="212"/>
      <c r="AG71" s="212"/>
      <c r="AH71" s="212"/>
      <c r="AI71" s="211">
        <v>39061281</v>
      </c>
      <c r="AJ71" s="212"/>
      <c r="AK71" s="212"/>
      <c r="AL71" s="212"/>
      <c r="AM71" s="211">
        <v>93961110</v>
      </c>
      <c r="AN71" s="212"/>
      <c r="AO71" s="212"/>
      <c r="AP71" s="212"/>
      <c r="AQ71" s="213"/>
      <c r="AR71" s="214"/>
      <c r="AS71" s="214"/>
      <c r="AT71" s="214"/>
      <c r="AU71" s="214"/>
      <c r="AV71" s="214"/>
      <c r="AW71" s="214"/>
      <c r="AX71" s="215"/>
      <c r="AY71" s="75">
        <f t="shared" si="1"/>
        <v>1</v>
      </c>
    </row>
    <row r="72" spans="1:51" ht="23.25" customHeight="1">
      <c r="A72" s="159"/>
      <c r="B72" s="157"/>
      <c r="C72" s="157"/>
      <c r="D72" s="157"/>
      <c r="E72" s="157"/>
      <c r="F72" s="158"/>
      <c r="G72" s="198"/>
      <c r="H72" s="199"/>
      <c r="I72" s="199"/>
      <c r="J72" s="199"/>
      <c r="K72" s="199"/>
      <c r="L72" s="199"/>
      <c r="M72" s="199"/>
      <c r="N72" s="199"/>
      <c r="O72" s="200"/>
      <c r="P72" s="205"/>
      <c r="Q72" s="205"/>
      <c r="R72" s="205"/>
      <c r="S72" s="205"/>
      <c r="T72" s="205"/>
      <c r="U72" s="205"/>
      <c r="V72" s="205"/>
      <c r="W72" s="205"/>
      <c r="X72" s="206"/>
      <c r="Y72" s="216" t="s">
        <v>75</v>
      </c>
      <c r="Z72" s="217"/>
      <c r="AA72" s="218"/>
      <c r="AB72" s="220" t="s">
        <v>76</v>
      </c>
      <c r="AC72" s="220"/>
      <c r="AD72" s="220"/>
      <c r="AE72" s="221">
        <f t="shared" ref="AE72" si="9">IFERROR(AE70/AE71*100,"-")</f>
        <v>0</v>
      </c>
      <c r="AF72" s="222"/>
      <c r="AG72" s="222"/>
      <c r="AH72" s="222"/>
      <c r="AI72" s="221">
        <f t="shared" ref="AI72" si="10">IFERROR(AI70/AI71*100,"-")</f>
        <v>0</v>
      </c>
      <c r="AJ72" s="222"/>
      <c r="AK72" s="222"/>
      <c r="AL72" s="222"/>
      <c r="AM72" s="221">
        <f t="shared" ref="AM72" si="11">IFERROR(AM70/AM71*100,"-")</f>
        <v>0</v>
      </c>
      <c r="AN72" s="222"/>
      <c r="AO72" s="222"/>
      <c r="AP72" s="222"/>
      <c r="AQ72" s="223" t="str">
        <f>IFERROR(AQ70/AQ71*100,"-")</f>
        <v>-</v>
      </c>
      <c r="AR72" s="224"/>
      <c r="AS72" s="224"/>
      <c r="AT72" s="224"/>
      <c r="AU72" s="224"/>
      <c r="AV72" s="224"/>
      <c r="AW72" s="224"/>
      <c r="AX72" s="225"/>
      <c r="AY72" s="75">
        <f t="shared" si="1"/>
        <v>1</v>
      </c>
    </row>
    <row r="73" spans="1:51" ht="90" customHeight="1">
      <c r="A73" s="135" t="s">
        <v>81</v>
      </c>
      <c r="B73" s="136"/>
      <c r="C73" s="136"/>
      <c r="D73" s="136"/>
      <c r="E73" s="136"/>
      <c r="F73" s="137"/>
      <c r="G73" s="138" t="s">
        <v>670</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75">
        <f t="shared" si="1"/>
        <v>1</v>
      </c>
    </row>
    <row r="74" spans="1:51" ht="22.5" customHeight="1">
      <c r="A74" s="244" t="s">
        <v>85</v>
      </c>
      <c r="B74" s="244"/>
      <c r="C74" s="244"/>
      <c r="D74" s="244"/>
      <c r="E74" s="244"/>
      <c r="F74" s="245"/>
      <c r="G74" s="147" t="s">
        <v>86</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75">
        <f t="shared" si="1"/>
        <v>1</v>
      </c>
    </row>
    <row r="75" spans="1:51" ht="61.5" customHeight="1">
      <c r="A75" s="247"/>
      <c r="B75" s="247"/>
      <c r="C75" s="247"/>
      <c r="D75" s="247"/>
      <c r="E75" s="247"/>
      <c r="F75" s="248"/>
      <c r="G75" s="150"/>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75">
        <f t="shared" si="1"/>
        <v>1</v>
      </c>
    </row>
    <row r="76" spans="1:51" ht="22.5" customHeight="1">
      <c r="A76" s="247"/>
      <c r="B76" s="247"/>
      <c r="C76" s="247"/>
      <c r="D76" s="247"/>
      <c r="E76" s="247"/>
      <c r="F76" s="248"/>
      <c r="G76" s="147" t="s">
        <v>87</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75">
        <f t="shared" si="1"/>
        <v>1</v>
      </c>
    </row>
    <row r="77" spans="1:51" ht="59.25" customHeight="1">
      <c r="A77" s="250"/>
      <c r="B77" s="250"/>
      <c r="C77" s="250"/>
      <c r="D77" s="250"/>
      <c r="E77" s="250"/>
      <c r="F77" s="251"/>
      <c r="G77" s="150"/>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75">
        <f t="shared" si="1"/>
        <v>1</v>
      </c>
    </row>
    <row r="78" spans="1:51" ht="61.5" hidden="1" customHeight="1">
      <c r="A78" s="235" t="s">
        <v>88</v>
      </c>
      <c r="B78" s="236"/>
      <c r="C78" s="236"/>
      <c r="D78" s="236"/>
      <c r="E78" s="236"/>
      <c r="F78" s="237"/>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9"/>
      <c r="AY78" s="75">
        <f>COUNTA(G$78)</f>
        <v>0</v>
      </c>
    </row>
    <row r="79" spans="1:51" ht="41.25" hidden="1" customHeight="1">
      <c r="A79" s="240" t="s">
        <v>55</v>
      </c>
      <c r="B79" s="241"/>
      <c r="C79" s="241"/>
      <c r="D79" s="241"/>
      <c r="E79" s="241"/>
      <c r="F79" s="242"/>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c r="A80" s="243" t="s">
        <v>89</v>
      </c>
      <c r="B80" s="244"/>
      <c r="C80" s="244"/>
      <c r="D80" s="244"/>
      <c r="E80" s="244"/>
      <c r="F80" s="245"/>
      <c r="G80" s="166" t="s">
        <v>57</v>
      </c>
      <c r="H80" s="167"/>
      <c r="I80" s="167"/>
      <c r="J80" s="167"/>
      <c r="K80" s="167"/>
      <c r="L80" s="167"/>
      <c r="M80" s="167"/>
      <c r="N80" s="167"/>
      <c r="O80" s="167"/>
      <c r="P80" s="170" t="s">
        <v>58</v>
      </c>
      <c r="Q80" s="167"/>
      <c r="R80" s="167"/>
      <c r="S80" s="167"/>
      <c r="T80" s="167"/>
      <c r="U80" s="167"/>
      <c r="V80" s="167"/>
      <c r="W80" s="167"/>
      <c r="X80" s="168"/>
      <c r="Y80" s="171"/>
      <c r="Z80" s="172"/>
      <c r="AA80" s="173"/>
      <c r="AB80" s="184" t="s">
        <v>59</v>
      </c>
      <c r="AC80" s="184"/>
      <c r="AD80" s="184"/>
      <c r="AE80" s="180" t="s">
        <v>60</v>
      </c>
      <c r="AF80" s="181"/>
      <c r="AG80" s="181"/>
      <c r="AH80" s="182"/>
      <c r="AI80" s="180" t="s">
        <v>61</v>
      </c>
      <c r="AJ80" s="181"/>
      <c r="AK80" s="181"/>
      <c r="AL80" s="182"/>
      <c r="AM80" s="180" t="s">
        <v>62</v>
      </c>
      <c r="AN80" s="181"/>
      <c r="AO80" s="181"/>
      <c r="AP80" s="182"/>
      <c r="AQ80" s="252" t="s">
        <v>63</v>
      </c>
      <c r="AR80" s="253"/>
      <c r="AS80" s="253"/>
      <c r="AT80" s="254"/>
      <c r="AU80" s="252" t="s">
        <v>64</v>
      </c>
      <c r="AV80" s="253"/>
      <c r="AW80" s="253"/>
      <c r="AX80" s="255"/>
      <c r="AY80" s="75">
        <f t="shared" ref="AY80:AY110" si="12">IF(AY$78=0,0,1)</f>
        <v>0</v>
      </c>
    </row>
    <row r="81" spans="1:51" ht="23.25" hidden="1" customHeight="1">
      <c r="A81" s="246"/>
      <c r="B81" s="247"/>
      <c r="C81" s="247"/>
      <c r="D81" s="247"/>
      <c r="E81" s="247"/>
      <c r="F81" s="248"/>
      <c r="G81" s="256"/>
      <c r="H81" s="257"/>
      <c r="I81" s="257"/>
      <c r="J81" s="257"/>
      <c r="K81" s="257"/>
      <c r="L81" s="257"/>
      <c r="M81" s="257"/>
      <c r="N81" s="257"/>
      <c r="O81" s="257"/>
      <c r="P81" s="260"/>
      <c r="Q81" s="201"/>
      <c r="R81" s="201"/>
      <c r="S81" s="201"/>
      <c r="T81" s="201"/>
      <c r="U81" s="201"/>
      <c r="V81" s="201"/>
      <c r="W81" s="201"/>
      <c r="X81" s="202"/>
      <c r="Y81" s="262" t="s">
        <v>65</v>
      </c>
      <c r="Z81" s="263"/>
      <c r="AA81" s="264"/>
      <c r="AB81" s="210"/>
      <c r="AC81" s="210"/>
      <c r="AD81" s="210"/>
      <c r="AE81" s="233"/>
      <c r="AF81" s="233"/>
      <c r="AG81" s="233"/>
      <c r="AH81" s="233"/>
      <c r="AI81" s="233"/>
      <c r="AJ81" s="233"/>
      <c r="AK81" s="233"/>
      <c r="AL81" s="233"/>
      <c r="AM81" s="233"/>
      <c r="AN81" s="233"/>
      <c r="AO81" s="233"/>
      <c r="AP81" s="233"/>
      <c r="AQ81" s="233"/>
      <c r="AR81" s="233"/>
      <c r="AS81" s="233"/>
      <c r="AT81" s="233"/>
      <c r="AU81" s="211"/>
      <c r="AV81" s="212"/>
      <c r="AW81" s="212"/>
      <c r="AX81" s="234"/>
      <c r="AY81" s="75">
        <f t="shared" si="12"/>
        <v>0</v>
      </c>
    </row>
    <row r="82" spans="1:51" ht="23.25" hidden="1" customHeight="1">
      <c r="A82" s="249"/>
      <c r="B82" s="250"/>
      <c r="C82" s="250"/>
      <c r="D82" s="250"/>
      <c r="E82" s="250"/>
      <c r="F82" s="251"/>
      <c r="G82" s="258"/>
      <c r="H82" s="259"/>
      <c r="I82" s="259"/>
      <c r="J82" s="259"/>
      <c r="K82" s="259"/>
      <c r="L82" s="259"/>
      <c r="M82" s="259"/>
      <c r="N82" s="259"/>
      <c r="O82" s="259"/>
      <c r="P82" s="261"/>
      <c r="Q82" s="205"/>
      <c r="R82" s="205"/>
      <c r="S82" s="205"/>
      <c r="T82" s="205"/>
      <c r="U82" s="205"/>
      <c r="V82" s="205"/>
      <c r="W82" s="205"/>
      <c r="X82" s="206"/>
      <c r="Y82" s="265" t="s">
        <v>66</v>
      </c>
      <c r="Z82" s="266"/>
      <c r="AA82" s="267"/>
      <c r="AB82" s="210"/>
      <c r="AC82" s="210"/>
      <c r="AD82" s="210"/>
      <c r="AE82" s="233"/>
      <c r="AF82" s="233"/>
      <c r="AG82" s="233"/>
      <c r="AH82" s="233"/>
      <c r="AI82" s="233"/>
      <c r="AJ82" s="233"/>
      <c r="AK82" s="233"/>
      <c r="AL82" s="233"/>
      <c r="AM82" s="233"/>
      <c r="AN82" s="233"/>
      <c r="AO82" s="233"/>
      <c r="AP82" s="233"/>
      <c r="AQ82" s="233"/>
      <c r="AR82" s="233"/>
      <c r="AS82" s="233"/>
      <c r="AT82" s="233"/>
      <c r="AU82" s="211"/>
      <c r="AV82" s="212"/>
      <c r="AW82" s="212"/>
      <c r="AX82" s="234"/>
      <c r="AY82" s="75">
        <f t="shared" si="12"/>
        <v>0</v>
      </c>
    </row>
    <row r="83" spans="1:51" ht="27" hidden="1" customHeight="1">
      <c r="A83" s="83"/>
      <c r="B83" s="84"/>
      <c r="C83" s="84"/>
      <c r="D83" s="84"/>
      <c r="E83" s="84"/>
      <c r="F83" s="85"/>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75">
        <f t="shared" si="12"/>
        <v>0</v>
      </c>
    </row>
    <row r="84" spans="1:51" ht="123.75" hidden="1" customHeight="1">
      <c r="A84" s="229" t="s">
        <v>55</v>
      </c>
      <c r="B84" s="230"/>
      <c r="C84" s="231" t="s">
        <v>90</v>
      </c>
      <c r="D84" s="231"/>
      <c r="E84" s="231"/>
      <c r="F84" s="232"/>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75">
        <f t="shared" si="12"/>
        <v>0</v>
      </c>
    </row>
    <row r="85" spans="1:51" ht="18.75" hidden="1" customHeight="1">
      <c r="A85" s="153" t="s">
        <v>91</v>
      </c>
      <c r="B85" s="154"/>
      <c r="C85" s="154"/>
      <c r="D85" s="154"/>
      <c r="E85" s="154"/>
      <c r="F85" s="155"/>
      <c r="G85" s="163" t="s">
        <v>69</v>
      </c>
      <c r="H85" s="164"/>
      <c r="I85" s="164"/>
      <c r="J85" s="164"/>
      <c r="K85" s="164"/>
      <c r="L85" s="164"/>
      <c r="M85" s="164"/>
      <c r="N85" s="164"/>
      <c r="O85" s="165"/>
      <c r="P85" s="169" t="s">
        <v>70</v>
      </c>
      <c r="Q85" s="164"/>
      <c r="R85" s="164"/>
      <c r="S85" s="164"/>
      <c r="T85" s="164"/>
      <c r="U85" s="164"/>
      <c r="V85" s="164"/>
      <c r="W85" s="164"/>
      <c r="X85" s="165"/>
      <c r="Y85" s="171"/>
      <c r="Z85" s="172"/>
      <c r="AA85" s="173"/>
      <c r="AB85" s="177" t="s">
        <v>59</v>
      </c>
      <c r="AC85" s="178"/>
      <c r="AD85" s="179"/>
      <c r="AE85" s="177" t="s">
        <v>60</v>
      </c>
      <c r="AF85" s="178"/>
      <c r="AG85" s="178"/>
      <c r="AH85" s="179"/>
      <c r="AI85" s="183" t="s">
        <v>61</v>
      </c>
      <c r="AJ85" s="183"/>
      <c r="AK85" s="183"/>
      <c r="AL85" s="177"/>
      <c r="AM85" s="183" t="s">
        <v>62</v>
      </c>
      <c r="AN85" s="183"/>
      <c r="AO85" s="183"/>
      <c r="AP85" s="177"/>
      <c r="AQ85" s="185" t="s">
        <v>71</v>
      </c>
      <c r="AR85" s="186"/>
      <c r="AS85" s="186"/>
      <c r="AT85" s="186"/>
      <c r="AU85" s="186"/>
      <c r="AV85" s="186"/>
      <c r="AW85" s="186"/>
      <c r="AX85" s="187"/>
      <c r="AY85" s="75">
        <f>IF(AY$78=0,0,COUNTA(G$87))</f>
        <v>0</v>
      </c>
    </row>
    <row r="86" spans="1:51" ht="18.75" hidden="1" customHeight="1">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72</v>
      </c>
      <c r="AX86" s="191"/>
      <c r="AY86" s="75">
        <f t="shared" ref="AY86:AY92" si="13">IF(AY$78=0,0,COUNTA(G$87))</f>
        <v>0</v>
      </c>
    </row>
    <row r="87" spans="1:51" ht="23.25" hidden="1" customHeight="1">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73</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75">
        <f t="shared" si="13"/>
        <v>0</v>
      </c>
    </row>
    <row r="88" spans="1:51" ht="23.25" hidden="1" customHeight="1">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74</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75">
        <f t="shared" si="13"/>
        <v>0</v>
      </c>
    </row>
    <row r="89" spans="1:51" ht="23.25" hidden="1" customHeight="1">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75</v>
      </c>
      <c r="Z89" s="217"/>
      <c r="AA89" s="218"/>
      <c r="AB89" s="220" t="s">
        <v>76</v>
      </c>
      <c r="AC89" s="220"/>
      <c r="AD89" s="220"/>
      <c r="AE89" s="665" t="str">
        <f t="shared" ref="AE89" si="14">IFERROR(AE87/AE88*100,"-")</f>
        <v>-</v>
      </c>
      <c r="AF89" s="666"/>
      <c r="AG89" s="666"/>
      <c r="AH89" s="666"/>
      <c r="AI89" s="665" t="str">
        <f t="shared" ref="AI89" si="15">IFERROR(AI87/AI88*100,"-")</f>
        <v>-</v>
      </c>
      <c r="AJ89" s="666"/>
      <c r="AK89" s="666"/>
      <c r="AL89" s="666"/>
      <c r="AM89" s="665" t="str">
        <f t="shared" ref="AM89" si="16">IFERROR(AM87/AM88*100,"-")</f>
        <v>-</v>
      </c>
      <c r="AN89" s="666"/>
      <c r="AO89" s="666"/>
      <c r="AP89" s="666"/>
      <c r="AQ89" s="213" t="str">
        <f>IFERROR(AQ87/AQ88*100,"-")</f>
        <v>-</v>
      </c>
      <c r="AR89" s="214"/>
      <c r="AS89" s="214"/>
      <c r="AT89" s="214"/>
      <c r="AU89" s="214"/>
      <c r="AV89" s="214"/>
      <c r="AW89" s="214"/>
      <c r="AX89" s="215"/>
      <c r="AY89" s="75">
        <f t="shared" si="13"/>
        <v>0</v>
      </c>
    </row>
    <row r="90" spans="1:51" ht="90" hidden="1" customHeight="1">
      <c r="A90" s="135" t="s">
        <v>81</v>
      </c>
      <c r="B90" s="136"/>
      <c r="C90" s="136"/>
      <c r="D90" s="136"/>
      <c r="E90" s="136"/>
      <c r="F90" s="137"/>
      <c r="G90" s="138"/>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75">
        <f t="shared" si="13"/>
        <v>0</v>
      </c>
    </row>
    <row r="91" spans="1:51" ht="15" hidden="1" customHeight="1">
      <c r="A91" s="83"/>
      <c r="B91" s="84"/>
      <c r="C91" s="84"/>
      <c r="D91" s="84"/>
      <c r="E91" s="84"/>
      <c r="F91" s="85"/>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75">
        <f t="shared" si="13"/>
        <v>0</v>
      </c>
    </row>
    <row r="92" spans="1:51" ht="123.75" hidden="1" customHeight="1">
      <c r="A92" s="229" t="s">
        <v>55</v>
      </c>
      <c r="B92" s="230"/>
      <c r="C92" s="231" t="s">
        <v>92</v>
      </c>
      <c r="D92" s="231"/>
      <c r="E92" s="231"/>
      <c r="F92" s="232"/>
      <c r="G92" s="138"/>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40"/>
      <c r="AY92" s="75">
        <f t="shared" si="13"/>
        <v>0</v>
      </c>
    </row>
    <row r="93" spans="1:51" ht="18.75" hidden="1" customHeight="1">
      <c r="A93" s="153" t="s">
        <v>93</v>
      </c>
      <c r="B93" s="154"/>
      <c r="C93" s="154"/>
      <c r="D93" s="154"/>
      <c r="E93" s="154"/>
      <c r="F93" s="155"/>
      <c r="G93" s="163" t="s">
        <v>69</v>
      </c>
      <c r="H93" s="164"/>
      <c r="I93" s="164"/>
      <c r="J93" s="164"/>
      <c r="K93" s="164"/>
      <c r="L93" s="164"/>
      <c r="M93" s="164"/>
      <c r="N93" s="164"/>
      <c r="O93" s="165"/>
      <c r="P93" s="169" t="s">
        <v>70</v>
      </c>
      <c r="Q93" s="164"/>
      <c r="R93" s="164"/>
      <c r="S93" s="164"/>
      <c r="T93" s="164"/>
      <c r="U93" s="164"/>
      <c r="V93" s="164"/>
      <c r="W93" s="164"/>
      <c r="X93" s="165"/>
      <c r="Y93" s="171"/>
      <c r="Z93" s="172"/>
      <c r="AA93" s="173"/>
      <c r="AB93" s="177" t="s">
        <v>59</v>
      </c>
      <c r="AC93" s="178"/>
      <c r="AD93" s="179"/>
      <c r="AE93" s="177" t="s">
        <v>60</v>
      </c>
      <c r="AF93" s="178"/>
      <c r="AG93" s="178"/>
      <c r="AH93" s="179"/>
      <c r="AI93" s="183" t="s">
        <v>61</v>
      </c>
      <c r="AJ93" s="183"/>
      <c r="AK93" s="183"/>
      <c r="AL93" s="177"/>
      <c r="AM93" s="183" t="s">
        <v>62</v>
      </c>
      <c r="AN93" s="183"/>
      <c r="AO93" s="183"/>
      <c r="AP93" s="177"/>
      <c r="AQ93" s="185" t="s">
        <v>80</v>
      </c>
      <c r="AR93" s="186"/>
      <c r="AS93" s="186"/>
      <c r="AT93" s="186"/>
      <c r="AU93" s="186"/>
      <c r="AV93" s="186"/>
      <c r="AW93" s="186"/>
      <c r="AX93" s="187"/>
      <c r="AY93" s="75">
        <f>IF(AY$78=0,0,COUNTA(G$95))</f>
        <v>0</v>
      </c>
    </row>
    <row r="94" spans="1:51" ht="18.75" hidden="1" customHeight="1">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72</v>
      </c>
      <c r="AX94" s="191"/>
      <c r="AY94" s="75">
        <f t="shared" ref="AY94:AY100" si="17">IF(AY$78=0,0,COUNTA(G$95))</f>
        <v>0</v>
      </c>
    </row>
    <row r="95" spans="1:51" ht="23.25" hidden="1" customHeight="1">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73</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75">
        <f t="shared" si="17"/>
        <v>0</v>
      </c>
    </row>
    <row r="96" spans="1:51" ht="23.25" hidden="1" customHeight="1">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74</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75">
        <f t="shared" si="17"/>
        <v>0</v>
      </c>
    </row>
    <row r="97" spans="1:51" ht="23.25" hidden="1" customHeight="1">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75</v>
      </c>
      <c r="Z97" s="217"/>
      <c r="AA97" s="218"/>
      <c r="AB97" s="220" t="s">
        <v>76</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75">
        <f t="shared" si="17"/>
        <v>0</v>
      </c>
    </row>
    <row r="98" spans="1:51" ht="90" hidden="1" customHeight="1">
      <c r="A98" s="135" t="s">
        <v>81</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75">
        <f t="shared" si="17"/>
        <v>0</v>
      </c>
    </row>
    <row r="99" spans="1:51" ht="15" hidden="1" customHeight="1">
      <c r="A99" s="83"/>
      <c r="B99" s="84"/>
      <c r="C99" s="84"/>
      <c r="D99" s="84"/>
      <c r="E99" s="84"/>
      <c r="F99" s="85"/>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75">
        <f t="shared" si="17"/>
        <v>0</v>
      </c>
    </row>
    <row r="100" spans="1:51" ht="123.75" hidden="1" customHeight="1">
      <c r="A100" s="229" t="s">
        <v>55</v>
      </c>
      <c r="B100" s="230"/>
      <c r="C100" s="231" t="s">
        <v>94</v>
      </c>
      <c r="D100" s="231"/>
      <c r="E100" s="231"/>
      <c r="F100" s="232"/>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75">
        <f t="shared" si="17"/>
        <v>0</v>
      </c>
    </row>
    <row r="101" spans="1:51" ht="18.75" hidden="1" customHeight="1">
      <c r="A101" s="153" t="s">
        <v>95</v>
      </c>
      <c r="B101" s="154"/>
      <c r="C101" s="154"/>
      <c r="D101" s="154"/>
      <c r="E101" s="154"/>
      <c r="F101" s="155"/>
      <c r="G101" s="163" t="s">
        <v>69</v>
      </c>
      <c r="H101" s="164"/>
      <c r="I101" s="164"/>
      <c r="J101" s="164"/>
      <c r="K101" s="164"/>
      <c r="L101" s="164"/>
      <c r="M101" s="164"/>
      <c r="N101" s="164"/>
      <c r="O101" s="165"/>
      <c r="P101" s="169" t="s">
        <v>70</v>
      </c>
      <c r="Q101" s="164"/>
      <c r="R101" s="164"/>
      <c r="S101" s="164"/>
      <c r="T101" s="164"/>
      <c r="U101" s="164"/>
      <c r="V101" s="164"/>
      <c r="W101" s="164"/>
      <c r="X101" s="165"/>
      <c r="Y101" s="171"/>
      <c r="Z101" s="172"/>
      <c r="AA101" s="173"/>
      <c r="AB101" s="177" t="s">
        <v>59</v>
      </c>
      <c r="AC101" s="178"/>
      <c r="AD101" s="179"/>
      <c r="AE101" s="177" t="s">
        <v>60</v>
      </c>
      <c r="AF101" s="178"/>
      <c r="AG101" s="178"/>
      <c r="AH101" s="179"/>
      <c r="AI101" s="183" t="s">
        <v>61</v>
      </c>
      <c r="AJ101" s="183"/>
      <c r="AK101" s="183"/>
      <c r="AL101" s="177"/>
      <c r="AM101" s="183" t="s">
        <v>62</v>
      </c>
      <c r="AN101" s="183"/>
      <c r="AO101" s="183"/>
      <c r="AP101" s="177"/>
      <c r="AQ101" s="185" t="s">
        <v>84</v>
      </c>
      <c r="AR101" s="186"/>
      <c r="AS101" s="186"/>
      <c r="AT101" s="186"/>
      <c r="AU101" s="186"/>
      <c r="AV101" s="186"/>
      <c r="AW101" s="186"/>
      <c r="AX101" s="187"/>
      <c r="AY101" s="75">
        <f>IF(AY$78=0,0,1)</f>
        <v>0</v>
      </c>
    </row>
    <row r="102" spans="1:51" ht="18.75" hidden="1" customHeight="1">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c r="AV102" s="190"/>
      <c r="AW102" s="167" t="s">
        <v>72</v>
      </c>
      <c r="AX102" s="191"/>
      <c r="AY102" s="75">
        <f t="shared" ref="AY102:AY106" si="21">IF(AY$78=0,0,1)</f>
        <v>0</v>
      </c>
    </row>
    <row r="103" spans="1:51" ht="23.25" hidden="1" customHeight="1">
      <c r="A103" s="159"/>
      <c r="B103" s="157"/>
      <c r="C103" s="157"/>
      <c r="D103" s="157"/>
      <c r="E103" s="157"/>
      <c r="F103" s="158"/>
      <c r="G103" s="192"/>
      <c r="H103" s="193"/>
      <c r="I103" s="193"/>
      <c r="J103" s="193"/>
      <c r="K103" s="193"/>
      <c r="L103" s="193"/>
      <c r="M103" s="193"/>
      <c r="N103" s="193"/>
      <c r="O103" s="194"/>
      <c r="P103" s="201"/>
      <c r="Q103" s="201"/>
      <c r="R103" s="201"/>
      <c r="S103" s="201"/>
      <c r="T103" s="201"/>
      <c r="U103" s="201"/>
      <c r="V103" s="201"/>
      <c r="W103" s="201"/>
      <c r="X103" s="202"/>
      <c r="Y103" s="207" t="s">
        <v>73</v>
      </c>
      <c r="Z103" s="208"/>
      <c r="AA103" s="209"/>
      <c r="AB103" s="210"/>
      <c r="AC103" s="210"/>
      <c r="AD103" s="210"/>
      <c r="AE103" s="211"/>
      <c r="AF103" s="212"/>
      <c r="AG103" s="212"/>
      <c r="AH103" s="212"/>
      <c r="AI103" s="211"/>
      <c r="AJ103" s="212"/>
      <c r="AK103" s="212"/>
      <c r="AL103" s="212"/>
      <c r="AM103" s="211"/>
      <c r="AN103" s="212"/>
      <c r="AO103" s="212"/>
      <c r="AP103" s="212"/>
      <c r="AQ103" s="213"/>
      <c r="AR103" s="214"/>
      <c r="AS103" s="214"/>
      <c r="AT103" s="214"/>
      <c r="AU103" s="214"/>
      <c r="AV103" s="214"/>
      <c r="AW103" s="214"/>
      <c r="AX103" s="215"/>
      <c r="AY103" s="75">
        <f t="shared" si="21"/>
        <v>0</v>
      </c>
    </row>
    <row r="104" spans="1:51" ht="23.25" hidden="1" customHeight="1">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74</v>
      </c>
      <c r="Z104" s="217"/>
      <c r="AA104" s="218"/>
      <c r="AB104" s="219"/>
      <c r="AC104" s="219"/>
      <c r="AD104" s="219"/>
      <c r="AE104" s="211"/>
      <c r="AF104" s="212"/>
      <c r="AG104" s="212"/>
      <c r="AH104" s="212"/>
      <c r="AI104" s="211"/>
      <c r="AJ104" s="212"/>
      <c r="AK104" s="212"/>
      <c r="AL104" s="212"/>
      <c r="AM104" s="211"/>
      <c r="AN104" s="212"/>
      <c r="AO104" s="212"/>
      <c r="AP104" s="212"/>
      <c r="AQ104" s="213"/>
      <c r="AR104" s="214"/>
      <c r="AS104" s="214"/>
      <c r="AT104" s="214"/>
      <c r="AU104" s="214"/>
      <c r="AV104" s="214"/>
      <c r="AW104" s="214"/>
      <c r="AX104" s="215"/>
      <c r="AY104" s="75">
        <f t="shared" si="21"/>
        <v>0</v>
      </c>
    </row>
    <row r="105" spans="1:51" ht="23.25" hidden="1" customHeight="1">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75</v>
      </c>
      <c r="Z105" s="217"/>
      <c r="AA105" s="218"/>
      <c r="AB105" s="220" t="s">
        <v>76</v>
      </c>
      <c r="AC105" s="220"/>
      <c r="AD105" s="220"/>
      <c r="AE105" s="221" t="str">
        <f t="shared" ref="AE105" si="22">IFERROR(AE103/AE104*100,"-")</f>
        <v>-</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75">
        <f t="shared" si="21"/>
        <v>0</v>
      </c>
    </row>
    <row r="106" spans="1:51" ht="90" hidden="1" customHeight="1">
      <c r="A106" s="135" t="s">
        <v>81</v>
      </c>
      <c r="B106" s="136"/>
      <c r="C106" s="136"/>
      <c r="D106" s="136"/>
      <c r="E106" s="136"/>
      <c r="F106" s="137"/>
      <c r="G106" s="138"/>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75">
        <f t="shared" si="21"/>
        <v>0</v>
      </c>
    </row>
    <row r="107" spans="1:51" ht="22.5" hidden="1" customHeight="1">
      <c r="A107" s="141" t="s">
        <v>85</v>
      </c>
      <c r="B107" s="141"/>
      <c r="C107" s="141"/>
      <c r="D107" s="141"/>
      <c r="E107" s="141"/>
      <c r="F107" s="142"/>
      <c r="G107" s="147" t="s">
        <v>96</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75">
        <f t="shared" si="12"/>
        <v>0</v>
      </c>
    </row>
    <row r="108" spans="1:51" ht="61.5" hidden="1" customHeight="1">
      <c r="A108" s="143"/>
      <c r="B108" s="143"/>
      <c r="C108" s="143"/>
      <c r="D108" s="143"/>
      <c r="E108" s="143"/>
      <c r="F108" s="144"/>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75">
        <f t="shared" si="12"/>
        <v>0</v>
      </c>
    </row>
    <row r="109" spans="1:51" ht="22.5" hidden="1" customHeight="1">
      <c r="A109" s="143"/>
      <c r="B109" s="143"/>
      <c r="C109" s="143"/>
      <c r="D109" s="143"/>
      <c r="E109" s="143"/>
      <c r="F109" s="144"/>
      <c r="G109" s="147" t="s">
        <v>97</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75">
        <f t="shared" si="12"/>
        <v>0</v>
      </c>
    </row>
    <row r="110" spans="1:51" ht="59.25" hidden="1" customHeight="1">
      <c r="A110" s="145"/>
      <c r="B110" s="145"/>
      <c r="C110" s="145"/>
      <c r="D110" s="145"/>
      <c r="E110" s="145"/>
      <c r="F110" s="146"/>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75">
        <f t="shared" si="12"/>
        <v>0</v>
      </c>
    </row>
    <row r="111" spans="1:51" ht="61.5" hidden="1" customHeight="1">
      <c r="A111" s="235" t="s">
        <v>98</v>
      </c>
      <c r="B111" s="236"/>
      <c r="C111" s="236"/>
      <c r="D111" s="236"/>
      <c r="E111" s="236"/>
      <c r="F111" s="237"/>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75">
        <f>COUNTA(G111)</f>
        <v>0</v>
      </c>
    </row>
    <row r="112" spans="1:51" ht="41.25" hidden="1" customHeight="1">
      <c r="A112" s="240" t="s">
        <v>55</v>
      </c>
      <c r="B112" s="241"/>
      <c r="C112" s="241"/>
      <c r="D112" s="241"/>
      <c r="E112" s="241"/>
      <c r="F112" s="242"/>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c r="A113" s="243" t="s">
        <v>99</v>
      </c>
      <c r="B113" s="244"/>
      <c r="C113" s="244"/>
      <c r="D113" s="244"/>
      <c r="E113" s="244"/>
      <c r="F113" s="245"/>
      <c r="G113" s="166" t="s">
        <v>57</v>
      </c>
      <c r="H113" s="167"/>
      <c r="I113" s="167"/>
      <c r="J113" s="167"/>
      <c r="K113" s="167"/>
      <c r="L113" s="167"/>
      <c r="M113" s="167"/>
      <c r="N113" s="167"/>
      <c r="O113" s="167"/>
      <c r="P113" s="170" t="s">
        <v>58</v>
      </c>
      <c r="Q113" s="167"/>
      <c r="R113" s="167"/>
      <c r="S113" s="167"/>
      <c r="T113" s="167"/>
      <c r="U113" s="167"/>
      <c r="V113" s="167"/>
      <c r="W113" s="167"/>
      <c r="X113" s="168"/>
      <c r="Y113" s="171"/>
      <c r="Z113" s="172"/>
      <c r="AA113" s="173"/>
      <c r="AB113" s="184" t="s">
        <v>59</v>
      </c>
      <c r="AC113" s="184"/>
      <c r="AD113" s="184"/>
      <c r="AE113" s="180" t="s">
        <v>60</v>
      </c>
      <c r="AF113" s="181"/>
      <c r="AG113" s="181"/>
      <c r="AH113" s="182"/>
      <c r="AI113" s="180" t="s">
        <v>61</v>
      </c>
      <c r="AJ113" s="181"/>
      <c r="AK113" s="181"/>
      <c r="AL113" s="182"/>
      <c r="AM113" s="180" t="s">
        <v>62</v>
      </c>
      <c r="AN113" s="181"/>
      <c r="AO113" s="181"/>
      <c r="AP113" s="182"/>
      <c r="AQ113" s="252" t="s">
        <v>63</v>
      </c>
      <c r="AR113" s="253"/>
      <c r="AS113" s="253"/>
      <c r="AT113" s="254"/>
      <c r="AU113" s="252" t="s">
        <v>64</v>
      </c>
      <c r="AV113" s="253"/>
      <c r="AW113" s="253"/>
      <c r="AX113" s="255"/>
      <c r="AY113" s="75">
        <f t="shared" ref="AY113:AY143" si="25">IF(AY$111=0,0,1)</f>
        <v>0</v>
      </c>
    </row>
    <row r="114" spans="1:51" ht="23.25" hidden="1" customHeight="1">
      <c r="A114" s="246"/>
      <c r="B114" s="247"/>
      <c r="C114" s="247"/>
      <c r="D114" s="247"/>
      <c r="E114" s="247"/>
      <c r="F114" s="248"/>
      <c r="G114" s="256"/>
      <c r="H114" s="257"/>
      <c r="I114" s="257"/>
      <c r="J114" s="257"/>
      <c r="K114" s="257"/>
      <c r="L114" s="257"/>
      <c r="M114" s="257"/>
      <c r="N114" s="257"/>
      <c r="O114" s="257"/>
      <c r="P114" s="260"/>
      <c r="Q114" s="201"/>
      <c r="R114" s="201"/>
      <c r="S114" s="201"/>
      <c r="T114" s="201"/>
      <c r="U114" s="201"/>
      <c r="V114" s="201"/>
      <c r="W114" s="201"/>
      <c r="X114" s="202"/>
      <c r="Y114" s="262" t="s">
        <v>65</v>
      </c>
      <c r="Z114" s="263"/>
      <c r="AA114" s="264"/>
      <c r="AB114" s="210"/>
      <c r="AC114" s="210"/>
      <c r="AD114" s="210"/>
      <c r="AE114" s="233"/>
      <c r="AF114" s="233"/>
      <c r="AG114" s="233"/>
      <c r="AH114" s="233"/>
      <c r="AI114" s="233"/>
      <c r="AJ114" s="233"/>
      <c r="AK114" s="233"/>
      <c r="AL114" s="233"/>
      <c r="AM114" s="233"/>
      <c r="AN114" s="233"/>
      <c r="AO114" s="233"/>
      <c r="AP114" s="233"/>
      <c r="AQ114" s="233"/>
      <c r="AR114" s="233"/>
      <c r="AS114" s="233"/>
      <c r="AT114" s="233"/>
      <c r="AU114" s="211"/>
      <c r="AV114" s="212"/>
      <c r="AW114" s="212"/>
      <c r="AX114" s="234"/>
      <c r="AY114" s="75">
        <f t="shared" si="25"/>
        <v>0</v>
      </c>
    </row>
    <row r="115" spans="1:51" ht="23.25" hidden="1" customHeight="1">
      <c r="A115" s="249"/>
      <c r="B115" s="250"/>
      <c r="C115" s="250"/>
      <c r="D115" s="250"/>
      <c r="E115" s="250"/>
      <c r="F115" s="251"/>
      <c r="G115" s="258"/>
      <c r="H115" s="259"/>
      <c r="I115" s="259"/>
      <c r="J115" s="259"/>
      <c r="K115" s="259"/>
      <c r="L115" s="259"/>
      <c r="M115" s="259"/>
      <c r="N115" s="259"/>
      <c r="O115" s="259"/>
      <c r="P115" s="261"/>
      <c r="Q115" s="205"/>
      <c r="R115" s="205"/>
      <c r="S115" s="205"/>
      <c r="T115" s="205"/>
      <c r="U115" s="205"/>
      <c r="V115" s="205"/>
      <c r="W115" s="205"/>
      <c r="X115" s="206"/>
      <c r="Y115" s="265" t="s">
        <v>66</v>
      </c>
      <c r="Z115" s="266"/>
      <c r="AA115" s="267"/>
      <c r="AB115" s="210"/>
      <c r="AC115" s="210"/>
      <c r="AD115" s="210"/>
      <c r="AE115" s="233"/>
      <c r="AF115" s="233"/>
      <c r="AG115" s="233"/>
      <c r="AH115" s="233"/>
      <c r="AI115" s="233"/>
      <c r="AJ115" s="233"/>
      <c r="AK115" s="233"/>
      <c r="AL115" s="233"/>
      <c r="AM115" s="233"/>
      <c r="AN115" s="233"/>
      <c r="AO115" s="233"/>
      <c r="AP115" s="233"/>
      <c r="AQ115" s="233"/>
      <c r="AR115" s="233"/>
      <c r="AS115" s="233"/>
      <c r="AT115" s="233"/>
      <c r="AU115" s="211"/>
      <c r="AV115" s="212"/>
      <c r="AW115" s="212"/>
      <c r="AX115" s="234"/>
      <c r="AY115" s="75">
        <f t="shared" si="25"/>
        <v>0</v>
      </c>
    </row>
    <row r="116" spans="1:51" ht="27" hidden="1" customHeight="1">
      <c r="A116" s="83"/>
      <c r="B116" s="84"/>
      <c r="C116" s="84"/>
      <c r="D116" s="84"/>
      <c r="E116" s="84"/>
      <c r="F116" s="85"/>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75">
        <f t="shared" si="25"/>
        <v>0</v>
      </c>
    </row>
    <row r="117" spans="1:51" ht="123.75" hidden="1" customHeight="1">
      <c r="A117" s="229" t="s">
        <v>55</v>
      </c>
      <c r="B117" s="230"/>
      <c r="C117" s="231" t="s">
        <v>100</v>
      </c>
      <c r="D117" s="231"/>
      <c r="E117" s="231"/>
      <c r="F117" s="232"/>
      <c r="G117" s="138"/>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75">
        <f t="shared" si="25"/>
        <v>0</v>
      </c>
    </row>
    <row r="118" spans="1:51" ht="18.75" hidden="1" customHeight="1">
      <c r="A118" s="153" t="s">
        <v>101</v>
      </c>
      <c r="B118" s="154"/>
      <c r="C118" s="154"/>
      <c r="D118" s="154"/>
      <c r="E118" s="154"/>
      <c r="F118" s="155"/>
      <c r="G118" s="163" t="s">
        <v>69</v>
      </c>
      <c r="H118" s="164"/>
      <c r="I118" s="164"/>
      <c r="J118" s="164"/>
      <c r="K118" s="164"/>
      <c r="L118" s="164"/>
      <c r="M118" s="164"/>
      <c r="N118" s="164"/>
      <c r="O118" s="165"/>
      <c r="P118" s="169" t="s">
        <v>70</v>
      </c>
      <c r="Q118" s="164"/>
      <c r="R118" s="164"/>
      <c r="S118" s="164"/>
      <c r="T118" s="164"/>
      <c r="U118" s="164"/>
      <c r="V118" s="164"/>
      <c r="W118" s="164"/>
      <c r="X118" s="165"/>
      <c r="Y118" s="171"/>
      <c r="Z118" s="172"/>
      <c r="AA118" s="173"/>
      <c r="AB118" s="177" t="s">
        <v>59</v>
      </c>
      <c r="AC118" s="178"/>
      <c r="AD118" s="179"/>
      <c r="AE118" s="177" t="s">
        <v>60</v>
      </c>
      <c r="AF118" s="178"/>
      <c r="AG118" s="178"/>
      <c r="AH118" s="179"/>
      <c r="AI118" s="183" t="s">
        <v>61</v>
      </c>
      <c r="AJ118" s="183"/>
      <c r="AK118" s="183"/>
      <c r="AL118" s="177"/>
      <c r="AM118" s="183" t="s">
        <v>62</v>
      </c>
      <c r="AN118" s="183"/>
      <c r="AO118" s="183"/>
      <c r="AP118" s="177"/>
      <c r="AQ118" s="185" t="s">
        <v>71</v>
      </c>
      <c r="AR118" s="186"/>
      <c r="AS118" s="186"/>
      <c r="AT118" s="186"/>
      <c r="AU118" s="186"/>
      <c r="AV118" s="186"/>
      <c r="AW118" s="186"/>
      <c r="AX118" s="187"/>
      <c r="AY118" s="75">
        <f>IF(AY$111=0,0,COUNTA(G$120))</f>
        <v>0</v>
      </c>
    </row>
    <row r="119" spans="1:51" ht="18.75" hidden="1" customHeight="1">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72</v>
      </c>
      <c r="AX119" s="191"/>
      <c r="AY119" s="75">
        <f t="shared" ref="AY119:AY125" si="26">IF(AY$111=0,0,COUNTA(G$120))</f>
        <v>0</v>
      </c>
    </row>
    <row r="120" spans="1:51" ht="23.25" hidden="1" customHeight="1">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73</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75">
        <f t="shared" si="26"/>
        <v>0</v>
      </c>
    </row>
    <row r="121" spans="1:51" ht="23.25" hidden="1" customHeight="1">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74</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75">
        <f t="shared" si="26"/>
        <v>0</v>
      </c>
    </row>
    <row r="122" spans="1:51" ht="23.25" hidden="1" customHeight="1">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75</v>
      </c>
      <c r="Z122" s="217"/>
      <c r="AA122" s="218"/>
      <c r="AB122" s="220" t="s">
        <v>76</v>
      </c>
      <c r="AC122" s="220"/>
      <c r="AD122" s="220"/>
      <c r="AE122" s="221" t="str">
        <f t="shared" ref="AE122" si="27">IFERROR(AE120/AE121*100,"-")</f>
        <v>-</v>
      </c>
      <c r="AF122" s="222"/>
      <c r="AG122" s="222"/>
      <c r="AH122" s="222"/>
      <c r="AI122" s="221" t="str">
        <f t="shared" ref="AI122" si="28">IFERROR(AI120/AI121*100,"-")</f>
        <v>-</v>
      </c>
      <c r="AJ122" s="222"/>
      <c r="AK122" s="222"/>
      <c r="AL122" s="222"/>
      <c r="AM122" s="221" t="str">
        <f t="shared" ref="AM122" si="29">IFERROR(AM120/AM121*100,"-")</f>
        <v>-</v>
      </c>
      <c r="AN122" s="222"/>
      <c r="AO122" s="222"/>
      <c r="AP122" s="222"/>
      <c r="AQ122" s="223" t="str">
        <f>IFERROR(AQ120/AQ121*100,"-")</f>
        <v>-</v>
      </c>
      <c r="AR122" s="224"/>
      <c r="AS122" s="224"/>
      <c r="AT122" s="224"/>
      <c r="AU122" s="224"/>
      <c r="AV122" s="224"/>
      <c r="AW122" s="224"/>
      <c r="AX122" s="225"/>
      <c r="AY122" s="75">
        <f t="shared" si="26"/>
        <v>0</v>
      </c>
    </row>
    <row r="123" spans="1:51" ht="90" hidden="1" customHeight="1">
      <c r="A123" s="135" t="s">
        <v>81</v>
      </c>
      <c r="B123" s="136"/>
      <c r="C123" s="136"/>
      <c r="D123" s="136"/>
      <c r="E123" s="136"/>
      <c r="F123" s="137"/>
      <c r="G123" s="138"/>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75">
        <f t="shared" si="26"/>
        <v>0</v>
      </c>
    </row>
    <row r="124" spans="1:51" ht="15" hidden="1" customHeight="1">
      <c r="A124" s="83"/>
      <c r="B124" s="84"/>
      <c r="C124" s="84"/>
      <c r="D124" s="84"/>
      <c r="E124" s="84"/>
      <c r="F124" s="85"/>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75">
        <f t="shared" si="26"/>
        <v>0</v>
      </c>
    </row>
    <row r="125" spans="1:51" ht="123.75" hidden="1" customHeight="1">
      <c r="A125" s="229" t="s">
        <v>55</v>
      </c>
      <c r="B125" s="230"/>
      <c r="C125" s="231" t="s">
        <v>102</v>
      </c>
      <c r="D125" s="231"/>
      <c r="E125" s="231"/>
      <c r="F125" s="232"/>
      <c r="G125" s="138"/>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40"/>
      <c r="AY125" s="75">
        <f t="shared" si="26"/>
        <v>0</v>
      </c>
    </row>
    <row r="126" spans="1:51" ht="18.75" hidden="1" customHeight="1">
      <c r="A126" s="153" t="s">
        <v>103</v>
      </c>
      <c r="B126" s="154"/>
      <c r="C126" s="154"/>
      <c r="D126" s="154"/>
      <c r="E126" s="154"/>
      <c r="F126" s="155"/>
      <c r="G126" s="163" t="s">
        <v>69</v>
      </c>
      <c r="H126" s="164"/>
      <c r="I126" s="164"/>
      <c r="J126" s="164"/>
      <c r="K126" s="164"/>
      <c r="L126" s="164"/>
      <c r="M126" s="164"/>
      <c r="N126" s="164"/>
      <c r="O126" s="165"/>
      <c r="P126" s="169" t="s">
        <v>70</v>
      </c>
      <c r="Q126" s="164"/>
      <c r="R126" s="164"/>
      <c r="S126" s="164"/>
      <c r="T126" s="164"/>
      <c r="U126" s="164"/>
      <c r="V126" s="164"/>
      <c r="W126" s="164"/>
      <c r="X126" s="165"/>
      <c r="Y126" s="171"/>
      <c r="Z126" s="172"/>
      <c r="AA126" s="173"/>
      <c r="AB126" s="177" t="s">
        <v>59</v>
      </c>
      <c r="AC126" s="178"/>
      <c r="AD126" s="179"/>
      <c r="AE126" s="177" t="s">
        <v>60</v>
      </c>
      <c r="AF126" s="178"/>
      <c r="AG126" s="178"/>
      <c r="AH126" s="179"/>
      <c r="AI126" s="183" t="s">
        <v>61</v>
      </c>
      <c r="AJ126" s="183"/>
      <c r="AK126" s="183"/>
      <c r="AL126" s="177"/>
      <c r="AM126" s="183" t="s">
        <v>62</v>
      </c>
      <c r="AN126" s="183"/>
      <c r="AO126" s="183"/>
      <c r="AP126" s="177"/>
      <c r="AQ126" s="185" t="s">
        <v>104</v>
      </c>
      <c r="AR126" s="186"/>
      <c r="AS126" s="186"/>
      <c r="AT126" s="186"/>
      <c r="AU126" s="186"/>
      <c r="AV126" s="186"/>
      <c r="AW126" s="186"/>
      <c r="AX126" s="187"/>
      <c r="AY126" s="75">
        <f>IF(AY$111=0,0,COUNTA(G$128))</f>
        <v>0</v>
      </c>
    </row>
    <row r="127" spans="1:51" ht="18.75" hidden="1" customHeight="1">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72</v>
      </c>
      <c r="AX127" s="191"/>
      <c r="AY127" s="75">
        <f t="shared" ref="AY127:AY133" si="30">IF(AY$111=0,0,COUNTA(G$128))</f>
        <v>0</v>
      </c>
    </row>
    <row r="128" spans="1:51" ht="23.25" hidden="1" customHeight="1">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73</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75">
        <f t="shared" si="30"/>
        <v>0</v>
      </c>
    </row>
    <row r="129" spans="1:51" ht="23.25" hidden="1" customHeight="1">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74</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75">
        <f t="shared" si="30"/>
        <v>0</v>
      </c>
    </row>
    <row r="130" spans="1:51" ht="23.25" hidden="1" customHeight="1">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75</v>
      </c>
      <c r="Z130" s="217"/>
      <c r="AA130" s="218"/>
      <c r="AB130" s="220" t="s">
        <v>76</v>
      </c>
      <c r="AC130" s="220"/>
      <c r="AD130" s="220"/>
      <c r="AE130" s="221" t="str">
        <f t="shared" ref="AE130" si="31">IFERROR(AE128/AE129*100,"-")</f>
        <v>-</v>
      </c>
      <c r="AF130" s="222"/>
      <c r="AG130" s="222"/>
      <c r="AH130" s="222"/>
      <c r="AI130" s="221" t="str">
        <f t="shared" ref="AI130" si="32">IFERROR(AI128/AI129*100,"-")</f>
        <v>-</v>
      </c>
      <c r="AJ130" s="222"/>
      <c r="AK130" s="222"/>
      <c r="AL130" s="222"/>
      <c r="AM130" s="221" t="str">
        <f t="shared" ref="AM130" si="33">IFERROR(AM128/AM129*100,"-")</f>
        <v>-</v>
      </c>
      <c r="AN130" s="222"/>
      <c r="AO130" s="222"/>
      <c r="AP130" s="222"/>
      <c r="AQ130" s="223" t="str">
        <f>IFERROR(AQ128/AQ129*100,"-")</f>
        <v>-</v>
      </c>
      <c r="AR130" s="224"/>
      <c r="AS130" s="224"/>
      <c r="AT130" s="224"/>
      <c r="AU130" s="224"/>
      <c r="AV130" s="224"/>
      <c r="AW130" s="224"/>
      <c r="AX130" s="225"/>
      <c r="AY130" s="75">
        <f t="shared" si="30"/>
        <v>0</v>
      </c>
    </row>
    <row r="131" spans="1:51" ht="90" hidden="1" customHeight="1">
      <c r="A131" s="135" t="s">
        <v>81</v>
      </c>
      <c r="B131" s="136"/>
      <c r="C131" s="136"/>
      <c r="D131" s="136"/>
      <c r="E131" s="136"/>
      <c r="F131" s="137"/>
      <c r="G131" s="138"/>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75">
        <f t="shared" si="30"/>
        <v>0</v>
      </c>
    </row>
    <row r="132" spans="1:51" ht="15" hidden="1" customHeight="1">
      <c r="A132" s="83"/>
      <c r="B132" s="84"/>
      <c r="C132" s="84"/>
      <c r="D132" s="84"/>
      <c r="E132" s="84"/>
      <c r="F132" s="85"/>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75">
        <f t="shared" si="30"/>
        <v>0</v>
      </c>
    </row>
    <row r="133" spans="1:51" ht="123.75" hidden="1" customHeight="1">
      <c r="A133" s="229" t="s">
        <v>55</v>
      </c>
      <c r="B133" s="230"/>
      <c r="C133" s="231" t="s">
        <v>105</v>
      </c>
      <c r="D133" s="231"/>
      <c r="E133" s="231"/>
      <c r="F133" s="232"/>
      <c r="G133" s="138"/>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75">
        <f t="shared" si="30"/>
        <v>0</v>
      </c>
    </row>
    <row r="134" spans="1:51" ht="18.75" hidden="1" customHeight="1">
      <c r="A134" s="153" t="s">
        <v>106</v>
      </c>
      <c r="B134" s="154"/>
      <c r="C134" s="154"/>
      <c r="D134" s="154"/>
      <c r="E134" s="154"/>
      <c r="F134" s="155"/>
      <c r="G134" s="163" t="s">
        <v>69</v>
      </c>
      <c r="H134" s="164"/>
      <c r="I134" s="164"/>
      <c r="J134" s="164"/>
      <c r="K134" s="164"/>
      <c r="L134" s="164"/>
      <c r="M134" s="164"/>
      <c r="N134" s="164"/>
      <c r="O134" s="165"/>
      <c r="P134" s="169" t="s">
        <v>70</v>
      </c>
      <c r="Q134" s="164"/>
      <c r="R134" s="164"/>
      <c r="S134" s="164"/>
      <c r="T134" s="164"/>
      <c r="U134" s="164"/>
      <c r="V134" s="164"/>
      <c r="W134" s="164"/>
      <c r="X134" s="165"/>
      <c r="Y134" s="171"/>
      <c r="Z134" s="172"/>
      <c r="AA134" s="173"/>
      <c r="AB134" s="177" t="s">
        <v>59</v>
      </c>
      <c r="AC134" s="178"/>
      <c r="AD134" s="179"/>
      <c r="AE134" s="177" t="s">
        <v>60</v>
      </c>
      <c r="AF134" s="178"/>
      <c r="AG134" s="178"/>
      <c r="AH134" s="179"/>
      <c r="AI134" s="183" t="s">
        <v>61</v>
      </c>
      <c r="AJ134" s="183"/>
      <c r="AK134" s="183"/>
      <c r="AL134" s="177"/>
      <c r="AM134" s="183" t="s">
        <v>62</v>
      </c>
      <c r="AN134" s="183"/>
      <c r="AO134" s="183"/>
      <c r="AP134" s="177"/>
      <c r="AQ134" s="185" t="s">
        <v>84</v>
      </c>
      <c r="AR134" s="186"/>
      <c r="AS134" s="186"/>
      <c r="AT134" s="186"/>
      <c r="AU134" s="186"/>
      <c r="AV134" s="186"/>
      <c r="AW134" s="186"/>
      <c r="AX134" s="187"/>
      <c r="AY134" s="75">
        <f t="shared" si="25"/>
        <v>0</v>
      </c>
    </row>
    <row r="135" spans="1:51" ht="18.75" hidden="1" customHeight="1">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c r="AV135" s="190"/>
      <c r="AW135" s="167" t="s">
        <v>72</v>
      </c>
      <c r="AX135" s="191"/>
      <c r="AY135" s="75">
        <f t="shared" si="25"/>
        <v>0</v>
      </c>
    </row>
    <row r="136" spans="1:51" ht="23.25" hidden="1" customHeight="1">
      <c r="A136" s="159"/>
      <c r="B136" s="157"/>
      <c r="C136" s="157"/>
      <c r="D136" s="157"/>
      <c r="E136" s="157"/>
      <c r="F136" s="158"/>
      <c r="G136" s="192"/>
      <c r="H136" s="193"/>
      <c r="I136" s="193"/>
      <c r="J136" s="193"/>
      <c r="K136" s="193"/>
      <c r="L136" s="193"/>
      <c r="M136" s="193"/>
      <c r="N136" s="193"/>
      <c r="O136" s="194"/>
      <c r="P136" s="201"/>
      <c r="Q136" s="201"/>
      <c r="R136" s="201"/>
      <c r="S136" s="201"/>
      <c r="T136" s="201"/>
      <c r="U136" s="201"/>
      <c r="V136" s="201"/>
      <c r="W136" s="201"/>
      <c r="X136" s="202"/>
      <c r="Y136" s="207" t="s">
        <v>73</v>
      </c>
      <c r="Z136" s="208"/>
      <c r="AA136" s="209"/>
      <c r="AB136" s="210"/>
      <c r="AC136" s="210"/>
      <c r="AD136" s="210"/>
      <c r="AE136" s="211"/>
      <c r="AF136" s="212"/>
      <c r="AG136" s="212"/>
      <c r="AH136" s="212"/>
      <c r="AI136" s="211"/>
      <c r="AJ136" s="212"/>
      <c r="AK136" s="212"/>
      <c r="AL136" s="212"/>
      <c r="AM136" s="211"/>
      <c r="AN136" s="212"/>
      <c r="AO136" s="212"/>
      <c r="AP136" s="212"/>
      <c r="AQ136" s="213"/>
      <c r="AR136" s="214"/>
      <c r="AS136" s="214"/>
      <c r="AT136" s="214"/>
      <c r="AU136" s="214"/>
      <c r="AV136" s="214"/>
      <c r="AW136" s="214"/>
      <c r="AX136" s="215"/>
      <c r="AY136" s="75">
        <f t="shared" si="25"/>
        <v>0</v>
      </c>
    </row>
    <row r="137" spans="1:51" ht="23.25" hidden="1" customHeight="1">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74</v>
      </c>
      <c r="Z137" s="217"/>
      <c r="AA137" s="218"/>
      <c r="AB137" s="219"/>
      <c r="AC137" s="219"/>
      <c r="AD137" s="219"/>
      <c r="AE137" s="211"/>
      <c r="AF137" s="212"/>
      <c r="AG137" s="212"/>
      <c r="AH137" s="212"/>
      <c r="AI137" s="211"/>
      <c r="AJ137" s="212"/>
      <c r="AK137" s="212"/>
      <c r="AL137" s="212"/>
      <c r="AM137" s="211"/>
      <c r="AN137" s="212"/>
      <c r="AO137" s="212"/>
      <c r="AP137" s="212"/>
      <c r="AQ137" s="213"/>
      <c r="AR137" s="214"/>
      <c r="AS137" s="214"/>
      <c r="AT137" s="214"/>
      <c r="AU137" s="214"/>
      <c r="AV137" s="214"/>
      <c r="AW137" s="214"/>
      <c r="AX137" s="215"/>
      <c r="AY137" s="75">
        <f t="shared" si="25"/>
        <v>0</v>
      </c>
    </row>
    <row r="138" spans="1:51" ht="23.25" hidden="1" customHeight="1">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75</v>
      </c>
      <c r="Z138" s="217"/>
      <c r="AA138" s="218"/>
      <c r="AB138" s="220" t="s">
        <v>76</v>
      </c>
      <c r="AC138" s="220"/>
      <c r="AD138" s="220"/>
      <c r="AE138" s="221" t="str">
        <f t="shared" ref="AE138" si="34">IFERROR(AE136/AE137*100,"-")</f>
        <v>-</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75">
        <f t="shared" si="25"/>
        <v>0</v>
      </c>
    </row>
    <row r="139" spans="1:51" ht="90" hidden="1" customHeight="1">
      <c r="A139" s="135" t="s">
        <v>81</v>
      </c>
      <c r="B139" s="136"/>
      <c r="C139" s="136"/>
      <c r="D139" s="136"/>
      <c r="E139" s="136"/>
      <c r="F139" s="137"/>
      <c r="G139" s="138"/>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75">
        <f t="shared" si="25"/>
        <v>0</v>
      </c>
    </row>
    <row r="140" spans="1:51" ht="22.5" hidden="1" customHeight="1">
      <c r="A140" s="141" t="s">
        <v>85</v>
      </c>
      <c r="B140" s="141"/>
      <c r="C140" s="141"/>
      <c r="D140" s="141"/>
      <c r="E140" s="141"/>
      <c r="F140" s="142"/>
      <c r="G140" s="147" t="s">
        <v>107</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75">
        <f t="shared" si="25"/>
        <v>0</v>
      </c>
    </row>
    <row r="141" spans="1:51" ht="61.5" hidden="1" customHeight="1">
      <c r="A141" s="143"/>
      <c r="B141" s="143"/>
      <c r="C141" s="143"/>
      <c r="D141" s="143"/>
      <c r="E141" s="143"/>
      <c r="F141" s="144"/>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75">
        <f t="shared" si="25"/>
        <v>0</v>
      </c>
    </row>
    <row r="142" spans="1:51" ht="22.5" hidden="1" customHeight="1">
      <c r="A142" s="143"/>
      <c r="B142" s="143"/>
      <c r="C142" s="143"/>
      <c r="D142" s="143"/>
      <c r="E142" s="143"/>
      <c r="F142" s="144"/>
      <c r="G142" s="147" t="s">
        <v>108</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75">
        <f t="shared" si="25"/>
        <v>0</v>
      </c>
    </row>
    <row r="143" spans="1:51" ht="59.25" hidden="1" customHeight="1">
      <c r="A143" s="145"/>
      <c r="B143" s="145"/>
      <c r="C143" s="145"/>
      <c r="D143" s="145"/>
      <c r="E143" s="145"/>
      <c r="F143" s="146"/>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75">
        <f t="shared" si="25"/>
        <v>0</v>
      </c>
    </row>
    <row r="144" spans="1:51" ht="61.5" hidden="1" customHeight="1" collapsed="1">
      <c r="A144" s="235" t="s">
        <v>109</v>
      </c>
      <c r="B144" s="236"/>
      <c r="C144" s="236"/>
      <c r="D144" s="236"/>
      <c r="E144" s="236"/>
      <c r="F144" s="237"/>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75">
        <f>COUNTA(G144)</f>
        <v>0</v>
      </c>
    </row>
    <row r="145" spans="1:51" ht="41.25" hidden="1" customHeight="1">
      <c r="A145" s="240" t="s">
        <v>55</v>
      </c>
      <c r="B145" s="241"/>
      <c r="C145" s="241"/>
      <c r="D145" s="241"/>
      <c r="E145" s="241"/>
      <c r="F145" s="242"/>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c r="A146" s="243" t="s">
        <v>110</v>
      </c>
      <c r="B146" s="244"/>
      <c r="C146" s="244"/>
      <c r="D146" s="244"/>
      <c r="E146" s="244"/>
      <c r="F146" s="245"/>
      <c r="G146" s="166" t="s">
        <v>57</v>
      </c>
      <c r="H146" s="167"/>
      <c r="I146" s="167"/>
      <c r="J146" s="167"/>
      <c r="K146" s="167"/>
      <c r="L146" s="167"/>
      <c r="M146" s="167"/>
      <c r="N146" s="167"/>
      <c r="O146" s="167"/>
      <c r="P146" s="170" t="s">
        <v>58</v>
      </c>
      <c r="Q146" s="167"/>
      <c r="R146" s="167"/>
      <c r="S146" s="167"/>
      <c r="T146" s="167"/>
      <c r="U146" s="167"/>
      <c r="V146" s="167"/>
      <c r="W146" s="167"/>
      <c r="X146" s="168"/>
      <c r="Y146" s="171"/>
      <c r="Z146" s="172"/>
      <c r="AA146" s="173"/>
      <c r="AB146" s="184" t="s">
        <v>59</v>
      </c>
      <c r="AC146" s="184"/>
      <c r="AD146" s="184"/>
      <c r="AE146" s="180" t="s">
        <v>60</v>
      </c>
      <c r="AF146" s="181"/>
      <c r="AG146" s="181"/>
      <c r="AH146" s="182"/>
      <c r="AI146" s="180" t="s">
        <v>61</v>
      </c>
      <c r="AJ146" s="181"/>
      <c r="AK146" s="181"/>
      <c r="AL146" s="182"/>
      <c r="AM146" s="180" t="s">
        <v>62</v>
      </c>
      <c r="AN146" s="181"/>
      <c r="AO146" s="181"/>
      <c r="AP146" s="182"/>
      <c r="AQ146" s="252" t="s">
        <v>63</v>
      </c>
      <c r="AR146" s="253"/>
      <c r="AS146" s="253"/>
      <c r="AT146" s="254"/>
      <c r="AU146" s="252" t="s">
        <v>64</v>
      </c>
      <c r="AV146" s="253"/>
      <c r="AW146" s="253"/>
      <c r="AX146" s="255"/>
      <c r="AY146" s="75">
        <f t="shared" ref="AY146:AY176" si="37">IF(AY$144=0,0,1)</f>
        <v>0</v>
      </c>
    </row>
    <row r="147" spans="1:51" ht="23.25" hidden="1" customHeight="1">
      <c r="A147" s="246"/>
      <c r="B147" s="247"/>
      <c r="C147" s="247"/>
      <c r="D147" s="247"/>
      <c r="E147" s="247"/>
      <c r="F147" s="248"/>
      <c r="G147" s="256"/>
      <c r="H147" s="257"/>
      <c r="I147" s="257"/>
      <c r="J147" s="257"/>
      <c r="K147" s="257"/>
      <c r="L147" s="257"/>
      <c r="M147" s="257"/>
      <c r="N147" s="257"/>
      <c r="O147" s="257"/>
      <c r="P147" s="260"/>
      <c r="Q147" s="201"/>
      <c r="R147" s="201"/>
      <c r="S147" s="201"/>
      <c r="T147" s="201"/>
      <c r="U147" s="201"/>
      <c r="V147" s="201"/>
      <c r="W147" s="201"/>
      <c r="X147" s="202"/>
      <c r="Y147" s="262" t="s">
        <v>65</v>
      </c>
      <c r="Z147" s="263"/>
      <c r="AA147" s="264"/>
      <c r="AB147" s="210"/>
      <c r="AC147" s="210"/>
      <c r="AD147" s="210"/>
      <c r="AE147" s="233"/>
      <c r="AF147" s="233"/>
      <c r="AG147" s="233"/>
      <c r="AH147" s="233"/>
      <c r="AI147" s="233"/>
      <c r="AJ147" s="233"/>
      <c r="AK147" s="233"/>
      <c r="AL147" s="233"/>
      <c r="AM147" s="233"/>
      <c r="AN147" s="233"/>
      <c r="AO147" s="233"/>
      <c r="AP147" s="233"/>
      <c r="AQ147" s="233"/>
      <c r="AR147" s="233"/>
      <c r="AS147" s="233"/>
      <c r="AT147" s="233"/>
      <c r="AU147" s="211"/>
      <c r="AV147" s="212"/>
      <c r="AW147" s="212"/>
      <c r="AX147" s="234"/>
      <c r="AY147" s="75">
        <f t="shared" si="37"/>
        <v>0</v>
      </c>
    </row>
    <row r="148" spans="1:51" ht="23.25" hidden="1" customHeight="1">
      <c r="A148" s="249"/>
      <c r="B148" s="250"/>
      <c r="C148" s="250"/>
      <c r="D148" s="250"/>
      <c r="E148" s="250"/>
      <c r="F148" s="251"/>
      <c r="G148" s="258"/>
      <c r="H148" s="259"/>
      <c r="I148" s="259"/>
      <c r="J148" s="259"/>
      <c r="K148" s="259"/>
      <c r="L148" s="259"/>
      <c r="M148" s="259"/>
      <c r="N148" s="259"/>
      <c r="O148" s="259"/>
      <c r="P148" s="261"/>
      <c r="Q148" s="205"/>
      <c r="R148" s="205"/>
      <c r="S148" s="205"/>
      <c r="T148" s="205"/>
      <c r="U148" s="205"/>
      <c r="V148" s="205"/>
      <c r="W148" s="205"/>
      <c r="X148" s="206"/>
      <c r="Y148" s="265" t="s">
        <v>66</v>
      </c>
      <c r="Z148" s="266"/>
      <c r="AA148" s="267"/>
      <c r="AB148" s="210"/>
      <c r="AC148" s="210"/>
      <c r="AD148" s="210"/>
      <c r="AE148" s="233"/>
      <c r="AF148" s="233"/>
      <c r="AG148" s="233"/>
      <c r="AH148" s="233"/>
      <c r="AI148" s="233"/>
      <c r="AJ148" s="233"/>
      <c r="AK148" s="233"/>
      <c r="AL148" s="233"/>
      <c r="AM148" s="233"/>
      <c r="AN148" s="233"/>
      <c r="AO148" s="233"/>
      <c r="AP148" s="233"/>
      <c r="AQ148" s="233"/>
      <c r="AR148" s="233"/>
      <c r="AS148" s="233"/>
      <c r="AT148" s="233"/>
      <c r="AU148" s="211"/>
      <c r="AV148" s="212"/>
      <c r="AW148" s="212"/>
      <c r="AX148" s="234"/>
      <c r="AY148" s="75">
        <f t="shared" si="37"/>
        <v>0</v>
      </c>
    </row>
    <row r="149" spans="1:51" ht="27" hidden="1" customHeight="1">
      <c r="A149" s="83"/>
      <c r="B149" s="84"/>
      <c r="C149" s="84"/>
      <c r="D149" s="84"/>
      <c r="E149" s="84"/>
      <c r="F149" s="85"/>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75">
        <f t="shared" si="37"/>
        <v>0</v>
      </c>
    </row>
    <row r="150" spans="1:51" ht="123.75" hidden="1" customHeight="1">
      <c r="A150" s="229" t="s">
        <v>55</v>
      </c>
      <c r="B150" s="230"/>
      <c r="C150" s="231" t="s">
        <v>111</v>
      </c>
      <c r="D150" s="231"/>
      <c r="E150" s="231"/>
      <c r="F150" s="232"/>
      <c r="G150" s="138"/>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75">
        <f t="shared" si="37"/>
        <v>0</v>
      </c>
    </row>
    <row r="151" spans="1:51" ht="18.75" hidden="1" customHeight="1">
      <c r="A151" s="153" t="s">
        <v>112</v>
      </c>
      <c r="B151" s="154"/>
      <c r="C151" s="154"/>
      <c r="D151" s="154"/>
      <c r="E151" s="154"/>
      <c r="F151" s="155"/>
      <c r="G151" s="163" t="s">
        <v>69</v>
      </c>
      <c r="H151" s="164"/>
      <c r="I151" s="164"/>
      <c r="J151" s="164"/>
      <c r="K151" s="164"/>
      <c r="L151" s="164"/>
      <c r="M151" s="164"/>
      <c r="N151" s="164"/>
      <c r="O151" s="165"/>
      <c r="P151" s="169" t="s">
        <v>70</v>
      </c>
      <c r="Q151" s="164"/>
      <c r="R151" s="164"/>
      <c r="S151" s="164"/>
      <c r="T151" s="164"/>
      <c r="U151" s="164"/>
      <c r="V151" s="164"/>
      <c r="W151" s="164"/>
      <c r="X151" s="165"/>
      <c r="Y151" s="171"/>
      <c r="Z151" s="172"/>
      <c r="AA151" s="173"/>
      <c r="AB151" s="177" t="s">
        <v>59</v>
      </c>
      <c r="AC151" s="178"/>
      <c r="AD151" s="179"/>
      <c r="AE151" s="177" t="s">
        <v>60</v>
      </c>
      <c r="AF151" s="178"/>
      <c r="AG151" s="178"/>
      <c r="AH151" s="179"/>
      <c r="AI151" s="183" t="s">
        <v>61</v>
      </c>
      <c r="AJ151" s="183"/>
      <c r="AK151" s="183"/>
      <c r="AL151" s="177"/>
      <c r="AM151" s="183" t="s">
        <v>62</v>
      </c>
      <c r="AN151" s="183"/>
      <c r="AO151" s="183"/>
      <c r="AP151" s="177"/>
      <c r="AQ151" s="185" t="s">
        <v>71</v>
      </c>
      <c r="AR151" s="186"/>
      <c r="AS151" s="186"/>
      <c r="AT151" s="186"/>
      <c r="AU151" s="186"/>
      <c r="AV151" s="186"/>
      <c r="AW151" s="186"/>
      <c r="AX151" s="187"/>
      <c r="AY151" s="75">
        <f>IF(AY$144=0,0,COUNTA(G$153))</f>
        <v>0</v>
      </c>
    </row>
    <row r="152" spans="1:51" ht="18.75" hidden="1" customHeight="1">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c r="AV152" s="190"/>
      <c r="AW152" s="167" t="s">
        <v>72</v>
      </c>
      <c r="AX152" s="191"/>
      <c r="AY152" s="75">
        <f t="shared" ref="AY152:AY158" si="38">IF(AY$144=0,0,COUNTA(G$153))</f>
        <v>0</v>
      </c>
    </row>
    <row r="153" spans="1:51" ht="23.25" hidden="1" customHeight="1">
      <c r="A153" s="159"/>
      <c r="B153" s="157"/>
      <c r="C153" s="157"/>
      <c r="D153" s="157"/>
      <c r="E153" s="157"/>
      <c r="F153" s="158"/>
      <c r="G153" s="192"/>
      <c r="H153" s="193"/>
      <c r="I153" s="193"/>
      <c r="J153" s="193"/>
      <c r="K153" s="193"/>
      <c r="L153" s="193"/>
      <c r="M153" s="193"/>
      <c r="N153" s="193"/>
      <c r="O153" s="194"/>
      <c r="P153" s="201"/>
      <c r="Q153" s="201"/>
      <c r="R153" s="201"/>
      <c r="S153" s="201"/>
      <c r="T153" s="201"/>
      <c r="U153" s="201"/>
      <c r="V153" s="201"/>
      <c r="W153" s="201"/>
      <c r="X153" s="202"/>
      <c r="Y153" s="207" t="s">
        <v>73</v>
      </c>
      <c r="Z153" s="208"/>
      <c r="AA153" s="209"/>
      <c r="AB153" s="210"/>
      <c r="AC153" s="210"/>
      <c r="AD153" s="210"/>
      <c r="AE153" s="211"/>
      <c r="AF153" s="212"/>
      <c r="AG153" s="212"/>
      <c r="AH153" s="212"/>
      <c r="AI153" s="211"/>
      <c r="AJ153" s="212"/>
      <c r="AK153" s="212"/>
      <c r="AL153" s="212"/>
      <c r="AM153" s="211"/>
      <c r="AN153" s="212"/>
      <c r="AO153" s="212"/>
      <c r="AP153" s="212"/>
      <c r="AQ153" s="213"/>
      <c r="AR153" s="214"/>
      <c r="AS153" s="214"/>
      <c r="AT153" s="214"/>
      <c r="AU153" s="214"/>
      <c r="AV153" s="214"/>
      <c r="AW153" s="214"/>
      <c r="AX153" s="215"/>
      <c r="AY153" s="75">
        <f t="shared" si="38"/>
        <v>0</v>
      </c>
    </row>
    <row r="154" spans="1:51" ht="23.25" hidden="1" customHeight="1">
      <c r="A154" s="160"/>
      <c r="B154" s="161"/>
      <c r="C154" s="161"/>
      <c r="D154" s="161"/>
      <c r="E154" s="161"/>
      <c r="F154" s="162"/>
      <c r="G154" s="195"/>
      <c r="H154" s="196"/>
      <c r="I154" s="196"/>
      <c r="J154" s="196"/>
      <c r="K154" s="196"/>
      <c r="L154" s="196"/>
      <c r="M154" s="196"/>
      <c r="N154" s="196"/>
      <c r="O154" s="197"/>
      <c r="P154" s="203"/>
      <c r="Q154" s="203"/>
      <c r="R154" s="203"/>
      <c r="S154" s="203"/>
      <c r="T154" s="203"/>
      <c r="U154" s="203"/>
      <c r="V154" s="203"/>
      <c r="W154" s="203"/>
      <c r="X154" s="204"/>
      <c r="Y154" s="216" t="s">
        <v>74</v>
      </c>
      <c r="Z154" s="217"/>
      <c r="AA154" s="218"/>
      <c r="AB154" s="219"/>
      <c r="AC154" s="219"/>
      <c r="AD154" s="219"/>
      <c r="AE154" s="211"/>
      <c r="AF154" s="212"/>
      <c r="AG154" s="212"/>
      <c r="AH154" s="212"/>
      <c r="AI154" s="211"/>
      <c r="AJ154" s="212"/>
      <c r="AK154" s="212"/>
      <c r="AL154" s="212"/>
      <c r="AM154" s="211"/>
      <c r="AN154" s="212"/>
      <c r="AO154" s="212"/>
      <c r="AP154" s="212"/>
      <c r="AQ154" s="213"/>
      <c r="AR154" s="214"/>
      <c r="AS154" s="214"/>
      <c r="AT154" s="214"/>
      <c r="AU154" s="214"/>
      <c r="AV154" s="214"/>
      <c r="AW154" s="214"/>
      <c r="AX154" s="215"/>
      <c r="AY154" s="75">
        <f t="shared" si="38"/>
        <v>0</v>
      </c>
    </row>
    <row r="155" spans="1:51" ht="23.25" hidden="1" customHeight="1">
      <c r="A155" s="159"/>
      <c r="B155" s="157"/>
      <c r="C155" s="157"/>
      <c r="D155" s="157"/>
      <c r="E155" s="157"/>
      <c r="F155" s="158"/>
      <c r="G155" s="198"/>
      <c r="H155" s="199"/>
      <c r="I155" s="199"/>
      <c r="J155" s="199"/>
      <c r="K155" s="199"/>
      <c r="L155" s="199"/>
      <c r="M155" s="199"/>
      <c r="N155" s="199"/>
      <c r="O155" s="200"/>
      <c r="P155" s="205"/>
      <c r="Q155" s="205"/>
      <c r="R155" s="205"/>
      <c r="S155" s="205"/>
      <c r="T155" s="205"/>
      <c r="U155" s="205"/>
      <c r="V155" s="205"/>
      <c r="W155" s="205"/>
      <c r="X155" s="206"/>
      <c r="Y155" s="216" t="s">
        <v>75</v>
      </c>
      <c r="Z155" s="217"/>
      <c r="AA155" s="218"/>
      <c r="AB155" s="220" t="s">
        <v>76</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75">
        <f t="shared" si="38"/>
        <v>0</v>
      </c>
    </row>
    <row r="156" spans="1:51" ht="90" hidden="1" customHeight="1">
      <c r="A156" s="135" t="s">
        <v>81</v>
      </c>
      <c r="B156" s="136"/>
      <c r="C156" s="136"/>
      <c r="D156" s="136"/>
      <c r="E156" s="136"/>
      <c r="F156" s="137"/>
      <c r="G156" s="138"/>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75">
        <f t="shared" si="38"/>
        <v>0</v>
      </c>
    </row>
    <row r="157" spans="1:51" ht="15" hidden="1" customHeight="1">
      <c r="A157" s="83"/>
      <c r="B157" s="84"/>
      <c r="C157" s="84"/>
      <c r="D157" s="84"/>
      <c r="E157" s="84"/>
      <c r="F157" s="85"/>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75">
        <f t="shared" si="38"/>
        <v>0</v>
      </c>
    </row>
    <row r="158" spans="1:51" ht="123.75" hidden="1" customHeight="1">
      <c r="A158" s="229" t="s">
        <v>55</v>
      </c>
      <c r="B158" s="230"/>
      <c r="C158" s="231" t="s">
        <v>113</v>
      </c>
      <c r="D158" s="231"/>
      <c r="E158" s="231"/>
      <c r="F158" s="232"/>
      <c r="G158" s="138"/>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75">
        <f t="shared" si="38"/>
        <v>0</v>
      </c>
    </row>
    <row r="159" spans="1:51" ht="18.75" hidden="1" customHeight="1">
      <c r="A159" s="153" t="s">
        <v>114</v>
      </c>
      <c r="B159" s="154"/>
      <c r="C159" s="154"/>
      <c r="D159" s="154"/>
      <c r="E159" s="154"/>
      <c r="F159" s="155"/>
      <c r="G159" s="163" t="s">
        <v>69</v>
      </c>
      <c r="H159" s="164"/>
      <c r="I159" s="164"/>
      <c r="J159" s="164"/>
      <c r="K159" s="164"/>
      <c r="L159" s="164"/>
      <c r="M159" s="164"/>
      <c r="N159" s="164"/>
      <c r="O159" s="165"/>
      <c r="P159" s="169" t="s">
        <v>70</v>
      </c>
      <c r="Q159" s="164"/>
      <c r="R159" s="164"/>
      <c r="S159" s="164"/>
      <c r="T159" s="164"/>
      <c r="U159" s="164"/>
      <c r="V159" s="164"/>
      <c r="W159" s="164"/>
      <c r="X159" s="165"/>
      <c r="Y159" s="171"/>
      <c r="Z159" s="172"/>
      <c r="AA159" s="173"/>
      <c r="AB159" s="177" t="s">
        <v>59</v>
      </c>
      <c r="AC159" s="178"/>
      <c r="AD159" s="179"/>
      <c r="AE159" s="177" t="s">
        <v>60</v>
      </c>
      <c r="AF159" s="178"/>
      <c r="AG159" s="178"/>
      <c r="AH159" s="179"/>
      <c r="AI159" s="183" t="s">
        <v>61</v>
      </c>
      <c r="AJ159" s="183"/>
      <c r="AK159" s="183"/>
      <c r="AL159" s="177"/>
      <c r="AM159" s="183" t="s">
        <v>62</v>
      </c>
      <c r="AN159" s="183"/>
      <c r="AO159" s="183"/>
      <c r="AP159" s="177"/>
      <c r="AQ159" s="185" t="s">
        <v>104</v>
      </c>
      <c r="AR159" s="186"/>
      <c r="AS159" s="186"/>
      <c r="AT159" s="186"/>
      <c r="AU159" s="186"/>
      <c r="AV159" s="186"/>
      <c r="AW159" s="186"/>
      <c r="AX159" s="187"/>
      <c r="AY159" s="75">
        <f>IF(AY$144=0,0,COUNTA(G$161))</f>
        <v>0</v>
      </c>
    </row>
    <row r="160" spans="1:51" ht="18.75" hidden="1" customHeight="1">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c r="AV160" s="190"/>
      <c r="AW160" s="167" t="s">
        <v>72</v>
      </c>
      <c r="AX160" s="191"/>
      <c r="AY160" s="75">
        <f t="shared" ref="AY160:AY166" si="42">IF(AY$144=0,0,COUNTA(G$161))</f>
        <v>0</v>
      </c>
    </row>
    <row r="161" spans="1:51" ht="23.25" hidden="1" customHeight="1">
      <c r="A161" s="159"/>
      <c r="B161" s="157"/>
      <c r="C161" s="157"/>
      <c r="D161" s="157"/>
      <c r="E161" s="157"/>
      <c r="F161" s="158"/>
      <c r="G161" s="192"/>
      <c r="H161" s="193"/>
      <c r="I161" s="193"/>
      <c r="J161" s="193"/>
      <c r="K161" s="193"/>
      <c r="L161" s="193"/>
      <c r="M161" s="193"/>
      <c r="N161" s="193"/>
      <c r="O161" s="194"/>
      <c r="P161" s="201"/>
      <c r="Q161" s="201"/>
      <c r="R161" s="201"/>
      <c r="S161" s="201"/>
      <c r="T161" s="201"/>
      <c r="U161" s="201"/>
      <c r="V161" s="201"/>
      <c r="W161" s="201"/>
      <c r="X161" s="202"/>
      <c r="Y161" s="207" t="s">
        <v>73</v>
      </c>
      <c r="Z161" s="208"/>
      <c r="AA161" s="209"/>
      <c r="AB161" s="210"/>
      <c r="AC161" s="210"/>
      <c r="AD161" s="210"/>
      <c r="AE161" s="211"/>
      <c r="AF161" s="212"/>
      <c r="AG161" s="212"/>
      <c r="AH161" s="212"/>
      <c r="AI161" s="211"/>
      <c r="AJ161" s="212"/>
      <c r="AK161" s="212"/>
      <c r="AL161" s="212"/>
      <c r="AM161" s="211"/>
      <c r="AN161" s="212"/>
      <c r="AO161" s="212"/>
      <c r="AP161" s="212"/>
      <c r="AQ161" s="213"/>
      <c r="AR161" s="214"/>
      <c r="AS161" s="214"/>
      <c r="AT161" s="214"/>
      <c r="AU161" s="214"/>
      <c r="AV161" s="214"/>
      <c r="AW161" s="214"/>
      <c r="AX161" s="215"/>
      <c r="AY161" s="75">
        <f t="shared" si="42"/>
        <v>0</v>
      </c>
    </row>
    <row r="162" spans="1:51" ht="23.25" hidden="1" customHeight="1">
      <c r="A162" s="160"/>
      <c r="B162" s="161"/>
      <c r="C162" s="161"/>
      <c r="D162" s="161"/>
      <c r="E162" s="161"/>
      <c r="F162" s="162"/>
      <c r="G162" s="195"/>
      <c r="H162" s="196"/>
      <c r="I162" s="196"/>
      <c r="J162" s="196"/>
      <c r="K162" s="196"/>
      <c r="L162" s="196"/>
      <c r="M162" s="196"/>
      <c r="N162" s="196"/>
      <c r="O162" s="197"/>
      <c r="P162" s="203"/>
      <c r="Q162" s="203"/>
      <c r="R162" s="203"/>
      <c r="S162" s="203"/>
      <c r="T162" s="203"/>
      <c r="U162" s="203"/>
      <c r="V162" s="203"/>
      <c r="W162" s="203"/>
      <c r="X162" s="204"/>
      <c r="Y162" s="216" t="s">
        <v>74</v>
      </c>
      <c r="Z162" s="217"/>
      <c r="AA162" s="218"/>
      <c r="AB162" s="219"/>
      <c r="AC162" s="219"/>
      <c r="AD162" s="219"/>
      <c r="AE162" s="211"/>
      <c r="AF162" s="212"/>
      <c r="AG162" s="212"/>
      <c r="AH162" s="212"/>
      <c r="AI162" s="211"/>
      <c r="AJ162" s="212"/>
      <c r="AK162" s="212"/>
      <c r="AL162" s="212"/>
      <c r="AM162" s="211"/>
      <c r="AN162" s="212"/>
      <c r="AO162" s="212"/>
      <c r="AP162" s="212"/>
      <c r="AQ162" s="213"/>
      <c r="AR162" s="214"/>
      <c r="AS162" s="214"/>
      <c r="AT162" s="214"/>
      <c r="AU162" s="214"/>
      <c r="AV162" s="214"/>
      <c r="AW162" s="214"/>
      <c r="AX162" s="215"/>
      <c r="AY162" s="75">
        <f t="shared" si="42"/>
        <v>0</v>
      </c>
    </row>
    <row r="163" spans="1:51" ht="23.25" hidden="1" customHeight="1">
      <c r="A163" s="159"/>
      <c r="B163" s="157"/>
      <c r="C163" s="157"/>
      <c r="D163" s="157"/>
      <c r="E163" s="157"/>
      <c r="F163" s="158"/>
      <c r="G163" s="198"/>
      <c r="H163" s="199"/>
      <c r="I163" s="199"/>
      <c r="J163" s="199"/>
      <c r="K163" s="199"/>
      <c r="L163" s="199"/>
      <c r="M163" s="199"/>
      <c r="N163" s="199"/>
      <c r="O163" s="200"/>
      <c r="P163" s="205"/>
      <c r="Q163" s="205"/>
      <c r="R163" s="205"/>
      <c r="S163" s="205"/>
      <c r="T163" s="205"/>
      <c r="U163" s="205"/>
      <c r="V163" s="205"/>
      <c r="W163" s="205"/>
      <c r="X163" s="206"/>
      <c r="Y163" s="216" t="s">
        <v>75</v>
      </c>
      <c r="Z163" s="217"/>
      <c r="AA163" s="218"/>
      <c r="AB163" s="220" t="s">
        <v>76</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75">
        <f t="shared" si="42"/>
        <v>0</v>
      </c>
    </row>
    <row r="164" spans="1:51" ht="90" hidden="1" customHeight="1">
      <c r="A164" s="135" t="s">
        <v>81</v>
      </c>
      <c r="B164" s="136"/>
      <c r="C164" s="136"/>
      <c r="D164" s="136"/>
      <c r="E164" s="136"/>
      <c r="F164" s="137"/>
      <c r="G164" s="138"/>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75">
        <f t="shared" si="42"/>
        <v>0</v>
      </c>
    </row>
    <row r="165" spans="1:51" ht="15" hidden="1" customHeight="1">
      <c r="A165" s="83"/>
      <c r="B165" s="84"/>
      <c r="C165" s="84"/>
      <c r="D165" s="84"/>
      <c r="E165" s="84"/>
      <c r="F165" s="85"/>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75">
        <f t="shared" si="42"/>
        <v>0</v>
      </c>
    </row>
    <row r="166" spans="1:51" ht="123.75" hidden="1" customHeight="1">
      <c r="A166" s="229" t="s">
        <v>55</v>
      </c>
      <c r="B166" s="230"/>
      <c r="C166" s="231" t="s">
        <v>115</v>
      </c>
      <c r="D166" s="231"/>
      <c r="E166" s="231"/>
      <c r="F166" s="232"/>
      <c r="G166" s="138"/>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75">
        <f t="shared" si="42"/>
        <v>0</v>
      </c>
    </row>
    <row r="167" spans="1:51" ht="18.75" hidden="1" customHeight="1">
      <c r="A167" s="153" t="s">
        <v>116</v>
      </c>
      <c r="B167" s="154"/>
      <c r="C167" s="154"/>
      <c r="D167" s="154"/>
      <c r="E167" s="154"/>
      <c r="F167" s="155"/>
      <c r="G167" s="163" t="s">
        <v>69</v>
      </c>
      <c r="H167" s="164"/>
      <c r="I167" s="164"/>
      <c r="J167" s="164"/>
      <c r="K167" s="164"/>
      <c r="L167" s="164"/>
      <c r="M167" s="164"/>
      <c r="N167" s="164"/>
      <c r="O167" s="165"/>
      <c r="P167" s="169" t="s">
        <v>70</v>
      </c>
      <c r="Q167" s="164"/>
      <c r="R167" s="164"/>
      <c r="S167" s="164"/>
      <c r="T167" s="164"/>
      <c r="U167" s="164"/>
      <c r="V167" s="164"/>
      <c r="W167" s="164"/>
      <c r="X167" s="165"/>
      <c r="Y167" s="171"/>
      <c r="Z167" s="172"/>
      <c r="AA167" s="173"/>
      <c r="AB167" s="177" t="s">
        <v>59</v>
      </c>
      <c r="AC167" s="178"/>
      <c r="AD167" s="179"/>
      <c r="AE167" s="177" t="s">
        <v>60</v>
      </c>
      <c r="AF167" s="178"/>
      <c r="AG167" s="178"/>
      <c r="AH167" s="179"/>
      <c r="AI167" s="183" t="s">
        <v>61</v>
      </c>
      <c r="AJ167" s="183"/>
      <c r="AK167" s="183"/>
      <c r="AL167" s="177"/>
      <c r="AM167" s="183" t="s">
        <v>62</v>
      </c>
      <c r="AN167" s="183"/>
      <c r="AO167" s="183"/>
      <c r="AP167" s="177"/>
      <c r="AQ167" s="185" t="s">
        <v>84</v>
      </c>
      <c r="AR167" s="186"/>
      <c r="AS167" s="186"/>
      <c r="AT167" s="186"/>
      <c r="AU167" s="186"/>
      <c r="AV167" s="186"/>
      <c r="AW167" s="186"/>
      <c r="AX167" s="187"/>
      <c r="AY167" s="75">
        <f t="shared" si="37"/>
        <v>0</v>
      </c>
    </row>
    <row r="168" spans="1:51" ht="18.75" hidden="1" customHeight="1">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c r="AV168" s="190"/>
      <c r="AW168" s="167" t="s">
        <v>72</v>
      </c>
      <c r="AX168" s="191"/>
      <c r="AY168" s="75">
        <f t="shared" si="37"/>
        <v>0</v>
      </c>
    </row>
    <row r="169" spans="1:51" ht="23.25" hidden="1" customHeight="1">
      <c r="A169" s="159"/>
      <c r="B169" s="157"/>
      <c r="C169" s="157"/>
      <c r="D169" s="157"/>
      <c r="E169" s="157"/>
      <c r="F169" s="158"/>
      <c r="G169" s="192"/>
      <c r="H169" s="193"/>
      <c r="I169" s="193"/>
      <c r="J169" s="193"/>
      <c r="K169" s="193"/>
      <c r="L169" s="193"/>
      <c r="M169" s="193"/>
      <c r="N169" s="193"/>
      <c r="O169" s="194"/>
      <c r="P169" s="201"/>
      <c r="Q169" s="201"/>
      <c r="R169" s="201"/>
      <c r="S169" s="201"/>
      <c r="T169" s="201"/>
      <c r="U169" s="201"/>
      <c r="V169" s="201"/>
      <c r="W169" s="201"/>
      <c r="X169" s="202"/>
      <c r="Y169" s="207" t="s">
        <v>73</v>
      </c>
      <c r="Z169" s="208"/>
      <c r="AA169" s="209"/>
      <c r="AB169" s="210"/>
      <c r="AC169" s="210"/>
      <c r="AD169" s="210"/>
      <c r="AE169" s="211"/>
      <c r="AF169" s="212"/>
      <c r="AG169" s="212"/>
      <c r="AH169" s="212"/>
      <c r="AI169" s="211"/>
      <c r="AJ169" s="212"/>
      <c r="AK169" s="212"/>
      <c r="AL169" s="212"/>
      <c r="AM169" s="211"/>
      <c r="AN169" s="212"/>
      <c r="AO169" s="212"/>
      <c r="AP169" s="212"/>
      <c r="AQ169" s="213"/>
      <c r="AR169" s="214"/>
      <c r="AS169" s="214"/>
      <c r="AT169" s="214"/>
      <c r="AU169" s="214"/>
      <c r="AV169" s="214"/>
      <c r="AW169" s="214"/>
      <c r="AX169" s="215"/>
      <c r="AY169" s="75">
        <f t="shared" si="37"/>
        <v>0</v>
      </c>
    </row>
    <row r="170" spans="1:51" ht="23.25" hidden="1" customHeight="1">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74</v>
      </c>
      <c r="Z170" s="217"/>
      <c r="AA170" s="218"/>
      <c r="AB170" s="219"/>
      <c r="AC170" s="219"/>
      <c r="AD170" s="219"/>
      <c r="AE170" s="211"/>
      <c r="AF170" s="212"/>
      <c r="AG170" s="212"/>
      <c r="AH170" s="212"/>
      <c r="AI170" s="211"/>
      <c r="AJ170" s="212"/>
      <c r="AK170" s="212"/>
      <c r="AL170" s="212"/>
      <c r="AM170" s="211"/>
      <c r="AN170" s="212"/>
      <c r="AO170" s="212"/>
      <c r="AP170" s="212"/>
      <c r="AQ170" s="213"/>
      <c r="AR170" s="214"/>
      <c r="AS170" s="214"/>
      <c r="AT170" s="214"/>
      <c r="AU170" s="214"/>
      <c r="AV170" s="214"/>
      <c r="AW170" s="214"/>
      <c r="AX170" s="215"/>
      <c r="AY170" s="75">
        <f t="shared" si="37"/>
        <v>0</v>
      </c>
    </row>
    <row r="171" spans="1:51" ht="23.25" hidden="1" customHeight="1">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75</v>
      </c>
      <c r="Z171" s="217"/>
      <c r="AA171" s="218"/>
      <c r="AB171" s="220" t="s">
        <v>76</v>
      </c>
      <c r="AC171" s="220"/>
      <c r="AD171" s="220"/>
      <c r="AE171" s="221" t="str">
        <f t="shared" ref="AE171" si="46">IFERROR(AE169/AE170*100,"-")</f>
        <v>-</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75">
        <f t="shared" si="37"/>
        <v>0</v>
      </c>
    </row>
    <row r="172" spans="1:51" ht="90" hidden="1" customHeight="1">
      <c r="A172" s="135" t="s">
        <v>81</v>
      </c>
      <c r="B172" s="136"/>
      <c r="C172" s="136"/>
      <c r="D172" s="136"/>
      <c r="E172" s="136"/>
      <c r="F172" s="137"/>
      <c r="G172" s="138"/>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75">
        <f t="shared" si="37"/>
        <v>0</v>
      </c>
    </row>
    <row r="173" spans="1:51" ht="22.5" hidden="1" customHeight="1">
      <c r="A173" s="141" t="s">
        <v>85</v>
      </c>
      <c r="B173" s="141"/>
      <c r="C173" s="141"/>
      <c r="D173" s="141"/>
      <c r="E173" s="141"/>
      <c r="F173" s="142"/>
      <c r="G173" s="147" t="s">
        <v>117</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75">
        <f t="shared" si="37"/>
        <v>0</v>
      </c>
    </row>
    <row r="174" spans="1:51" ht="61.5" hidden="1" customHeight="1">
      <c r="A174" s="143"/>
      <c r="B174" s="143"/>
      <c r="C174" s="143"/>
      <c r="D174" s="143"/>
      <c r="E174" s="143"/>
      <c r="F174" s="144"/>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75">
        <f t="shared" si="37"/>
        <v>0</v>
      </c>
    </row>
    <row r="175" spans="1:51" ht="22.5" hidden="1" customHeight="1">
      <c r="A175" s="143"/>
      <c r="B175" s="143"/>
      <c r="C175" s="143"/>
      <c r="D175" s="143"/>
      <c r="E175" s="143"/>
      <c r="F175" s="144"/>
      <c r="G175" s="147" t="s">
        <v>118</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75">
        <f t="shared" si="37"/>
        <v>0</v>
      </c>
    </row>
    <row r="176" spans="1:51" ht="59.25" hidden="1" customHeight="1">
      <c r="A176" s="145"/>
      <c r="B176" s="145"/>
      <c r="C176" s="145"/>
      <c r="D176" s="145"/>
      <c r="E176" s="145"/>
      <c r="F176" s="146"/>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s="75">
        <f t="shared" si="37"/>
        <v>0</v>
      </c>
    </row>
    <row r="177" spans="1:51" ht="61.5" hidden="1" customHeight="1">
      <c r="A177" s="235" t="s">
        <v>119</v>
      </c>
      <c r="B177" s="236"/>
      <c r="C177" s="236"/>
      <c r="D177" s="236"/>
      <c r="E177" s="236"/>
      <c r="F177" s="237"/>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75">
        <f>COUNTA(G177)</f>
        <v>0</v>
      </c>
    </row>
    <row r="178" spans="1:51" ht="41.25" hidden="1" customHeight="1">
      <c r="A178" s="240" t="s">
        <v>55</v>
      </c>
      <c r="B178" s="241"/>
      <c r="C178" s="241"/>
      <c r="D178" s="241"/>
      <c r="E178" s="241"/>
      <c r="F178" s="242"/>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c r="A179" s="243" t="s">
        <v>120</v>
      </c>
      <c r="B179" s="244"/>
      <c r="C179" s="244"/>
      <c r="D179" s="244"/>
      <c r="E179" s="244"/>
      <c r="F179" s="245"/>
      <c r="G179" s="166" t="s">
        <v>57</v>
      </c>
      <c r="H179" s="167"/>
      <c r="I179" s="167"/>
      <c r="J179" s="167"/>
      <c r="K179" s="167"/>
      <c r="L179" s="167"/>
      <c r="M179" s="167"/>
      <c r="N179" s="167"/>
      <c r="O179" s="167"/>
      <c r="P179" s="170" t="s">
        <v>58</v>
      </c>
      <c r="Q179" s="167"/>
      <c r="R179" s="167"/>
      <c r="S179" s="167"/>
      <c r="T179" s="167"/>
      <c r="U179" s="167"/>
      <c r="V179" s="167"/>
      <c r="W179" s="167"/>
      <c r="X179" s="168"/>
      <c r="Y179" s="171"/>
      <c r="Z179" s="172"/>
      <c r="AA179" s="173"/>
      <c r="AB179" s="184" t="s">
        <v>59</v>
      </c>
      <c r="AC179" s="184"/>
      <c r="AD179" s="184"/>
      <c r="AE179" s="180" t="s">
        <v>60</v>
      </c>
      <c r="AF179" s="181"/>
      <c r="AG179" s="181"/>
      <c r="AH179" s="182"/>
      <c r="AI179" s="180" t="s">
        <v>61</v>
      </c>
      <c r="AJ179" s="181"/>
      <c r="AK179" s="181"/>
      <c r="AL179" s="182"/>
      <c r="AM179" s="180" t="s">
        <v>62</v>
      </c>
      <c r="AN179" s="181"/>
      <c r="AO179" s="181"/>
      <c r="AP179" s="182"/>
      <c r="AQ179" s="252" t="s">
        <v>63</v>
      </c>
      <c r="AR179" s="253"/>
      <c r="AS179" s="253"/>
      <c r="AT179" s="254"/>
      <c r="AU179" s="252" t="s">
        <v>64</v>
      </c>
      <c r="AV179" s="253"/>
      <c r="AW179" s="253"/>
      <c r="AX179" s="255"/>
      <c r="AY179" s="75">
        <f t="shared" ref="AY179:AY209" si="49">IF(AY$177=0,0,1)</f>
        <v>0</v>
      </c>
    </row>
    <row r="180" spans="1:51" ht="23.25" hidden="1" customHeight="1">
      <c r="A180" s="246"/>
      <c r="B180" s="247"/>
      <c r="C180" s="247"/>
      <c r="D180" s="247"/>
      <c r="E180" s="247"/>
      <c r="F180" s="248"/>
      <c r="G180" s="256"/>
      <c r="H180" s="257"/>
      <c r="I180" s="257"/>
      <c r="J180" s="257"/>
      <c r="K180" s="257"/>
      <c r="L180" s="257"/>
      <c r="M180" s="257"/>
      <c r="N180" s="257"/>
      <c r="O180" s="257"/>
      <c r="P180" s="260"/>
      <c r="Q180" s="201"/>
      <c r="R180" s="201"/>
      <c r="S180" s="201"/>
      <c r="T180" s="201"/>
      <c r="U180" s="201"/>
      <c r="V180" s="201"/>
      <c r="W180" s="201"/>
      <c r="X180" s="202"/>
      <c r="Y180" s="262" t="s">
        <v>65</v>
      </c>
      <c r="Z180" s="263"/>
      <c r="AA180" s="264"/>
      <c r="AB180" s="210"/>
      <c r="AC180" s="210"/>
      <c r="AD180" s="210"/>
      <c r="AE180" s="233"/>
      <c r="AF180" s="233"/>
      <c r="AG180" s="233"/>
      <c r="AH180" s="233"/>
      <c r="AI180" s="233"/>
      <c r="AJ180" s="233"/>
      <c r="AK180" s="233"/>
      <c r="AL180" s="233"/>
      <c r="AM180" s="233"/>
      <c r="AN180" s="233"/>
      <c r="AO180" s="233"/>
      <c r="AP180" s="233"/>
      <c r="AQ180" s="233"/>
      <c r="AR180" s="233"/>
      <c r="AS180" s="233"/>
      <c r="AT180" s="233"/>
      <c r="AU180" s="211"/>
      <c r="AV180" s="212"/>
      <c r="AW180" s="212"/>
      <c r="AX180" s="234"/>
      <c r="AY180" s="75">
        <f t="shared" si="49"/>
        <v>0</v>
      </c>
    </row>
    <row r="181" spans="1:51" ht="23.25" hidden="1" customHeight="1">
      <c r="A181" s="249"/>
      <c r="B181" s="250"/>
      <c r="C181" s="250"/>
      <c r="D181" s="250"/>
      <c r="E181" s="250"/>
      <c r="F181" s="251"/>
      <c r="G181" s="258"/>
      <c r="H181" s="259"/>
      <c r="I181" s="259"/>
      <c r="J181" s="259"/>
      <c r="K181" s="259"/>
      <c r="L181" s="259"/>
      <c r="M181" s="259"/>
      <c r="N181" s="259"/>
      <c r="O181" s="259"/>
      <c r="P181" s="261"/>
      <c r="Q181" s="205"/>
      <c r="R181" s="205"/>
      <c r="S181" s="205"/>
      <c r="T181" s="205"/>
      <c r="U181" s="205"/>
      <c r="V181" s="205"/>
      <c r="W181" s="205"/>
      <c r="X181" s="206"/>
      <c r="Y181" s="265" t="s">
        <v>66</v>
      </c>
      <c r="Z181" s="266"/>
      <c r="AA181" s="267"/>
      <c r="AB181" s="210"/>
      <c r="AC181" s="210"/>
      <c r="AD181" s="210"/>
      <c r="AE181" s="233"/>
      <c r="AF181" s="233"/>
      <c r="AG181" s="233"/>
      <c r="AH181" s="233"/>
      <c r="AI181" s="233"/>
      <c r="AJ181" s="233"/>
      <c r="AK181" s="233"/>
      <c r="AL181" s="233"/>
      <c r="AM181" s="233"/>
      <c r="AN181" s="233"/>
      <c r="AO181" s="233"/>
      <c r="AP181" s="233"/>
      <c r="AQ181" s="233"/>
      <c r="AR181" s="233"/>
      <c r="AS181" s="233"/>
      <c r="AT181" s="233"/>
      <c r="AU181" s="211"/>
      <c r="AV181" s="212"/>
      <c r="AW181" s="212"/>
      <c r="AX181" s="234"/>
      <c r="AY181" s="75">
        <f t="shared" si="49"/>
        <v>0</v>
      </c>
    </row>
    <row r="182" spans="1:51" ht="27" hidden="1" customHeight="1">
      <c r="A182" s="83"/>
      <c r="B182" s="84"/>
      <c r="C182" s="84"/>
      <c r="D182" s="84"/>
      <c r="E182" s="84"/>
      <c r="F182" s="85"/>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75">
        <f t="shared" si="49"/>
        <v>0</v>
      </c>
    </row>
    <row r="183" spans="1:51" ht="123.75" hidden="1" customHeight="1">
      <c r="A183" s="229" t="s">
        <v>55</v>
      </c>
      <c r="B183" s="230"/>
      <c r="C183" s="231" t="s">
        <v>121</v>
      </c>
      <c r="D183" s="231"/>
      <c r="E183" s="231"/>
      <c r="F183" s="232"/>
      <c r="G183" s="138"/>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75">
        <f t="shared" si="49"/>
        <v>0</v>
      </c>
    </row>
    <row r="184" spans="1:51" ht="18.75" hidden="1" customHeight="1">
      <c r="A184" s="153" t="s">
        <v>122</v>
      </c>
      <c r="B184" s="154"/>
      <c r="C184" s="154"/>
      <c r="D184" s="154"/>
      <c r="E184" s="154"/>
      <c r="F184" s="155"/>
      <c r="G184" s="163" t="s">
        <v>69</v>
      </c>
      <c r="H184" s="164"/>
      <c r="I184" s="164"/>
      <c r="J184" s="164"/>
      <c r="K184" s="164"/>
      <c r="L184" s="164"/>
      <c r="M184" s="164"/>
      <c r="N184" s="164"/>
      <c r="O184" s="165"/>
      <c r="P184" s="169" t="s">
        <v>70</v>
      </c>
      <c r="Q184" s="164"/>
      <c r="R184" s="164"/>
      <c r="S184" s="164"/>
      <c r="T184" s="164"/>
      <c r="U184" s="164"/>
      <c r="V184" s="164"/>
      <c r="W184" s="164"/>
      <c r="X184" s="165"/>
      <c r="Y184" s="171"/>
      <c r="Z184" s="172"/>
      <c r="AA184" s="173"/>
      <c r="AB184" s="177" t="s">
        <v>59</v>
      </c>
      <c r="AC184" s="178"/>
      <c r="AD184" s="179"/>
      <c r="AE184" s="177" t="s">
        <v>60</v>
      </c>
      <c r="AF184" s="178"/>
      <c r="AG184" s="178"/>
      <c r="AH184" s="179"/>
      <c r="AI184" s="183" t="s">
        <v>61</v>
      </c>
      <c r="AJ184" s="183"/>
      <c r="AK184" s="183"/>
      <c r="AL184" s="177"/>
      <c r="AM184" s="183" t="s">
        <v>62</v>
      </c>
      <c r="AN184" s="183"/>
      <c r="AO184" s="183"/>
      <c r="AP184" s="177"/>
      <c r="AQ184" s="185" t="s">
        <v>71</v>
      </c>
      <c r="AR184" s="186"/>
      <c r="AS184" s="186"/>
      <c r="AT184" s="186"/>
      <c r="AU184" s="186"/>
      <c r="AV184" s="186"/>
      <c r="AW184" s="186"/>
      <c r="AX184" s="187"/>
      <c r="AY184" s="75">
        <f>IF(AY$177=0,0,COUNTA(G$186))</f>
        <v>0</v>
      </c>
    </row>
    <row r="185" spans="1:51" ht="18.75" hidden="1" customHeight="1">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c r="AV185" s="190"/>
      <c r="AW185" s="167" t="s">
        <v>72</v>
      </c>
      <c r="AX185" s="191"/>
      <c r="AY185" s="75">
        <f t="shared" ref="AY185:AY191" si="50">IF(AY$177=0,0,COUNTA(G$186))</f>
        <v>0</v>
      </c>
    </row>
    <row r="186" spans="1:51" ht="23.25" hidden="1" customHeight="1">
      <c r="A186" s="159"/>
      <c r="B186" s="157"/>
      <c r="C186" s="157"/>
      <c r="D186" s="157"/>
      <c r="E186" s="157"/>
      <c r="F186" s="158"/>
      <c r="G186" s="192"/>
      <c r="H186" s="193"/>
      <c r="I186" s="193"/>
      <c r="J186" s="193"/>
      <c r="K186" s="193"/>
      <c r="L186" s="193"/>
      <c r="M186" s="193"/>
      <c r="N186" s="193"/>
      <c r="O186" s="194"/>
      <c r="P186" s="201"/>
      <c r="Q186" s="201"/>
      <c r="R186" s="201"/>
      <c r="S186" s="201"/>
      <c r="T186" s="201"/>
      <c r="U186" s="201"/>
      <c r="V186" s="201"/>
      <c r="W186" s="201"/>
      <c r="X186" s="202"/>
      <c r="Y186" s="207" t="s">
        <v>73</v>
      </c>
      <c r="Z186" s="208"/>
      <c r="AA186" s="209"/>
      <c r="AB186" s="210"/>
      <c r="AC186" s="210"/>
      <c r="AD186" s="210"/>
      <c r="AE186" s="211"/>
      <c r="AF186" s="212"/>
      <c r="AG186" s="212"/>
      <c r="AH186" s="212"/>
      <c r="AI186" s="211"/>
      <c r="AJ186" s="212"/>
      <c r="AK186" s="212"/>
      <c r="AL186" s="212"/>
      <c r="AM186" s="211"/>
      <c r="AN186" s="212"/>
      <c r="AO186" s="212"/>
      <c r="AP186" s="212"/>
      <c r="AQ186" s="213"/>
      <c r="AR186" s="214"/>
      <c r="AS186" s="214"/>
      <c r="AT186" s="214"/>
      <c r="AU186" s="214"/>
      <c r="AV186" s="214"/>
      <c r="AW186" s="214"/>
      <c r="AX186" s="215"/>
      <c r="AY186" s="75">
        <f t="shared" si="50"/>
        <v>0</v>
      </c>
    </row>
    <row r="187" spans="1:51" ht="23.25" hidden="1" customHeight="1">
      <c r="A187" s="160"/>
      <c r="B187" s="161"/>
      <c r="C187" s="161"/>
      <c r="D187" s="161"/>
      <c r="E187" s="161"/>
      <c r="F187" s="162"/>
      <c r="G187" s="195"/>
      <c r="H187" s="196"/>
      <c r="I187" s="196"/>
      <c r="J187" s="196"/>
      <c r="K187" s="196"/>
      <c r="L187" s="196"/>
      <c r="M187" s="196"/>
      <c r="N187" s="196"/>
      <c r="O187" s="197"/>
      <c r="P187" s="203"/>
      <c r="Q187" s="203"/>
      <c r="R187" s="203"/>
      <c r="S187" s="203"/>
      <c r="T187" s="203"/>
      <c r="U187" s="203"/>
      <c r="V187" s="203"/>
      <c r="W187" s="203"/>
      <c r="X187" s="204"/>
      <c r="Y187" s="216" t="s">
        <v>74</v>
      </c>
      <c r="Z187" s="217"/>
      <c r="AA187" s="218"/>
      <c r="AB187" s="219"/>
      <c r="AC187" s="219"/>
      <c r="AD187" s="219"/>
      <c r="AE187" s="211"/>
      <c r="AF187" s="212"/>
      <c r="AG187" s="212"/>
      <c r="AH187" s="212"/>
      <c r="AI187" s="211"/>
      <c r="AJ187" s="212"/>
      <c r="AK187" s="212"/>
      <c r="AL187" s="212"/>
      <c r="AM187" s="211"/>
      <c r="AN187" s="212"/>
      <c r="AO187" s="212"/>
      <c r="AP187" s="212"/>
      <c r="AQ187" s="213"/>
      <c r="AR187" s="214"/>
      <c r="AS187" s="214"/>
      <c r="AT187" s="214"/>
      <c r="AU187" s="214"/>
      <c r="AV187" s="214"/>
      <c r="AW187" s="214"/>
      <c r="AX187" s="215"/>
      <c r="AY187" s="75">
        <f t="shared" si="50"/>
        <v>0</v>
      </c>
    </row>
    <row r="188" spans="1:51" ht="23.25" hidden="1" customHeight="1">
      <c r="A188" s="159"/>
      <c r="B188" s="157"/>
      <c r="C188" s="157"/>
      <c r="D188" s="157"/>
      <c r="E188" s="157"/>
      <c r="F188" s="158"/>
      <c r="G188" s="198"/>
      <c r="H188" s="199"/>
      <c r="I188" s="199"/>
      <c r="J188" s="199"/>
      <c r="K188" s="199"/>
      <c r="L188" s="199"/>
      <c r="M188" s="199"/>
      <c r="N188" s="199"/>
      <c r="O188" s="200"/>
      <c r="P188" s="205"/>
      <c r="Q188" s="205"/>
      <c r="R188" s="205"/>
      <c r="S188" s="205"/>
      <c r="T188" s="205"/>
      <c r="U188" s="205"/>
      <c r="V188" s="205"/>
      <c r="W188" s="205"/>
      <c r="X188" s="206"/>
      <c r="Y188" s="216" t="s">
        <v>75</v>
      </c>
      <c r="Z188" s="217"/>
      <c r="AA188" s="218"/>
      <c r="AB188" s="220" t="s">
        <v>76</v>
      </c>
      <c r="AC188" s="220"/>
      <c r="AD188" s="220"/>
      <c r="AE188" s="221" t="str">
        <f t="shared" ref="AE188" si="51">IFERROR(AE186/AE187*100,"-")</f>
        <v>-</v>
      </c>
      <c r="AF188" s="222"/>
      <c r="AG188" s="222"/>
      <c r="AH188" s="222"/>
      <c r="AI188" s="221" t="str">
        <f t="shared" ref="AI188" si="52">IFERROR(AI186/AI187*100,"-")</f>
        <v>-</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75">
        <f t="shared" si="50"/>
        <v>0</v>
      </c>
    </row>
    <row r="189" spans="1:51" ht="90" hidden="1" customHeight="1">
      <c r="A189" s="135" t="s">
        <v>77</v>
      </c>
      <c r="B189" s="136"/>
      <c r="C189" s="136"/>
      <c r="D189" s="136"/>
      <c r="E189" s="136"/>
      <c r="F189" s="137"/>
      <c r="G189" s="138"/>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75">
        <f t="shared" si="50"/>
        <v>0</v>
      </c>
    </row>
    <row r="190" spans="1:51" ht="15" hidden="1" customHeight="1">
      <c r="A190" s="83"/>
      <c r="B190" s="84"/>
      <c r="C190" s="84"/>
      <c r="D190" s="84"/>
      <c r="E190" s="84"/>
      <c r="F190" s="85"/>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75">
        <f t="shared" si="50"/>
        <v>0</v>
      </c>
    </row>
    <row r="191" spans="1:51" ht="123.75" hidden="1" customHeight="1">
      <c r="A191" s="229" t="s">
        <v>55</v>
      </c>
      <c r="B191" s="230"/>
      <c r="C191" s="231" t="s">
        <v>123</v>
      </c>
      <c r="D191" s="231"/>
      <c r="E191" s="231"/>
      <c r="F191" s="232"/>
      <c r="G191" s="138"/>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75">
        <f t="shared" si="50"/>
        <v>0</v>
      </c>
    </row>
    <row r="192" spans="1:51" ht="18.75" hidden="1" customHeight="1">
      <c r="A192" s="153" t="s">
        <v>124</v>
      </c>
      <c r="B192" s="154"/>
      <c r="C192" s="154"/>
      <c r="D192" s="154"/>
      <c r="E192" s="154"/>
      <c r="F192" s="155"/>
      <c r="G192" s="163" t="s">
        <v>69</v>
      </c>
      <c r="H192" s="164"/>
      <c r="I192" s="164"/>
      <c r="J192" s="164"/>
      <c r="K192" s="164"/>
      <c r="L192" s="164"/>
      <c r="M192" s="164"/>
      <c r="N192" s="164"/>
      <c r="O192" s="165"/>
      <c r="P192" s="169" t="s">
        <v>70</v>
      </c>
      <c r="Q192" s="164"/>
      <c r="R192" s="164"/>
      <c r="S192" s="164"/>
      <c r="T192" s="164"/>
      <c r="U192" s="164"/>
      <c r="V192" s="164"/>
      <c r="W192" s="164"/>
      <c r="X192" s="165"/>
      <c r="Y192" s="171"/>
      <c r="Z192" s="172"/>
      <c r="AA192" s="173"/>
      <c r="AB192" s="177" t="s">
        <v>59</v>
      </c>
      <c r="AC192" s="178"/>
      <c r="AD192" s="179"/>
      <c r="AE192" s="177" t="s">
        <v>60</v>
      </c>
      <c r="AF192" s="178"/>
      <c r="AG192" s="178"/>
      <c r="AH192" s="179"/>
      <c r="AI192" s="183" t="s">
        <v>61</v>
      </c>
      <c r="AJ192" s="183"/>
      <c r="AK192" s="183"/>
      <c r="AL192" s="177"/>
      <c r="AM192" s="183" t="s">
        <v>62</v>
      </c>
      <c r="AN192" s="183"/>
      <c r="AO192" s="183"/>
      <c r="AP192" s="177"/>
      <c r="AQ192" s="185" t="s">
        <v>104</v>
      </c>
      <c r="AR192" s="186"/>
      <c r="AS192" s="186"/>
      <c r="AT192" s="186"/>
      <c r="AU192" s="186"/>
      <c r="AV192" s="186"/>
      <c r="AW192" s="186"/>
      <c r="AX192" s="187"/>
      <c r="AY192" s="75">
        <f>IF(AY$177=0,0,COUNTA(G$194))</f>
        <v>0</v>
      </c>
    </row>
    <row r="193" spans="1:51" ht="18.75" hidden="1" customHeight="1">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72</v>
      </c>
      <c r="AX193" s="191"/>
      <c r="AY193" s="75">
        <f t="shared" ref="AY193:AY199" si="54">IF(AY$177=0,0,COUNTA(G$194))</f>
        <v>0</v>
      </c>
    </row>
    <row r="194" spans="1:51" ht="23.25" hidden="1" customHeight="1">
      <c r="A194" s="159"/>
      <c r="B194" s="157"/>
      <c r="C194" s="157"/>
      <c r="D194" s="157"/>
      <c r="E194" s="157"/>
      <c r="F194" s="158"/>
      <c r="G194" s="192"/>
      <c r="H194" s="193"/>
      <c r="I194" s="193"/>
      <c r="J194" s="193"/>
      <c r="K194" s="193"/>
      <c r="L194" s="193"/>
      <c r="M194" s="193"/>
      <c r="N194" s="193"/>
      <c r="O194" s="194"/>
      <c r="P194" s="201"/>
      <c r="Q194" s="201"/>
      <c r="R194" s="201"/>
      <c r="S194" s="201"/>
      <c r="T194" s="201"/>
      <c r="U194" s="201"/>
      <c r="V194" s="201"/>
      <c r="W194" s="201"/>
      <c r="X194" s="202"/>
      <c r="Y194" s="207" t="s">
        <v>73</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75">
        <f t="shared" si="54"/>
        <v>0</v>
      </c>
    </row>
    <row r="195" spans="1:51" ht="23.25" hidden="1" customHeight="1">
      <c r="A195" s="160"/>
      <c r="B195" s="161"/>
      <c r="C195" s="161"/>
      <c r="D195" s="161"/>
      <c r="E195" s="161"/>
      <c r="F195" s="162"/>
      <c r="G195" s="195"/>
      <c r="H195" s="196"/>
      <c r="I195" s="196"/>
      <c r="J195" s="196"/>
      <c r="K195" s="196"/>
      <c r="L195" s="196"/>
      <c r="M195" s="196"/>
      <c r="N195" s="196"/>
      <c r="O195" s="197"/>
      <c r="P195" s="203"/>
      <c r="Q195" s="203"/>
      <c r="R195" s="203"/>
      <c r="S195" s="203"/>
      <c r="T195" s="203"/>
      <c r="U195" s="203"/>
      <c r="V195" s="203"/>
      <c r="W195" s="203"/>
      <c r="X195" s="204"/>
      <c r="Y195" s="216" t="s">
        <v>74</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75">
        <f t="shared" si="54"/>
        <v>0</v>
      </c>
    </row>
    <row r="196" spans="1:51" ht="23.25" hidden="1" customHeight="1">
      <c r="A196" s="159"/>
      <c r="B196" s="157"/>
      <c r="C196" s="157"/>
      <c r="D196" s="157"/>
      <c r="E196" s="157"/>
      <c r="F196" s="158"/>
      <c r="G196" s="198"/>
      <c r="H196" s="199"/>
      <c r="I196" s="199"/>
      <c r="J196" s="199"/>
      <c r="K196" s="199"/>
      <c r="L196" s="199"/>
      <c r="M196" s="199"/>
      <c r="N196" s="199"/>
      <c r="O196" s="200"/>
      <c r="P196" s="205"/>
      <c r="Q196" s="205"/>
      <c r="R196" s="205"/>
      <c r="S196" s="205"/>
      <c r="T196" s="205"/>
      <c r="U196" s="205"/>
      <c r="V196" s="205"/>
      <c r="W196" s="205"/>
      <c r="X196" s="206"/>
      <c r="Y196" s="216" t="s">
        <v>75</v>
      </c>
      <c r="Z196" s="217"/>
      <c r="AA196" s="218"/>
      <c r="AB196" s="220" t="s">
        <v>76</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75">
        <f t="shared" si="54"/>
        <v>0</v>
      </c>
    </row>
    <row r="197" spans="1:51" ht="90" hidden="1" customHeight="1">
      <c r="A197" s="135" t="s">
        <v>77</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75">
        <f t="shared" si="54"/>
        <v>0</v>
      </c>
    </row>
    <row r="198" spans="1:51" ht="15" hidden="1" customHeight="1">
      <c r="A198" s="83"/>
      <c r="B198" s="84"/>
      <c r="C198" s="84"/>
      <c r="D198" s="84"/>
      <c r="E198" s="84"/>
      <c r="F198" s="85"/>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75">
        <f t="shared" si="54"/>
        <v>0</v>
      </c>
    </row>
    <row r="199" spans="1:51" ht="123.75" hidden="1" customHeight="1">
      <c r="A199" s="229" t="s">
        <v>55</v>
      </c>
      <c r="B199" s="230"/>
      <c r="C199" s="231" t="s">
        <v>125</v>
      </c>
      <c r="D199" s="231"/>
      <c r="E199" s="231"/>
      <c r="F199" s="232"/>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75">
        <f t="shared" si="54"/>
        <v>0</v>
      </c>
    </row>
    <row r="200" spans="1:51" ht="18.75" hidden="1" customHeight="1">
      <c r="A200" s="153" t="s">
        <v>126</v>
      </c>
      <c r="B200" s="154"/>
      <c r="C200" s="154"/>
      <c r="D200" s="154"/>
      <c r="E200" s="154"/>
      <c r="F200" s="155"/>
      <c r="G200" s="163" t="s">
        <v>69</v>
      </c>
      <c r="H200" s="164"/>
      <c r="I200" s="164"/>
      <c r="J200" s="164"/>
      <c r="K200" s="164"/>
      <c r="L200" s="164"/>
      <c r="M200" s="164"/>
      <c r="N200" s="164"/>
      <c r="O200" s="165"/>
      <c r="P200" s="169" t="s">
        <v>70</v>
      </c>
      <c r="Q200" s="164"/>
      <c r="R200" s="164"/>
      <c r="S200" s="164"/>
      <c r="T200" s="164"/>
      <c r="U200" s="164"/>
      <c r="V200" s="164"/>
      <c r="W200" s="164"/>
      <c r="X200" s="165"/>
      <c r="Y200" s="171"/>
      <c r="Z200" s="172"/>
      <c r="AA200" s="173"/>
      <c r="AB200" s="177" t="s">
        <v>59</v>
      </c>
      <c r="AC200" s="178"/>
      <c r="AD200" s="179"/>
      <c r="AE200" s="177" t="s">
        <v>60</v>
      </c>
      <c r="AF200" s="178"/>
      <c r="AG200" s="178"/>
      <c r="AH200" s="179"/>
      <c r="AI200" s="183" t="s">
        <v>61</v>
      </c>
      <c r="AJ200" s="183"/>
      <c r="AK200" s="183"/>
      <c r="AL200" s="177"/>
      <c r="AM200" s="183" t="s">
        <v>62</v>
      </c>
      <c r="AN200" s="183"/>
      <c r="AO200" s="183"/>
      <c r="AP200" s="177"/>
      <c r="AQ200" s="185" t="s">
        <v>84</v>
      </c>
      <c r="AR200" s="186"/>
      <c r="AS200" s="186"/>
      <c r="AT200" s="186"/>
      <c r="AU200" s="186"/>
      <c r="AV200" s="186"/>
      <c r="AW200" s="186"/>
      <c r="AX200" s="187"/>
      <c r="AY200" s="75">
        <f t="shared" si="49"/>
        <v>0</v>
      </c>
    </row>
    <row r="201" spans="1:51" ht="18.75" hidden="1" customHeight="1">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c r="AV201" s="190"/>
      <c r="AW201" s="167" t="s">
        <v>72</v>
      </c>
      <c r="AX201" s="191"/>
      <c r="AY201" s="75">
        <f t="shared" si="49"/>
        <v>0</v>
      </c>
    </row>
    <row r="202" spans="1:51" ht="23.25" hidden="1" customHeight="1">
      <c r="A202" s="159"/>
      <c r="B202" s="157"/>
      <c r="C202" s="157"/>
      <c r="D202" s="157"/>
      <c r="E202" s="157"/>
      <c r="F202" s="158"/>
      <c r="G202" s="192"/>
      <c r="H202" s="193"/>
      <c r="I202" s="193"/>
      <c r="J202" s="193"/>
      <c r="K202" s="193"/>
      <c r="L202" s="193"/>
      <c r="M202" s="193"/>
      <c r="N202" s="193"/>
      <c r="O202" s="194"/>
      <c r="P202" s="201"/>
      <c r="Q202" s="201"/>
      <c r="R202" s="201"/>
      <c r="S202" s="201"/>
      <c r="T202" s="201"/>
      <c r="U202" s="201"/>
      <c r="V202" s="201"/>
      <c r="W202" s="201"/>
      <c r="X202" s="202"/>
      <c r="Y202" s="207" t="s">
        <v>73</v>
      </c>
      <c r="Z202" s="208"/>
      <c r="AA202" s="209"/>
      <c r="AB202" s="210"/>
      <c r="AC202" s="210"/>
      <c r="AD202" s="210"/>
      <c r="AE202" s="211"/>
      <c r="AF202" s="212"/>
      <c r="AG202" s="212"/>
      <c r="AH202" s="212"/>
      <c r="AI202" s="211"/>
      <c r="AJ202" s="212"/>
      <c r="AK202" s="212"/>
      <c r="AL202" s="212"/>
      <c r="AM202" s="211"/>
      <c r="AN202" s="212"/>
      <c r="AO202" s="212"/>
      <c r="AP202" s="212"/>
      <c r="AQ202" s="213"/>
      <c r="AR202" s="214"/>
      <c r="AS202" s="214"/>
      <c r="AT202" s="214"/>
      <c r="AU202" s="214"/>
      <c r="AV202" s="214"/>
      <c r="AW202" s="214"/>
      <c r="AX202" s="215"/>
      <c r="AY202" s="75">
        <f t="shared" si="49"/>
        <v>0</v>
      </c>
    </row>
    <row r="203" spans="1:51" ht="23.25" hidden="1" customHeight="1">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74</v>
      </c>
      <c r="Z203" s="217"/>
      <c r="AA203" s="218"/>
      <c r="AB203" s="219"/>
      <c r="AC203" s="219"/>
      <c r="AD203" s="219"/>
      <c r="AE203" s="211"/>
      <c r="AF203" s="212"/>
      <c r="AG203" s="212"/>
      <c r="AH203" s="212"/>
      <c r="AI203" s="211"/>
      <c r="AJ203" s="212"/>
      <c r="AK203" s="212"/>
      <c r="AL203" s="212"/>
      <c r="AM203" s="211"/>
      <c r="AN203" s="212"/>
      <c r="AO203" s="212"/>
      <c r="AP203" s="212"/>
      <c r="AQ203" s="213"/>
      <c r="AR203" s="214"/>
      <c r="AS203" s="214"/>
      <c r="AT203" s="214"/>
      <c r="AU203" s="214"/>
      <c r="AV203" s="214"/>
      <c r="AW203" s="214"/>
      <c r="AX203" s="215"/>
      <c r="AY203" s="75">
        <f t="shared" si="49"/>
        <v>0</v>
      </c>
    </row>
    <row r="204" spans="1:51" ht="23.25" hidden="1" customHeight="1">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75</v>
      </c>
      <c r="Z204" s="217"/>
      <c r="AA204" s="218"/>
      <c r="AB204" s="220" t="s">
        <v>76</v>
      </c>
      <c r="AC204" s="220"/>
      <c r="AD204" s="220"/>
      <c r="AE204" s="221" t="str">
        <f t="shared" ref="AE204" si="58">IFERROR(AE202/AE203*100,"-")</f>
        <v>-</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75">
        <f t="shared" si="49"/>
        <v>0</v>
      </c>
    </row>
    <row r="205" spans="1:51" ht="90" hidden="1" customHeight="1">
      <c r="A205" s="135" t="s">
        <v>81</v>
      </c>
      <c r="B205" s="136"/>
      <c r="C205" s="136"/>
      <c r="D205" s="136"/>
      <c r="E205" s="136"/>
      <c r="F205" s="137"/>
      <c r="G205" s="138"/>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75">
        <f t="shared" si="49"/>
        <v>0</v>
      </c>
    </row>
    <row r="206" spans="1:51" ht="22.5" hidden="1" customHeight="1">
      <c r="A206" s="141" t="s">
        <v>85</v>
      </c>
      <c r="B206" s="141"/>
      <c r="C206" s="141"/>
      <c r="D206" s="141"/>
      <c r="E206" s="141"/>
      <c r="F206" s="142"/>
      <c r="G206" s="147" t="s">
        <v>127</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75">
        <f t="shared" si="49"/>
        <v>0</v>
      </c>
    </row>
    <row r="207" spans="1:51" ht="61.5" hidden="1" customHeight="1">
      <c r="A207" s="143"/>
      <c r="B207" s="143"/>
      <c r="C207" s="143"/>
      <c r="D207" s="143"/>
      <c r="E207" s="143"/>
      <c r="F207" s="144"/>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75">
        <f t="shared" si="49"/>
        <v>0</v>
      </c>
    </row>
    <row r="208" spans="1:51" ht="22.5" hidden="1" customHeight="1">
      <c r="A208" s="143"/>
      <c r="B208" s="143"/>
      <c r="C208" s="143"/>
      <c r="D208" s="143"/>
      <c r="E208" s="143"/>
      <c r="F208" s="144"/>
      <c r="G208" s="147" t="s">
        <v>128</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75">
        <f t="shared" si="49"/>
        <v>0</v>
      </c>
    </row>
    <row r="209" spans="1:58" ht="59.25" hidden="1" customHeight="1">
      <c r="A209" s="145"/>
      <c r="B209" s="145"/>
      <c r="C209" s="145"/>
      <c r="D209" s="145"/>
      <c r="E209" s="145"/>
      <c r="F209" s="146"/>
      <c r="G209" s="150"/>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75">
        <f t="shared" si="49"/>
        <v>0</v>
      </c>
    </row>
    <row r="210" spans="1:58" ht="38.25" hidden="1"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75">
        <f>IF(AR$211=0,0,1)</f>
        <v>0</v>
      </c>
    </row>
    <row r="211" spans="1:58" ht="18.75" hidden="1" customHeight="1">
      <c r="A211" s="64"/>
      <c r="B211" s="63"/>
      <c r="C211" s="63"/>
      <c r="D211" s="63"/>
      <c r="E211" s="63"/>
      <c r="F211" s="63"/>
      <c r="G211" s="372" t="s">
        <v>129</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9" t="s">
        <v>130</v>
      </c>
      <c r="AP211" s="290"/>
      <c r="AQ211" s="290"/>
      <c r="AR211" s="52"/>
      <c r="AS211" s="289"/>
      <c r="AT211" s="290"/>
      <c r="AU211" s="290"/>
      <c r="AV211" s="290"/>
      <c r="AW211" s="290"/>
      <c r="AX211" s="291"/>
      <c r="AY211" s="75">
        <f>IF(AR$211=0,0,1)</f>
        <v>0</v>
      </c>
    </row>
    <row r="212" spans="1:58" ht="30.75" customHeight="1">
      <c r="A212" s="472" t="s">
        <v>131</v>
      </c>
      <c r="B212" s="473"/>
      <c r="C212" s="473"/>
      <c r="D212" s="474"/>
      <c r="E212" s="478" t="s">
        <v>132</v>
      </c>
      <c r="F212" s="479"/>
      <c r="G212" s="281"/>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v>1</v>
      </c>
      <c r="BD212" s="67"/>
      <c r="BE212" s="70"/>
      <c r="BF212" s="70"/>
    </row>
    <row r="213" spans="1:58" ht="30.75" customHeight="1">
      <c r="A213" s="475"/>
      <c r="B213" s="476"/>
      <c r="C213" s="476"/>
      <c r="D213" s="477"/>
      <c r="E213" s="480" t="s">
        <v>133</v>
      </c>
      <c r="F213" s="481"/>
      <c r="G213" s="284"/>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v>1</v>
      </c>
      <c r="BD213" s="67"/>
      <c r="BE213" s="70"/>
      <c r="BF213" s="70"/>
    </row>
    <row r="214" spans="1:58" ht="30.75" customHeight="1" thickBot="1">
      <c r="A214" s="475"/>
      <c r="B214" s="476"/>
      <c r="C214" s="476"/>
      <c r="D214" s="477"/>
      <c r="E214" s="482" t="s">
        <v>134</v>
      </c>
      <c r="F214" s="483"/>
      <c r="G214" s="284"/>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v>1</v>
      </c>
      <c r="BD214" s="67"/>
      <c r="BE214" s="70"/>
      <c r="BF214" s="70"/>
    </row>
    <row r="215" spans="1:58" ht="27" customHeight="1">
      <c r="A215" s="659" t="s">
        <v>135</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v>1</v>
      </c>
      <c r="BD215" s="67"/>
      <c r="BE215" s="70"/>
      <c r="BF215" s="70"/>
    </row>
    <row r="216" spans="1:58" ht="35.25" customHeight="1">
      <c r="A216" s="274" t="s">
        <v>136</v>
      </c>
      <c r="B216" s="275"/>
      <c r="C216" s="275"/>
      <c r="D216" s="275"/>
      <c r="E216" s="275"/>
      <c r="F216" s="276"/>
      <c r="G216" s="277" t="s">
        <v>788</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v>1</v>
      </c>
      <c r="BD216" s="67"/>
      <c r="BE216" s="70"/>
      <c r="BF216" s="70"/>
    </row>
    <row r="217" spans="1:58" ht="136.5" customHeight="1">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781</v>
      </c>
      <c r="AF217" s="272"/>
      <c r="AG217" s="272"/>
      <c r="AH217" s="272"/>
      <c r="AI217" s="272"/>
      <c r="AJ217" s="272"/>
      <c r="AK217" s="272"/>
      <c r="AL217" s="272"/>
      <c r="AM217" s="272"/>
      <c r="AN217" s="272"/>
      <c r="AO217" s="272"/>
      <c r="AP217" s="272"/>
      <c r="AQ217" s="272"/>
      <c r="AR217" s="272"/>
      <c r="AS217" s="272"/>
      <c r="AT217" s="272"/>
      <c r="AU217" s="272"/>
      <c r="AV217" s="272"/>
      <c r="AW217" s="272"/>
      <c r="AX217" s="273"/>
      <c r="AY217">
        <v>1</v>
      </c>
      <c r="BD217" s="66"/>
    </row>
    <row r="218" spans="1:58" ht="69" customHeight="1" thickBot="1">
      <c r="A218" s="656" t="s">
        <v>137</v>
      </c>
      <c r="B218" s="657"/>
      <c r="C218" s="657"/>
      <c r="D218" s="657"/>
      <c r="E218" s="657"/>
      <c r="F218" s="658"/>
      <c r="G218" s="456" t="s">
        <v>780</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v>1</v>
      </c>
    </row>
    <row r="219" spans="1:58" ht="24" customHeight="1">
      <c r="A219" s="292" t="s">
        <v>138</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v>1</v>
      </c>
    </row>
    <row r="220" spans="1:58" ht="27.75" customHeight="1" thickBot="1">
      <c r="A220" s="295" t="s">
        <v>792</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v>1</v>
      </c>
    </row>
    <row r="221" spans="1:58" ht="24.75" customHeight="1">
      <c r="A221" s="292" t="s">
        <v>139</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v>1</v>
      </c>
    </row>
    <row r="222" spans="1:58" ht="35.25" customHeight="1" thickBot="1">
      <c r="A222" s="466" t="s">
        <v>279</v>
      </c>
      <c r="B222" s="467"/>
      <c r="C222" s="467"/>
      <c r="D222" s="467"/>
      <c r="E222" s="467"/>
      <c r="F222" s="468"/>
      <c r="G222" s="287" t="s">
        <v>791</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v>1</v>
      </c>
    </row>
    <row r="223" spans="1:58" ht="24.75" customHeight="1">
      <c r="A223" s="61"/>
      <c r="B223" s="62"/>
      <c r="C223" s="62"/>
      <c r="D223" s="62"/>
      <c r="E223" s="62"/>
      <c r="F223" s="62"/>
      <c r="G223" s="293" t="s">
        <v>140</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v>1</v>
      </c>
    </row>
    <row r="224" spans="1:58" ht="30" customHeight="1" thickBot="1">
      <c r="A224" s="466" t="s">
        <v>279</v>
      </c>
      <c r="B224" s="467"/>
      <c r="C224" s="467"/>
      <c r="D224" s="467"/>
      <c r="E224" s="467"/>
      <c r="F224" s="468"/>
      <c r="G224" s="465" t="s">
        <v>789</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v>1</v>
      </c>
    </row>
    <row r="225" spans="1:51" ht="30.75" customHeight="1">
      <c r="A225" s="314" t="s">
        <v>141</v>
      </c>
      <c r="B225" s="315"/>
      <c r="C225" s="315"/>
      <c r="D225" s="315"/>
      <c r="E225" s="315"/>
      <c r="F225" s="315"/>
      <c r="G225" s="292" t="s">
        <v>142</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62"/>
      <c r="AT225" s="62"/>
      <c r="AU225" s="62"/>
      <c r="AV225" s="62"/>
      <c r="AW225" s="62"/>
      <c r="AX225" s="73"/>
      <c r="AY225">
        <v>1</v>
      </c>
    </row>
    <row r="226" spans="1:51" ht="140.25" customHeight="1">
      <c r="A226" s="316"/>
      <c r="B226" s="317"/>
      <c r="C226" s="317"/>
      <c r="D226" s="317"/>
      <c r="E226" s="317"/>
      <c r="F226" s="317"/>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c r="A227" s="316"/>
      <c r="B227" s="317"/>
      <c r="C227" s="317"/>
      <c r="D227" s="317"/>
      <c r="E227" s="317"/>
      <c r="F227" s="317"/>
      <c r="G227" s="312" t="s">
        <v>143</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74"/>
      <c r="AT227" s="74"/>
      <c r="AU227" s="74"/>
      <c r="AV227" s="74"/>
      <c r="AW227" s="74"/>
      <c r="AX227" s="65"/>
      <c r="AY227">
        <v>1</v>
      </c>
    </row>
    <row r="228" spans="1:51" ht="77.25" customHeight="1" thickBot="1">
      <c r="A228" s="316"/>
      <c r="B228" s="317"/>
      <c r="C228" s="317"/>
      <c r="D228" s="317"/>
      <c r="E228" s="317"/>
      <c r="F228" s="317"/>
      <c r="G228" s="295"/>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v>1</v>
      </c>
    </row>
    <row r="229" spans="1:51" ht="24" customHeight="1">
      <c r="A229" s="316"/>
      <c r="B229" s="317"/>
      <c r="C229" s="317"/>
      <c r="D229" s="317"/>
      <c r="E229" s="317"/>
      <c r="F229" s="317"/>
      <c r="G229" s="292" t="s">
        <v>144</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62"/>
      <c r="AT229" s="62"/>
      <c r="AU229" s="62"/>
      <c r="AV229" s="62"/>
      <c r="AW229" s="62"/>
      <c r="AX229" s="73"/>
      <c r="AY229">
        <v>1</v>
      </c>
    </row>
    <row r="230" spans="1:51" ht="109.5" customHeight="1">
      <c r="A230" s="316"/>
      <c r="B230" s="317"/>
      <c r="C230" s="317"/>
      <c r="D230" s="317"/>
      <c r="E230" s="317"/>
      <c r="F230" s="317"/>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c r="A231" s="316"/>
      <c r="B231" s="317"/>
      <c r="C231" s="317"/>
      <c r="D231" s="317"/>
      <c r="E231" s="317"/>
      <c r="F231" s="317"/>
      <c r="G231" s="312" t="s">
        <v>143</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74"/>
      <c r="AT231" s="74"/>
      <c r="AU231" s="74"/>
      <c r="AV231" s="74"/>
      <c r="AW231" s="74"/>
      <c r="AX231" s="65"/>
      <c r="AY231">
        <v>1</v>
      </c>
    </row>
    <row r="232" spans="1:51" ht="92.25" customHeight="1" thickBot="1">
      <c r="A232" s="318"/>
      <c r="B232" s="319"/>
      <c r="C232" s="319"/>
      <c r="D232" s="319"/>
      <c r="E232" s="319"/>
      <c r="F232" s="319"/>
      <c r="G232" s="295"/>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v>1</v>
      </c>
    </row>
    <row r="233" spans="1:51" ht="24.75" customHeight="1">
      <c r="A233" s="484" t="s">
        <v>145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v>1</v>
      </c>
    </row>
    <row r="235" spans="1:51" ht="24.75" customHeight="1">
      <c r="A235" s="462" t="s">
        <v>146</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v>1</v>
      </c>
    </row>
    <row r="236" spans="1:51" ht="24.75" customHeight="1">
      <c r="A236" s="469" t="s">
        <v>147</v>
      </c>
      <c r="B236" s="470"/>
      <c r="C236" s="470"/>
      <c r="D236" s="471"/>
      <c r="E236" s="130" t="s">
        <v>654</v>
      </c>
      <c r="F236" s="130"/>
      <c r="G236" s="130"/>
      <c r="H236" s="130"/>
      <c r="I236" s="130"/>
      <c r="J236" s="130"/>
      <c r="K236" s="130"/>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v>1</v>
      </c>
    </row>
    <row r="237" spans="1:51" ht="24.75" customHeight="1">
      <c r="A237" s="391" t="s">
        <v>148</v>
      </c>
      <c r="B237" s="391"/>
      <c r="C237" s="391"/>
      <c r="D237" s="391"/>
      <c r="E237" s="130" t="s">
        <v>655</v>
      </c>
      <c r="F237" s="130"/>
      <c r="G237" s="130"/>
      <c r="H237" s="130"/>
      <c r="I237" s="130"/>
      <c r="J237" s="130"/>
      <c r="K237" s="130"/>
      <c r="L237" s="130"/>
      <c r="M237" s="130"/>
      <c r="N237" s="130"/>
      <c r="O237" s="130"/>
      <c r="P237" s="130"/>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v>1</v>
      </c>
    </row>
    <row r="238" spans="1:51" ht="24.75" customHeight="1">
      <c r="A238" s="391" t="s">
        <v>149</v>
      </c>
      <c r="B238" s="391"/>
      <c r="C238" s="391"/>
      <c r="D238" s="391"/>
      <c r="E238" s="130" t="s">
        <v>656</v>
      </c>
      <c r="F238" s="130"/>
      <c r="G238" s="130"/>
      <c r="H238" s="130"/>
      <c r="I238" s="130"/>
      <c r="J238" s="130"/>
      <c r="K238" s="130"/>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v>1</v>
      </c>
    </row>
    <row r="239" spans="1:51" ht="24.75" customHeight="1">
      <c r="A239" s="391" t="s">
        <v>150</v>
      </c>
      <c r="B239" s="391"/>
      <c r="C239" s="391"/>
      <c r="D239" s="391"/>
      <c r="E239" s="130" t="s">
        <v>657</v>
      </c>
      <c r="F239" s="130"/>
      <c r="G239" s="130"/>
      <c r="H239" s="130"/>
      <c r="I239" s="130"/>
      <c r="J239" s="130"/>
      <c r="K239" s="130"/>
      <c r="L239" s="130"/>
      <c r="M239" s="130"/>
      <c r="N239" s="130"/>
      <c r="O239" s="130"/>
      <c r="P239" s="130"/>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v>1</v>
      </c>
    </row>
    <row r="240" spans="1:51" ht="24.75" customHeight="1">
      <c r="A240" s="391" t="s">
        <v>151</v>
      </c>
      <c r="B240" s="391"/>
      <c r="C240" s="391"/>
      <c r="D240" s="391"/>
      <c r="E240" s="130" t="s">
        <v>658</v>
      </c>
      <c r="F240" s="130"/>
      <c r="G240" s="130"/>
      <c r="H240" s="130"/>
      <c r="I240" s="130"/>
      <c r="J240" s="130"/>
      <c r="K240" s="130"/>
      <c r="L240" s="130"/>
      <c r="M240" s="130"/>
      <c r="N240" s="130"/>
      <c r="O240" s="130"/>
      <c r="P240" s="130"/>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v>1</v>
      </c>
    </row>
    <row r="241" spans="1:51" ht="24.75" customHeight="1">
      <c r="A241" s="391" t="s">
        <v>152</v>
      </c>
      <c r="B241" s="391"/>
      <c r="C241" s="391"/>
      <c r="D241" s="391"/>
      <c r="E241" s="130" t="s">
        <v>659</v>
      </c>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v>1</v>
      </c>
    </row>
    <row r="242" spans="1:51" ht="24.75" customHeight="1">
      <c r="A242" s="391" t="s">
        <v>153</v>
      </c>
      <c r="B242" s="391"/>
      <c r="C242" s="391"/>
      <c r="D242" s="391"/>
      <c r="E242" s="130" t="s">
        <v>660</v>
      </c>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v>1</v>
      </c>
    </row>
    <row r="243" spans="1:51" ht="24.75" customHeight="1">
      <c r="A243" s="391" t="s">
        <v>154</v>
      </c>
      <c r="B243" s="391"/>
      <c r="C243" s="391"/>
      <c r="D243" s="391"/>
      <c r="E243" s="130" t="s">
        <v>661</v>
      </c>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v>1</v>
      </c>
    </row>
    <row r="244" spans="1:51" ht="24.75" customHeight="1">
      <c r="A244" s="391" t="s">
        <v>155</v>
      </c>
      <c r="B244" s="391"/>
      <c r="C244" s="391"/>
      <c r="D244" s="391"/>
      <c r="E244" s="311" t="s">
        <v>642</v>
      </c>
      <c r="F244" s="311"/>
      <c r="G244" s="311"/>
      <c r="H244" s="88" t="str">
        <f>IF(E244="","","-")</f>
        <v>-</v>
      </c>
      <c r="I244" s="311"/>
      <c r="J244" s="311"/>
      <c r="K244" s="88" t="str">
        <f>IF(I244="","","-")</f>
        <v/>
      </c>
      <c r="L244" s="320">
        <v>349</v>
      </c>
      <c r="M244" s="320"/>
      <c r="N244" s="88" t="str">
        <f>IF(O244="","","-")</f>
        <v/>
      </c>
      <c r="O244" s="321"/>
      <c r="P244" s="321"/>
      <c r="Q244" s="311"/>
      <c r="R244" s="311"/>
      <c r="S244" s="311"/>
      <c r="T244" s="88" t="str">
        <f>IF(Q244="","","-")</f>
        <v/>
      </c>
      <c r="U244" s="311"/>
      <c r="V244" s="311"/>
      <c r="W244" s="88" t="str">
        <f>IF(U244="","","-")</f>
        <v/>
      </c>
      <c r="X244" s="320"/>
      <c r="Y244" s="320"/>
      <c r="Z244" s="88" t="str">
        <f>IF(AA244="","","-")</f>
        <v/>
      </c>
      <c r="AA244" s="321"/>
      <c r="AB244" s="321"/>
      <c r="AC244" s="311"/>
      <c r="AD244" s="311"/>
      <c r="AE244" s="311"/>
      <c r="AF244" s="88" t="str">
        <f>IF(AC244="","","-")</f>
        <v/>
      </c>
      <c r="AG244" s="311"/>
      <c r="AH244" s="311"/>
      <c r="AI244" s="88" t="str">
        <f>IF(AG244="","","-")</f>
        <v/>
      </c>
      <c r="AJ244" s="320"/>
      <c r="AK244" s="320"/>
      <c r="AL244" s="88" t="str">
        <f>IF(AM244="","","-")</f>
        <v/>
      </c>
      <c r="AM244" s="321"/>
      <c r="AN244" s="321"/>
      <c r="AO244" s="311"/>
      <c r="AP244" s="311"/>
      <c r="AQ244" s="88" t="str">
        <f>IF(AO244="","","-")</f>
        <v/>
      </c>
      <c r="AR244" s="311"/>
      <c r="AS244" s="311"/>
      <c r="AT244" s="88" t="str">
        <f>IF(AR244="","","-")</f>
        <v/>
      </c>
      <c r="AU244" s="320"/>
      <c r="AV244" s="320"/>
      <c r="AW244" s="88" t="str">
        <f>IF(AX244="","","-")</f>
        <v/>
      </c>
      <c r="AX244" s="89"/>
      <c r="AY244">
        <v>1</v>
      </c>
    </row>
    <row r="245" spans="1:51" ht="24.75" customHeight="1">
      <c r="A245" s="391" t="s">
        <v>27</v>
      </c>
      <c r="B245" s="391"/>
      <c r="C245" s="391"/>
      <c r="D245" s="391"/>
      <c r="E245" s="311" t="s">
        <v>642</v>
      </c>
      <c r="F245" s="311"/>
      <c r="G245" s="311"/>
      <c r="H245" s="88"/>
      <c r="I245" s="311"/>
      <c r="J245" s="311"/>
      <c r="K245" s="88"/>
      <c r="L245" s="320">
        <v>358</v>
      </c>
      <c r="M245" s="320"/>
      <c r="N245" s="88" t="str">
        <f>IF(O245="","","-")</f>
        <v/>
      </c>
      <c r="O245" s="321"/>
      <c r="P245" s="321"/>
      <c r="Q245" s="311"/>
      <c r="R245" s="311"/>
      <c r="S245" s="311"/>
      <c r="T245" s="88" t="str">
        <f>IF(Q245="","","-")</f>
        <v/>
      </c>
      <c r="U245" s="311"/>
      <c r="V245" s="311"/>
      <c r="W245" s="88" t="str">
        <f>IF(U245="","","-")</f>
        <v/>
      </c>
      <c r="X245" s="320"/>
      <c r="Y245" s="320"/>
      <c r="Z245" s="88" t="str">
        <f>IF(AA245="","","-")</f>
        <v/>
      </c>
      <c r="AA245" s="321"/>
      <c r="AB245" s="321"/>
      <c r="AC245" s="311"/>
      <c r="AD245" s="311"/>
      <c r="AE245" s="311"/>
      <c r="AF245" s="88" t="str">
        <f>IF(AC245="","","-")</f>
        <v/>
      </c>
      <c r="AG245" s="311"/>
      <c r="AH245" s="311"/>
      <c r="AI245" s="88" t="str">
        <f>IF(AG245="","","-")</f>
        <v/>
      </c>
      <c r="AJ245" s="320"/>
      <c r="AK245" s="320"/>
      <c r="AL245" s="88" t="str">
        <f>IF(AM245="","","-")</f>
        <v/>
      </c>
      <c r="AM245" s="321"/>
      <c r="AN245" s="321"/>
      <c r="AO245" s="311"/>
      <c r="AP245" s="311"/>
      <c r="AQ245" s="88" t="str">
        <f>IF(AO245="","","-")</f>
        <v/>
      </c>
      <c r="AR245" s="311"/>
      <c r="AS245" s="311"/>
      <c r="AT245" s="88" t="str">
        <f>IF(AR245="","","-")</f>
        <v/>
      </c>
      <c r="AU245" s="320"/>
      <c r="AV245" s="320"/>
      <c r="AW245" s="88" t="str">
        <f>IF(AX245="","","-")</f>
        <v/>
      </c>
      <c r="AX245" s="89"/>
      <c r="AY245">
        <v>1</v>
      </c>
    </row>
    <row r="246" spans="1:51" ht="24.75" customHeight="1">
      <c r="A246" s="391" t="s">
        <v>156</v>
      </c>
      <c r="B246" s="391"/>
      <c r="C246" s="391"/>
      <c r="D246" s="391"/>
      <c r="E246" s="310" t="s">
        <v>662</v>
      </c>
      <c r="F246" s="310"/>
      <c r="G246" s="311" t="s">
        <v>648</v>
      </c>
      <c r="H246" s="311"/>
      <c r="I246" s="311"/>
      <c r="J246" s="310">
        <v>20</v>
      </c>
      <c r="K246" s="310"/>
      <c r="L246" s="320">
        <v>352</v>
      </c>
      <c r="M246" s="320"/>
      <c r="N246" s="320"/>
      <c r="O246" s="310"/>
      <c r="P246" s="310"/>
      <c r="Q246" s="310"/>
      <c r="R246" s="310"/>
      <c r="S246" s="311"/>
      <c r="T246" s="311"/>
      <c r="U246" s="311"/>
      <c r="V246" s="310"/>
      <c r="W246" s="310"/>
      <c r="X246" s="320"/>
      <c r="Y246" s="320"/>
      <c r="Z246" s="320"/>
      <c r="AA246" s="310"/>
      <c r="AB246" s="310"/>
      <c r="AC246" s="310"/>
      <c r="AD246" s="310"/>
      <c r="AE246" s="311"/>
      <c r="AF246" s="311"/>
      <c r="AG246" s="311"/>
      <c r="AH246" s="310"/>
      <c r="AI246" s="310"/>
      <c r="AJ246" s="320"/>
      <c r="AK246" s="320"/>
      <c r="AL246" s="320"/>
      <c r="AM246" s="310"/>
      <c r="AN246" s="310"/>
      <c r="AO246" s="310"/>
      <c r="AP246" s="310"/>
      <c r="AQ246" s="311"/>
      <c r="AR246" s="311"/>
      <c r="AS246" s="311"/>
      <c r="AT246" s="310"/>
      <c r="AU246" s="310"/>
      <c r="AV246" s="320"/>
      <c r="AW246" s="320"/>
      <c r="AX246" s="89"/>
      <c r="AY246">
        <v>1</v>
      </c>
    </row>
    <row r="247" spans="1:51" ht="24.75" customHeight="1" thickBot="1">
      <c r="A247" s="391" t="s">
        <v>62</v>
      </c>
      <c r="B247" s="391"/>
      <c r="C247" s="391"/>
      <c r="D247" s="391"/>
      <c r="E247" s="310"/>
      <c r="F247" s="310"/>
      <c r="G247" s="309"/>
      <c r="H247" s="309"/>
      <c r="I247" s="309"/>
      <c r="J247" s="308"/>
      <c r="K247" s="308"/>
      <c r="L247" s="307"/>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90"/>
      <c r="AY247">
        <v>1</v>
      </c>
    </row>
    <row r="248" spans="1:51" ht="28.35" customHeight="1">
      <c r="A248" s="444" t="s">
        <v>157</v>
      </c>
      <c r="B248" s="445"/>
      <c r="C248" s="445"/>
      <c r="D248" s="445"/>
      <c r="E248" s="445"/>
      <c r="F248" s="446"/>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444"/>
      <c r="B249" s="445"/>
      <c r="C249" s="445"/>
      <c r="D249" s="445"/>
      <c r="E249" s="445"/>
      <c r="F249" s="446"/>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c r="A250" s="444"/>
      <c r="B250" s="445"/>
      <c r="C250" s="445"/>
      <c r="D250" s="445"/>
      <c r="E250" s="445"/>
      <c r="F250" s="446"/>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c r="A251" s="444"/>
      <c r="B251" s="445"/>
      <c r="C251" s="445"/>
      <c r="D251" s="445"/>
      <c r="E251" s="445"/>
      <c r="F251" s="446"/>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c r="A252" s="444"/>
      <c r="B252" s="445"/>
      <c r="C252" s="445"/>
      <c r="D252" s="445"/>
      <c r="E252" s="445"/>
      <c r="F252" s="446"/>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c r="A253" s="444"/>
      <c r="B253" s="445"/>
      <c r="C253" s="445"/>
      <c r="D253" s="445"/>
      <c r="E253" s="445"/>
      <c r="F253" s="446"/>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c r="A254" s="444"/>
      <c r="B254" s="445"/>
      <c r="C254" s="445"/>
      <c r="D254" s="445"/>
      <c r="E254" s="445"/>
      <c r="F254" s="446"/>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c r="A255" s="444"/>
      <c r="B255" s="445"/>
      <c r="C255" s="445"/>
      <c r="D255" s="445"/>
      <c r="E255" s="445"/>
      <c r="F255" s="446"/>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c r="A256" s="444"/>
      <c r="B256" s="445"/>
      <c r="C256" s="445"/>
      <c r="D256" s="445"/>
      <c r="E256" s="445"/>
      <c r="F256" s="446"/>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c r="A257" s="444"/>
      <c r="B257" s="445"/>
      <c r="C257" s="445"/>
      <c r="D257" s="445"/>
      <c r="E257" s="445"/>
      <c r="F257" s="446"/>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c r="A258" s="444"/>
      <c r="B258" s="445"/>
      <c r="C258" s="445"/>
      <c r="D258" s="445"/>
      <c r="E258" s="445"/>
      <c r="F258" s="446"/>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c r="A259" s="444"/>
      <c r="B259" s="445"/>
      <c r="C259" s="445"/>
      <c r="D259" s="445"/>
      <c r="E259" s="445"/>
      <c r="F259" s="446"/>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c r="A260" s="444"/>
      <c r="B260" s="445"/>
      <c r="C260" s="445"/>
      <c r="D260" s="445"/>
      <c r="E260" s="445"/>
      <c r="F260" s="446"/>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c r="A261" s="444"/>
      <c r="B261" s="445"/>
      <c r="C261" s="445"/>
      <c r="D261" s="445"/>
      <c r="E261" s="445"/>
      <c r="F261" s="446"/>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c r="A262" s="444"/>
      <c r="B262" s="445"/>
      <c r="C262" s="445"/>
      <c r="D262" s="445"/>
      <c r="E262" s="445"/>
      <c r="F262" s="446"/>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c r="A263" s="444"/>
      <c r="B263" s="445"/>
      <c r="C263" s="445"/>
      <c r="D263" s="445"/>
      <c r="E263" s="445"/>
      <c r="F263" s="446"/>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c r="A264" s="444"/>
      <c r="B264" s="445"/>
      <c r="C264" s="445"/>
      <c r="D264" s="445"/>
      <c r="E264" s="445"/>
      <c r="F264" s="446"/>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c r="A265" s="444"/>
      <c r="B265" s="445"/>
      <c r="C265" s="445"/>
      <c r="D265" s="445"/>
      <c r="E265" s="445"/>
      <c r="F265" s="446"/>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c r="A266" s="444"/>
      <c r="B266" s="445"/>
      <c r="C266" s="445"/>
      <c r="D266" s="445"/>
      <c r="E266" s="445"/>
      <c r="F266" s="446"/>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444"/>
      <c r="B267" s="445"/>
      <c r="C267" s="445"/>
      <c r="D267" s="445"/>
      <c r="E267" s="445"/>
      <c r="F267" s="446"/>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444"/>
      <c r="B268" s="445"/>
      <c r="C268" s="445"/>
      <c r="D268" s="445"/>
      <c r="E268" s="445"/>
      <c r="F268" s="446"/>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444"/>
      <c r="B269" s="445"/>
      <c r="C269" s="445"/>
      <c r="D269" s="445"/>
      <c r="E269" s="445"/>
      <c r="F269" s="446"/>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444"/>
      <c r="B270" s="445"/>
      <c r="C270" s="445"/>
      <c r="D270" s="445"/>
      <c r="E270" s="445"/>
      <c r="F270" s="446"/>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444"/>
      <c r="B271" s="445"/>
      <c r="C271" s="445"/>
      <c r="D271" s="445"/>
      <c r="E271" s="445"/>
      <c r="F271" s="446"/>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444"/>
      <c r="B272" s="445"/>
      <c r="C272" s="445"/>
      <c r="D272" s="445"/>
      <c r="E272" s="445"/>
      <c r="F272" s="446"/>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444"/>
      <c r="B273" s="445"/>
      <c r="C273" s="445"/>
      <c r="D273" s="445"/>
      <c r="E273" s="445"/>
      <c r="F273" s="446"/>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444"/>
      <c r="B274" s="445"/>
      <c r="C274" s="445"/>
      <c r="D274" s="445"/>
      <c r="E274" s="445"/>
      <c r="F274" s="446"/>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444"/>
      <c r="B275" s="445"/>
      <c r="C275" s="445"/>
      <c r="D275" s="445"/>
      <c r="E275" s="445"/>
      <c r="F275" s="446"/>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444"/>
      <c r="B276" s="445"/>
      <c r="C276" s="445"/>
      <c r="D276" s="445"/>
      <c r="E276" s="445"/>
      <c r="F276" s="446"/>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444"/>
      <c r="B277" s="445"/>
      <c r="C277" s="445"/>
      <c r="D277" s="445"/>
      <c r="E277" s="445"/>
      <c r="F277" s="446"/>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444"/>
      <c r="B278" s="445"/>
      <c r="C278" s="445"/>
      <c r="D278" s="445"/>
      <c r="E278" s="445"/>
      <c r="F278" s="446"/>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447"/>
      <c r="B279" s="448"/>
      <c r="C279" s="448"/>
      <c r="D279" s="448"/>
      <c r="E279" s="448"/>
      <c r="F279" s="449"/>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450" t="s">
        <v>158</v>
      </c>
      <c r="B280" s="451"/>
      <c r="C280" s="451"/>
      <c r="D280" s="451"/>
      <c r="E280" s="451"/>
      <c r="F280" s="452"/>
      <c r="G280" s="432" t="s">
        <v>159</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160</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f>COUNTA(G282:AX291)</f>
        <v>3</v>
      </c>
    </row>
    <row r="281" spans="1:51" ht="24.75" customHeight="1">
      <c r="A281" s="453"/>
      <c r="B281" s="454"/>
      <c r="C281" s="454"/>
      <c r="D281" s="454"/>
      <c r="E281" s="454"/>
      <c r="F281" s="455"/>
      <c r="G281" s="436" t="s">
        <v>161</v>
      </c>
      <c r="H281" s="437"/>
      <c r="I281" s="437"/>
      <c r="J281" s="437"/>
      <c r="K281" s="437"/>
      <c r="L281" s="438" t="s">
        <v>162</v>
      </c>
      <c r="M281" s="437"/>
      <c r="N281" s="437"/>
      <c r="O281" s="437"/>
      <c r="P281" s="437"/>
      <c r="Q281" s="437"/>
      <c r="R281" s="437"/>
      <c r="S281" s="437"/>
      <c r="T281" s="437"/>
      <c r="U281" s="437"/>
      <c r="V281" s="437"/>
      <c r="W281" s="437"/>
      <c r="X281" s="439"/>
      <c r="Y281" s="440" t="s">
        <v>163</v>
      </c>
      <c r="Z281" s="441"/>
      <c r="AA281" s="441"/>
      <c r="AB281" s="442"/>
      <c r="AC281" s="436" t="s">
        <v>161</v>
      </c>
      <c r="AD281" s="437"/>
      <c r="AE281" s="437"/>
      <c r="AF281" s="437"/>
      <c r="AG281" s="437"/>
      <c r="AH281" s="438" t="s">
        <v>162</v>
      </c>
      <c r="AI281" s="437"/>
      <c r="AJ281" s="437"/>
      <c r="AK281" s="437"/>
      <c r="AL281" s="437"/>
      <c r="AM281" s="437"/>
      <c r="AN281" s="437"/>
      <c r="AO281" s="437"/>
      <c r="AP281" s="437"/>
      <c r="AQ281" s="437"/>
      <c r="AR281" s="437"/>
      <c r="AS281" s="437"/>
      <c r="AT281" s="439"/>
      <c r="AU281" s="440" t="s">
        <v>163</v>
      </c>
      <c r="AV281" s="441"/>
      <c r="AW281" s="441"/>
      <c r="AX281" s="443"/>
      <c r="AY281">
        <f>IF(AY280=0,0,1)</f>
        <v>1</v>
      </c>
    </row>
    <row r="282" spans="1:51" ht="21.75" customHeight="1">
      <c r="A282" s="453"/>
      <c r="B282" s="454"/>
      <c r="C282" s="454"/>
      <c r="D282" s="454"/>
      <c r="E282" s="454"/>
      <c r="F282" s="455"/>
      <c r="G282" s="422" t="s">
        <v>663</v>
      </c>
      <c r="H282" s="423"/>
      <c r="I282" s="423"/>
      <c r="J282" s="423"/>
      <c r="K282" s="424"/>
      <c r="L282" s="425" t="s">
        <v>664</v>
      </c>
      <c r="M282" s="426"/>
      <c r="N282" s="426"/>
      <c r="O282" s="426"/>
      <c r="P282" s="426"/>
      <c r="Q282" s="426"/>
      <c r="R282" s="426"/>
      <c r="S282" s="426"/>
      <c r="T282" s="426"/>
      <c r="U282" s="426"/>
      <c r="V282" s="426"/>
      <c r="W282" s="426"/>
      <c r="X282" s="427"/>
      <c r="Y282" s="428">
        <v>3300</v>
      </c>
      <c r="Z282" s="429"/>
      <c r="AA282" s="429"/>
      <c r="AB282" s="430"/>
      <c r="AC282" s="422"/>
      <c r="AD282" s="423"/>
      <c r="AE282" s="423"/>
      <c r="AF282" s="423"/>
      <c r="AG282" s="424"/>
      <c r="AH282" s="425"/>
      <c r="AI282" s="426"/>
      <c r="AJ282" s="426"/>
      <c r="AK282" s="426"/>
      <c r="AL282" s="426"/>
      <c r="AM282" s="426"/>
      <c r="AN282" s="426"/>
      <c r="AO282" s="426"/>
      <c r="AP282" s="426"/>
      <c r="AQ282" s="426"/>
      <c r="AR282" s="426"/>
      <c r="AS282" s="426"/>
      <c r="AT282" s="427"/>
      <c r="AU282" s="428"/>
      <c r="AV282" s="429"/>
      <c r="AW282" s="429"/>
      <c r="AX282" s="431"/>
      <c r="AY282">
        <f>COUNTA(G282:AX282)</f>
        <v>3</v>
      </c>
    </row>
    <row r="283" spans="1:51" ht="21.75" hidden="1" customHeight="1">
      <c r="A283" s="453"/>
      <c r="B283" s="454"/>
      <c r="C283" s="454"/>
      <c r="D283" s="454"/>
      <c r="E283" s="454"/>
      <c r="F283" s="455"/>
      <c r="G283" s="412"/>
      <c r="H283" s="413"/>
      <c r="I283" s="413"/>
      <c r="J283" s="413"/>
      <c r="K283" s="414"/>
      <c r="L283" s="415"/>
      <c r="M283" s="416"/>
      <c r="N283" s="416"/>
      <c r="O283" s="416"/>
      <c r="P283" s="416"/>
      <c r="Q283" s="416"/>
      <c r="R283" s="416"/>
      <c r="S283" s="416"/>
      <c r="T283" s="416"/>
      <c r="U283" s="416"/>
      <c r="V283" s="416"/>
      <c r="W283" s="416"/>
      <c r="X283" s="417"/>
      <c r="Y283" s="418"/>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f t="shared" ref="AY283:AY330" si="61">COUNTA(G283:AX283)</f>
        <v>0</v>
      </c>
    </row>
    <row r="284" spans="1:51" ht="21.75" hidden="1" customHeight="1">
      <c r="A284" s="453"/>
      <c r="B284" s="454"/>
      <c r="C284" s="454"/>
      <c r="D284" s="454"/>
      <c r="E284" s="454"/>
      <c r="F284" s="455"/>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f t="shared" si="61"/>
        <v>0</v>
      </c>
    </row>
    <row r="285" spans="1:51" ht="21.75" hidden="1" customHeight="1">
      <c r="A285" s="453"/>
      <c r="B285" s="454"/>
      <c r="C285" s="454"/>
      <c r="D285" s="454"/>
      <c r="E285" s="454"/>
      <c r="F285" s="455"/>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f t="shared" si="61"/>
        <v>0</v>
      </c>
    </row>
    <row r="286" spans="1:51" ht="21.75" hidden="1" customHeight="1">
      <c r="A286" s="453"/>
      <c r="B286" s="454"/>
      <c r="C286" s="454"/>
      <c r="D286" s="454"/>
      <c r="E286" s="454"/>
      <c r="F286" s="455"/>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f t="shared" si="61"/>
        <v>0</v>
      </c>
    </row>
    <row r="287" spans="1:51" ht="21.75" hidden="1" customHeight="1">
      <c r="A287" s="453"/>
      <c r="B287" s="454"/>
      <c r="C287" s="454"/>
      <c r="D287" s="454"/>
      <c r="E287" s="454"/>
      <c r="F287" s="455"/>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f t="shared" si="61"/>
        <v>0</v>
      </c>
    </row>
    <row r="288" spans="1:51" ht="21.75" hidden="1" customHeight="1">
      <c r="A288" s="453"/>
      <c r="B288" s="454"/>
      <c r="C288" s="454"/>
      <c r="D288" s="454"/>
      <c r="E288" s="454"/>
      <c r="F288" s="455"/>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f t="shared" si="61"/>
        <v>0</v>
      </c>
    </row>
    <row r="289" spans="1:51" ht="21.75" hidden="1" customHeight="1">
      <c r="A289" s="453"/>
      <c r="B289" s="454"/>
      <c r="C289" s="454"/>
      <c r="D289" s="454"/>
      <c r="E289" s="454"/>
      <c r="F289" s="455"/>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f t="shared" si="61"/>
        <v>0</v>
      </c>
    </row>
    <row r="290" spans="1:51" ht="21.75" hidden="1" customHeight="1">
      <c r="A290" s="453"/>
      <c r="B290" s="454"/>
      <c r="C290" s="454"/>
      <c r="D290" s="454"/>
      <c r="E290" s="454"/>
      <c r="F290" s="455"/>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f t="shared" si="61"/>
        <v>0</v>
      </c>
    </row>
    <row r="291" spans="1:51" ht="21.75" hidden="1" customHeight="1">
      <c r="A291" s="453"/>
      <c r="B291" s="454"/>
      <c r="C291" s="454"/>
      <c r="D291" s="454"/>
      <c r="E291" s="454"/>
      <c r="F291" s="455"/>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f t="shared" si="61"/>
        <v>0</v>
      </c>
    </row>
    <row r="292" spans="1:51" ht="24.75" customHeight="1">
      <c r="A292" s="453"/>
      <c r="B292" s="454"/>
      <c r="C292" s="454"/>
      <c r="D292" s="454"/>
      <c r="E292" s="454"/>
      <c r="F292" s="455"/>
      <c r="G292" s="403" t="s">
        <v>164</v>
      </c>
      <c r="H292" s="404"/>
      <c r="I292" s="404"/>
      <c r="J292" s="404"/>
      <c r="K292" s="404"/>
      <c r="L292" s="405"/>
      <c r="M292" s="406"/>
      <c r="N292" s="406"/>
      <c r="O292" s="406"/>
      <c r="P292" s="406"/>
      <c r="Q292" s="406"/>
      <c r="R292" s="406"/>
      <c r="S292" s="406"/>
      <c r="T292" s="406"/>
      <c r="U292" s="406"/>
      <c r="V292" s="406"/>
      <c r="W292" s="406"/>
      <c r="X292" s="407"/>
      <c r="Y292" s="408">
        <f>SUM(Y282:AB291)</f>
        <v>3300</v>
      </c>
      <c r="Z292" s="409"/>
      <c r="AA292" s="409"/>
      <c r="AB292" s="410"/>
      <c r="AC292" s="403" t="s">
        <v>164</v>
      </c>
      <c r="AD292" s="404"/>
      <c r="AE292" s="404"/>
      <c r="AF292" s="404"/>
      <c r="AG292" s="404"/>
      <c r="AH292" s="405"/>
      <c r="AI292" s="406"/>
      <c r="AJ292" s="406"/>
      <c r="AK292" s="406"/>
      <c r="AL292" s="406"/>
      <c r="AM292" s="406"/>
      <c r="AN292" s="406"/>
      <c r="AO292" s="406"/>
      <c r="AP292" s="406"/>
      <c r="AQ292" s="406"/>
      <c r="AR292" s="406"/>
      <c r="AS292" s="406"/>
      <c r="AT292" s="407"/>
      <c r="AU292" s="408">
        <f>SUM(AU282:AX291)</f>
        <v>0</v>
      </c>
      <c r="AV292" s="409"/>
      <c r="AW292" s="409"/>
      <c r="AX292" s="411"/>
      <c r="AY292">
        <f>IF(AY280=0,0,1)</f>
        <v>1</v>
      </c>
    </row>
    <row r="293" spans="1:51" ht="24.75" hidden="1" customHeight="1">
      <c r="A293" s="453"/>
      <c r="B293" s="454"/>
      <c r="C293" s="454"/>
      <c r="D293" s="454"/>
      <c r="E293" s="454"/>
      <c r="F293" s="455"/>
      <c r="G293" s="432" t="s">
        <v>165</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166</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f>COUNTA(G295:AX304)</f>
        <v>0</v>
      </c>
    </row>
    <row r="294" spans="1:51" ht="24.75" hidden="1" customHeight="1">
      <c r="A294" s="453"/>
      <c r="B294" s="454"/>
      <c r="C294" s="454"/>
      <c r="D294" s="454"/>
      <c r="E294" s="454"/>
      <c r="F294" s="455"/>
      <c r="G294" s="436" t="s">
        <v>161</v>
      </c>
      <c r="H294" s="437"/>
      <c r="I294" s="437"/>
      <c r="J294" s="437"/>
      <c r="K294" s="437"/>
      <c r="L294" s="438" t="s">
        <v>162</v>
      </c>
      <c r="M294" s="437"/>
      <c r="N294" s="437"/>
      <c r="O294" s="437"/>
      <c r="P294" s="437"/>
      <c r="Q294" s="437"/>
      <c r="R294" s="437"/>
      <c r="S294" s="437"/>
      <c r="T294" s="437"/>
      <c r="U294" s="437"/>
      <c r="V294" s="437"/>
      <c r="W294" s="437"/>
      <c r="X294" s="439"/>
      <c r="Y294" s="440" t="s">
        <v>163</v>
      </c>
      <c r="Z294" s="441"/>
      <c r="AA294" s="441"/>
      <c r="AB294" s="442"/>
      <c r="AC294" s="436" t="s">
        <v>161</v>
      </c>
      <c r="AD294" s="437"/>
      <c r="AE294" s="437"/>
      <c r="AF294" s="437"/>
      <c r="AG294" s="437"/>
      <c r="AH294" s="438" t="s">
        <v>162</v>
      </c>
      <c r="AI294" s="437"/>
      <c r="AJ294" s="437"/>
      <c r="AK294" s="437"/>
      <c r="AL294" s="437"/>
      <c r="AM294" s="437"/>
      <c r="AN294" s="437"/>
      <c r="AO294" s="437"/>
      <c r="AP294" s="437"/>
      <c r="AQ294" s="437"/>
      <c r="AR294" s="437"/>
      <c r="AS294" s="437"/>
      <c r="AT294" s="439"/>
      <c r="AU294" s="440" t="s">
        <v>163</v>
      </c>
      <c r="AV294" s="441"/>
      <c r="AW294" s="441"/>
      <c r="AX294" s="443"/>
      <c r="AY294">
        <f>IF(AY293=0,0,1)</f>
        <v>0</v>
      </c>
    </row>
    <row r="295" spans="1:51" ht="21" hidden="1" customHeight="1">
      <c r="A295" s="453"/>
      <c r="B295" s="454"/>
      <c r="C295" s="454"/>
      <c r="D295" s="454"/>
      <c r="E295" s="454"/>
      <c r="F295" s="455"/>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f>COUNTA(G295:AX295)</f>
        <v>0</v>
      </c>
    </row>
    <row r="296" spans="1:51" ht="21" hidden="1" customHeight="1">
      <c r="A296" s="453"/>
      <c r="B296" s="454"/>
      <c r="C296" s="454"/>
      <c r="D296" s="454"/>
      <c r="E296" s="454"/>
      <c r="F296" s="455"/>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f t="shared" si="61"/>
        <v>0</v>
      </c>
    </row>
    <row r="297" spans="1:51" ht="21" hidden="1" customHeight="1">
      <c r="A297" s="453"/>
      <c r="B297" s="454"/>
      <c r="C297" s="454"/>
      <c r="D297" s="454"/>
      <c r="E297" s="454"/>
      <c r="F297" s="455"/>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f t="shared" si="61"/>
        <v>0</v>
      </c>
    </row>
    <row r="298" spans="1:51" ht="21" hidden="1" customHeight="1">
      <c r="A298" s="453"/>
      <c r="B298" s="454"/>
      <c r="C298" s="454"/>
      <c r="D298" s="454"/>
      <c r="E298" s="454"/>
      <c r="F298" s="455"/>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f t="shared" si="61"/>
        <v>0</v>
      </c>
    </row>
    <row r="299" spans="1:51" ht="21" hidden="1" customHeight="1">
      <c r="A299" s="453"/>
      <c r="B299" s="454"/>
      <c r="C299" s="454"/>
      <c r="D299" s="454"/>
      <c r="E299" s="454"/>
      <c r="F299" s="455"/>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f t="shared" si="61"/>
        <v>0</v>
      </c>
    </row>
    <row r="300" spans="1:51" ht="21" hidden="1" customHeight="1">
      <c r="A300" s="453"/>
      <c r="B300" s="454"/>
      <c r="C300" s="454"/>
      <c r="D300" s="454"/>
      <c r="E300" s="454"/>
      <c r="F300" s="455"/>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f t="shared" si="61"/>
        <v>0</v>
      </c>
    </row>
    <row r="301" spans="1:51" ht="21" hidden="1" customHeight="1">
      <c r="A301" s="453"/>
      <c r="B301" s="454"/>
      <c r="C301" s="454"/>
      <c r="D301" s="454"/>
      <c r="E301" s="454"/>
      <c r="F301" s="455"/>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f t="shared" si="61"/>
        <v>0</v>
      </c>
    </row>
    <row r="302" spans="1:51" ht="21" hidden="1" customHeight="1">
      <c r="A302" s="453"/>
      <c r="B302" s="454"/>
      <c r="C302" s="454"/>
      <c r="D302" s="454"/>
      <c r="E302" s="454"/>
      <c r="F302" s="455"/>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f t="shared" si="61"/>
        <v>0</v>
      </c>
    </row>
    <row r="303" spans="1:51" ht="21" hidden="1" customHeight="1">
      <c r="A303" s="453"/>
      <c r="B303" s="454"/>
      <c r="C303" s="454"/>
      <c r="D303" s="454"/>
      <c r="E303" s="454"/>
      <c r="F303" s="455"/>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f t="shared" si="61"/>
        <v>0</v>
      </c>
    </row>
    <row r="304" spans="1:51" ht="21" hidden="1" customHeight="1">
      <c r="A304" s="453"/>
      <c r="B304" s="454"/>
      <c r="C304" s="454"/>
      <c r="D304" s="454"/>
      <c r="E304" s="454"/>
      <c r="F304" s="455"/>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f t="shared" si="61"/>
        <v>0</v>
      </c>
    </row>
    <row r="305" spans="1:51" ht="24.75" hidden="1" customHeight="1" thickBot="1">
      <c r="A305" s="453"/>
      <c r="B305" s="454"/>
      <c r="C305" s="454"/>
      <c r="D305" s="454"/>
      <c r="E305" s="454"/>
      <c r="F305" s="455"/>
      <c r="G305" s="403" t="s">
        <v>164</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164</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f>IF(AY293=0,0,1)</f>
        <v>0</v>
      </c>
    </row>
    <row r="306" spans="1:51" ht="24.75" hidden="1" customHeight="1">
      <c r="A306" s="453"/>
      <c r="B306" s="454"/>
      <c r="C306" s="454"/>
      <c r="D306" s="454"/>
      <c r="E306" s="454"/>
      <c r="F306" s="455"/>
      <c r="G306" s="432" t="s">
        <v>167</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168</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f>COUNTA(G308:AX317)</f>
        <v>0</v>
      </c>
    </row>
    <row r="307" spans="1:51" ht="24.75" hidden="1" customHeight="1">
      <c r="A307" s="453"/>
      <c r="B307" s="454"/>
      <c r="C307" s="454"/>
      <c r="D307" s="454"/>
      <c r="E307" s="454"/>
      <c r="F307" s="455"/>
      <c r="G307" s="436" t="s">
        <v>161</v>
      </c>
      <c r="H307" s="437"/>
      <c r="I307" s="437"/>
      <c r="J307" s="437"/>
      <c r="K307" s="437"/>
      <c r="L307" s="438" t="s">
        <v>162</v>
      </c>
      <c r="M307" s="437"/>
      <c r="N307" s="437"/>
      <c r="O307" s="437"/>
      <c r="P307" s="437"/>
      <c r="Q307" s="437"/>
      <c r="R307" s="437"/>
      <c r="S307" s="437"/>
      <c r="T307" s="437"/>
      <c r="U307" s="437"/>
      <c r="V307" s="437"/>
      <c r="W307" s="437"/>
      <c r="X307" s="439"/>
      <c r="Y307" s="440" t="s">
        <v>163</v>
      </c>
      <c r="Z307" s="441"/>
      <c r="AA307" s="441"/>
      <c r="AB307" s="442"/>
      <c r="AC307" s="436" t="s">
        <v>161</v>
      </c>
      <c r="AD307" s="437"/>
      <c r="AE307" s="437"/>
      <c r="AF307" s="437"/>
      <c r="AG307" s="437"/>
      <c r="AH307" s="438" t="s">
        <v>162</v>
      </c>
      <c r="AI307" s="437"/>
      <c r="AJ307" s="437"/>
      <c r="AK307" s="437"/>
      <c r="AL307" s="437"/>
      <c r="AM307" s="437"/>
      <c r="AN307" s="437"/>
      <c r="AO307" s="437"/>
      <c r="AP307" s="437"/>
      <c r="AQ307" s="437"/>
      <c r="AR307" s="437"/>
      <c r="AS307" s="437"/>
      <c r="AT307" s="439"/>
      <c r="AU307" s="440" t="s">
        <v>163</v>
      </c>
      <c r="AV307" s="441"/>
      <c r="AW307" s="441"/>
      <c r="AX307" s="443"/>
      <c r="AY307">
        <f>IF(AY306=0,0,1)</f>
        <v>0</v>
      </c>
    </row>
    <row r="308" spans="1:51" ht="18.75" hidden="1" customHeight="1">
      <c r="A308" s="453"/>
      <c r="B308" s="454"/>
      <c r="C308" s="454"/>
      <c r="D308" s="454"/>
      <c r="E308" s="454"/>
      <c r="F308" s="455"/>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f>COUNTA(G308:AX308)</f>
        <v>0</v>
      </c>
    </row>
    <row r="309" spans="1:51" ht="18.75" hidden="1" customHeight="1">
      <c r="A309" s="453"/>
      <c r="B309" s="454"/>
      <c r="C309" s="454"/>
      <c r="D309" s="454"/>
      <c r="E309" s="454"/>
      <c r="F309" s="455"/>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f t="shared" si="61"/>
        <v>0</v>
      </c>
    </row>
    <row r="310" spans="1:51" ht="18.75" hidden="1" customHeight="1">
      <c r="A310" s="453"/>
      <c r="B310" s="454"/>
      <c r="C310" s="454"/>
      <c r="D310" s="454"/>
      <c r="E310" s="454"/>
      <c r="F310" s="455"/>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f t="shared" si="61"/>
        <v>0</v>
      </c>
    </row>
    <row r="311" spans="1:51" ht="18.75" hidden="1" customHeight="1">
      <c r="A311" s="453"/>
      <c r="B311" s="454"/>
      <c r="C311" s="454"/>
      <c r="D311" s="454"/>
      <c r="E311" s="454"/>
      <c r="F311" s="455"/>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f t="shared" si="61"/>
        <v>0</v>
      </c>
    </row>
    <row r="312" spans="1:51" ht="18.75" hidden="1" customHeight="1">
      <c r="A312" s="453"/>
      <c r="B312" s="454"/>
      <c r="C312" s="454"/>
      <c r="D312" s="454"/>
      <c r="E312" s="454"/>
      <c r="F312" s="455"/>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f t="shared" si="61"/>
        <v>0</v>
      </c>
    </row>
    <row r="313" spans="1:51" ht="18.75" hidden="1" customHeight="1">
      <c r="A313" s="453"/>
      <c r="B313" s="454"/>
      <c r="C313" s="454"/>
      <c r="D313" s="454"/>
      <c r="E313" s="454"/>
      <c r="F313" s="455"/>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f t="shared" si="61"/>
        <v>0</v>
      </c>
    </row>
    <row r="314" spans="1:51" ht="18.75" hidden="1" customHeight="1">
      <c r="A314" s="453"/>
      <c r="B314" s="454"/>
      <c r="C314" s="454"/>
      <c r="D314" s="454"/>
      <c r="E314" s="454"/>
      <c r="F314" s="455"/>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f t="shared" si="61"/>
        <v>0</v>
      </c>
    </row>
    <row r="315" spans="1:51" ht="18.75" hidden="1" customHeight="1">
      <c r="A315" s="453"/>
      <c r="B315" s="454"/>
      <c r="C315" s="454"/>
      <c r="D315" s="454"/>
      <c r="E315" s="454"/>
      <c r="F315" s="455"/>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f t="shared" si="61"/>
        <v>0</v>
      </c>
    </row>
    <row r="316" spans="1:51" ht="18.75" hidden="1" customHeight="1">
      <c r="A316" s="453"/>
      <c r="B316" s="454"/>
      <c r="C316" s="454"/>
      <c r="D316" s="454"/>
      <c r="E316" s="454"/>
      <c r="F316" s="455"/>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f t="shared" si="61"/>
        <v>0</v>
      </c>
    </row>
    <row r="317" spans="1:51" ht="18.75" hidden="1" customHeight="1">
      <c r="A317" s="453"/>
      <c r="B317" s="454"/>
      <c r="C317" s="454"/>
      <c r="D317" s="454"/>
      <c r="E317" s="454"/>
      <c r="F317" s="455"/>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f t="shared" si="61"/>
        <v>0</v>
      </c>
    </row>
    <row r="318" spans="1:51" ht="24.75" hidden="1" customHeight="1" thickBot="1">
      <c r="A318" s="453"/>
      <c r="B318" s="454"/>
      <c r="C318" s="454"/>
      <c r="D318" s="454"/>
      <c r="E318" s="454"/>
      <c r="F318" s="455"/>
      <c r="G318" s="403" t="s">
        <v>164</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164</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f>IF(AY306=0,0,1)</f>
        <v>0</v>
      </c>
    </row>
    <row r="319" spans="1:51" ht="24.75" hidden="1" customHeight="1">
      <c r="A319" s="453"/>
      <c r="B319" s="454"/>
      <c r="C319" s="454"/>
      <c r="D319" s="454"/>
      <c r="E319" s="454"/>
      <c r="F319" s="455"/>
      <c r="G319" s="432" t="s">
        <v>169</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170</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f>COUNTA(G321:AX330)</f>
        <v>0</v>
      </c>
    </row>
    <row r="320" spans="1:51" ht="24.75" hidden="1" customHeight="1">
      <c r="A320" s="453"/>
      <c r="B320" s="454"/>
      <c r="C320" s="454"/>
      <c r="D320" s="454"/>
      <c r="E320" s="454"/>
      <c r="F320" s="455"/>
      <c r="G320" s="436" t="s">
        <v>161</v>
      </c>
      <c r="H320" s="437"/>
      <c r="I320" s="437"/>
      <c r="J320" s="437"/>
      <c r="K320" s="437"/>
      <c r="L320" s="438" t="s">
        <v>162</v>
      </c>
      <c r="M320" s="437"/>
      <c r="N320" s="437"/>
      <c r="O320" s="437"/>
      <c r="P320" s="437"/>
      <c r="Q320" s="437"/>
      <c r="R320" s="437"/>
      <c r="S320" s="437"/>
      <c r="T320" s="437"/>
      <c r="U320" s="437"/>
      <c r="V320" s="437"/>
      <c r="W320" s="437"/>
      <c r="X320" s="439"/>
      <c r="Y320" s="440" t="s">
        <v>163</v>
      </c>
      <c r="Z320" s="441"/>
      <c r="AA320" s="441"/>
      <c r="AB320" s="442"/>
      <c r="AC320" s="436" t="s">
        <v>161</v>
      </c>
      <c r="AD320" s="437"/>
      <c r="AE320" s="437"/>
      <c r="AF320" s="437"/>
      <c r="AG320" s="437"/>
      <c r="AH320" s="438" t="s">
        <v>162</v>
      </c>
      <c r="AI320" s="437"/>
      <c r="AJ320" s="437"/>
      <c r="AK320" s="437"/>
      <c r="AL320" s="437"/>
      <c r="AM320" s="437"/>
      <c r="AN320" s="437"/>
      <c r="AO320" s="437"/>
      <c r="AP320" s="437"/>
      <c r="AQ320" s="437"/>
      <c r="AR320" s="437"/>
      <c r="AS320" s="437"/>
      <c r="AT320" s="439"/>
      <c r="AU320" s="440" t="s">
        <v>163</v>
      </c>
      <c r="AV320" s="441"/>
      <c r="AW320" s="441"/>
      <c r="AX320" s="443"/>
      <c r="AY320">
        <f>IF(AY319=0,0,1)</f>
        <v>0</v>
      </c>
    </row>
    <row r="321" spans="1:51" s="13" customFormat="1" ht="20.25" hidden="1" customHeight="1">
      <c r="A321" s="453"/>
      <c r="B321" s="454"/>
      <c r="C321" s="454"/>
      <c r="D321" s="454"/>
      <c r="E321" s="454"/>
      <c r="F321" s="455"/>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f>COUNTA(G321:AX321)</f>
        <v>0</v>
      </c>
    </row>
    <row r="322" spans="1:51" ht="20.25" hidden="1" customHeight="1">
      <c r="A322" s="453"/>
      <c r="B322" s="454"/>
      <c r="C322" s="454"/>
      <c r="D322" s="454"/>
      <c r="E322" s="454"/>
      <c r="F322" s="455"/>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f t="shared" si="61"/>
        <v>0</v>
      </c>
    </row>
    <row r="323" spans="1:51" ht="20.25" hidden="1" customHeight="1">
      <c r="A323" s="453"/>
      <c r="B323" s="454"/>
      <c r="C323" s="454"/>
      <c r="D323" s="454"/>
      <c r="E323" s="454"/>
      <c r="F323" s="455"/>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f t="shared" si="61"/>
        <v>0</v>
      </c>
    </row>
    <row r="324" spans="1:51" ht="20.25" hidden="1" customHeight="1">
      <c r="A324" s="453"/>
      <c r="B324" s="454"/>
      <c r="C324" s="454"/>
      <c r="D324" s="454"/>
      <c r="E324" s="454"/>
      <c r="F324" s="455"/>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f t="shared" si="61"/>
        <v>0</v>
      </c>
    </row>
    <row r="325" spans="1:51" ht="20.25" hidden="1" customHeight="1">
      <c r="A325" s="453"/>
      <c r="B325" s="454"/>
      <c r="C325" s="454"/>
      <c r="D325" s="454"/>
      <c r="E325" s="454"/>
      <c r="F325" s="455"/>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f t="shared" si="61"/>
        <v>0</v>
      </c>
    </row>
    <row r="326" spans="1:51" ht="20.25" hidden="1" customHeight="1">
      <c r="A326" s="453"/>
      <c r="B326" s="454"/>
      <c r="C326" s="454"/>
      <c r="D326" s="454"/>
      <c r="E326" s="454"/>
      <c r="F326" s="455"/>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f t="shared" si="61"/>
        <v>0</v>
      </c>
    </row>
    <row r="327" spans="1:51" ht="20.25" hidden="1" customHeight="1">
      <c r="A327" s="453"/>
      <c r="B327" s="454"/>
      <c r="C327" s="454"/>
      <c r="D327" s="454"/>
      <c r="E327" s="454"/>
      <c r="F327" s="455"/>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f t="shared" si="61"/>
        <v>0</v>
      </c>
    </row>
    <row r="328" spans="1:51" ht="20.25" hidden="1" customHeight="1">
      <c r="A328" s="453"/>
      <c r="B328" s="454"/>
      <c r="C328" s="454"/>
      <c r="D328" s="454"/>
      <c r="E328" s="454"/>
      <c r="F328" s="455"/>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f t="shared" si="61"/>
        <v>0</v>
      </c>
    </row>
    <row r="329" spans="1:51" ht="20.25" hidden="1" customHeight="1">
      <c r="A329" s="453"/>
      <c r="B329" s="454"/>
      <c r="C329" s="454"/>
      <c r="D329" s="454"/>
      <c r="E329" s="454"/>
      <c r="F329" s="455"/>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f t="shared" si="61"/>
        <v>0</v>
      </c>
    </row>
    <row r="330" spans="1:51" ht="20.25" hidden="1" customHeight="1">
      <c r="A330" s="453"/>
      <c r="B330" s="454"/>
      <c r="C330" s="454"/>
      <c r="D330" s="454"/>
      <c r="E330" s="454"/>
      <c r="F330" s="455"/>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f t="shared" si="61"/>
        <v>0</v>
      </c>
    </row>
    <row r="331" spans="1:51" ht="24.75" hidden="1" customHeight="1">
      <c r="A331" s="453"/>
      <c r="B331" s="454"/>
      <c r="C331" s="454"/>
      <c r="D331" s="454"/>
      <c r="E331" s="454"/>
      <c r="F331" s="455"/>
      <c r="G331" s="403" t="s">
        <v>164</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164</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f>IF(AY319=0,0,1)</f>
        <v>0</v>
      </c>
    </row>
    <row r="332" spans="1:51" ht="24.75" customHeight="1" thickBot="1">
      <c r="A332" s="398" t="s">
        <v>171</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130</v>
      </c>
      <c r="AM332" s="402"/>
      <c r="AN332" s="402"/>
      <c r="AO332" s="58"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387"/>
      <c r="B337" s="387"/>
      <c r="C337" s="388" t="s">
        <v>173</v>
      </c>
      <c r="D337" s="389"/>
      <c r="E337" s="389"/>
      <c r="F337" s="389"/>
      <c r="G337" s="389"/>
      <c r="H337" s="389"/>
      <c r="I337" s="390"/>
      <c r="J337" s="368" t="s">
        <v>174</v>
      </c>
      <c r="K337" s="391"/>
      <c r="L337" s="391"/>
      <c r="M337" s="391"/>
      <c r="N337" s="391"/>
      <c r="O337" s="391"/>
      <c r="P337" s="392" t="s">
        <v>175</v>
      </c>
      <c r="Q337" s="392"/>
      <c r="R337" s="392"/>
      <c r="S337" s="392"/>
      <c r="T337" s="392"/>
      <c r="U337" s="392"/>
      <c r="V337" s="392"/>
      <c r="W337" s="392"/>
      <c r="X337" s="392"/>
      <c r="Y337" s="393" t="s">
        <v>176</v>
      </c>
      <c r="Z337" s="394"/>
      <c r="AA337" s="394"/>
      <c r="AB337" s="394"/>
      <c r="AC337" s="368" t="s">
        <v>177</v>
      </c>
      <c r="AD337" s="368"/>
      <c r="AE337" s="368"/>
      <c r="AF337" s="368"/>
      <c r="AG337" s="368"/>
      <c r="AH337" s="393" t="s">
        <v>178</v>
      </c>
      <c r="AI337" s="387"/>
      <c r="AJ337" s="387"/>
      <c r="AK337" s="387"/>
      <c r="AL337" s="387" t="s">
        <v>179</v>
      </c>
      <c r="AM337" s="387"/>
      <c r="AN337" s="387"/>
      <c r="AO337" s="395"/>
      <c r="AP337" s="368" t="s">
        <v>180</v>
      </c>
      <c r="AQ337" s="368"/>
      <c r="AR337" s="368"/>
      <c r="AS337" s="368"/>
      <c r="AT337" s="368"/>
      <c r="AU337" s="368"/>
      <c r="AV337" s="368"/>
      <c r="AW337" s="368"/>
      <c r="AX337" s="368"/>
      <c r="AY337">
        <f>IF(AY336=0,0,1)</f>
        <v>1</v>
      </c>
    </row>
    <row r="338" spans="1:51" ht="30" customHeight="1">
      <c r="A338" s="354">
        <v>1</v>
      </c>
      <c r="B338" s="354">
        <v>1</v>
      </c>
      <c r="C338" s="396" t="s">
        <v>665</v>
      </c>
      <c r="D338" s="380"/>
      <c r="E338" s="380"/>
      <c r="F338" s="380"/>
      <c r="G338" s="380"/>
      <c r="H338" s="380"/>
      <c r="I338" s="381"/>
      <c r="J338" s="359"/>
      <c r="K338" s="360"/>
      <c r="L338" s="360"/>
      <c r="M338" s="360"/>
      <c r="N338" s="360"/>
      <c r="O338" s="360"/>
      <c r="P338" s="397" t="s">
        <v>666</v>
      </c>
      <c r="Q338" s="361"/>
      <c r="R338" s="361"/>
      <c r="S338" s="361"/>
      <c r="T338" s="361"/>
      <c r="U338" s="361"/>
      <c r="V338" s="361"/>
      <c r="W338" s="361"/>
      <c r="X338" s="361"/>
      <c r="Y338" s="362">
        <v>3300</v>
      </c>
      <c r="Z338" s="363"/>
      <c r="AA338" s="363"/>
      <c r="AB338" s="364"/>
      <c r="AC338" s="350"/>
      <c r="AD338" s="351"/>
      <c r="AE338" s="351"/>
      <c r="AF338" s="351"/>
      <c r="AG338" s="351"/>
      <c r="AH338" s="385"/>
      <c r="AI338" s="386"/>
      <c r="AJ338" s="386"/>
      <c r="AK338" s="386"/>
      <c r="AL338" s="346"/>
      <c r="AM338" s="347"/>
      <c r="AN338" s="347"/>
      <c r="AO338" s="348"/>
      <c r="AP338" s="349"/>
      <c r="AQ338" s="349"/>
      <c r="AR338" s="349"/>
      <c r="AS338" s="349"/>
      <c r="AT338" s="349"/>
      <c r="AU338" s="349"/>
      <c r="AV338" s="349"/>
      <c r="AW338" s="349"/>
      <c r="AX338" s="349"/>
      <c r="AY338">
        <f>COUNTA(C338:AX338)</f>
        <v>3</v>
      </c>
    </row>
    <row r="339" spans="1:51" ht="30" hidden="1" customHeight="1">
      <c r="A339" s="354">
        <v>2</v>
      </c>
      <c r="B339" s="354">
        <v>1</v>
      </c>
      <c r="C339" s="382"/>
      <c r="D339" s="285"/>
      <c r="E339" s="285"/>
      <c r="F339" s="285"/>
      <c r="G339" s="285"/>
      <c r="H339" s="285"/>
      <c r="I339" s="383"/>
      <c r="J339" s="359"/>
      <c r="K339" s="360"/>
      <c r="L339" s="360"/>
      <c r="M339" s="360"/>
      <c r="N339" s="360"/>
      <c r="O339" s="360"/>
      <c r="P339" s="361"/>
      <c r="Q339" s="361"/>
      <c r="R339" s="361"/>
      <c r="S339" s="361"/>
      <c r="T339" s="361"/>
      <c r="U339" s="361"/>
      <c r="V339" s="361"/>
      <c r="W339" s="361"/>
      <c r="X339" s="361"/>
      <c r="Y339" s="362"/>
      <c r="Z339" s="363"/>
      <c r="AA339" s="363"/>
      <c r="AB339" s="364"/>
      <c r="AC339" s="350"/>
      <c r="AD339" s="351"/>
      <c r="AE339" s="351"/>
      <c r="AF339" s="351"/>
      <c r="AG339" s="351"/>
      <c r="AH339" s="385"/>
      <c r="AI339" s="386"/>
      <c r="AJ339" s="386"/>
      <c r="AK339" s="386"/>
      <c r="AL339" s="346"/>
      <c r="AM339" s="347"/>
      <c r="AN339" s="347"/>
      <c r="AO339" s="348"/>
      <c r="AP339" s="349"/>
      <c r="AQ339" s="349"/>
      <c r="AR339" s="349"/>
      <c r="AS339" s="349"/>
      <c r="AT339" s="349"/>
      <c r="AU339" s="349"/>
      <c r="AV339" s="349"/>
      <c r="AW339" s="349"/>
      <c r="AX339" s="349"/>
      <c r="AY339">
        <f t="shared" ref="AY339:AY368" si="62">COUNTA(C339:AX339)</f>
        <v>0</v>
      </c>
    </row>
    <row r="340" spans="1:51" ht="30" hidden="1" customHeight="1">
      <c r="A340" s="354">
        <v>3</v>
      </c>
      <c r="B340" s="354">
        <v>1</v>
      </c>
      <c r="C340" s="382"/>
      <c r="D340" s="285"/>
      <c r="E340" s="285"/>
      <c r="F340" s="285"/>
      <c r="G340" s="285"/>
      <c r="H340" s="285"/>
      <c r="I340" s="383"/>
      <c r="J340" s="359"/>
      <c r="K340" s="360"/>
      <c r="L340" s="360"/>
      <c r="M340" s="360"/>
      <c r="N340" s="360"/>
      <c r="O340" s="360"/>
      <c r="P340" s="384"/>
      <c r="Q340" s="361"/>
      <c r="R340" s="361"/>
      <c r="S340" s="361"/>
      <c r="T340" s="361"/>
      <c r="U340" s="361"/>
      <c r="V340" s="361"/>
      <c r="W340" s="361"/>
      <c r="X340" s="361"/>
      <c r="Y340" s="362"/>
      <c r="Z340" s="363"/>
      <c r="AA340" s="363"/>
      <c r="AB340" s="364"/>
      <c r="AC340" s="350"/>
      <c r="AD340" s="351"/>
      <c r="AE340" s="351"/>
      <c r="AF340" s="351"/>
      <c r="AG340" s="351"/>
      <c r="AH340" s="352"/>
      <c r="AI340" s="353"/>
      <c r="AJ340" s="353"/>
      <c r="AK340" s="353"/>
      <c r="AL340" s="346"/>
      <c r="AM340" s="347"/>
      <c r="AN340" s="347"/>
      <c r="AO340" s="348"/>
      <c r="AP340" s="349"/>
      <c r="AQ340" s="349"/>
      <c r="AR340" s="349"/>
      <c r="AS340" s="349"/>
      <c r="AT340" s="349"/>
      <c r="AU340" s="349"/>
      <c r="AV340" s="349"/>
      <c r="AW340" s="349"/>
      <c r="AX340" s="349"/>
      <c r="AY340">
        <f t="shared" si="62"/>
        <v>0</v>
      </c>
    </row>
    <row r="341" spans="1:51" ht="30" hidden="1" customHeight="1">
      <c r="A341" s="354">
        <v>4</v>
      </c>
      <c r="B341" s="354">
        <v>1</v>
      </c>
      <c r="C341" s="382"/>
      <c r="D341" s="285"/>
      <c r="E341" s="285"/>
      <c r="F341" s="285"/>
      <c r="G341" s="285"/>
      <c r="H341" s="285"/>
      <c r="I341" s="383"/>
      <c r="J341" s="359"/>
      <c r="K341" s="360"/>
      <c r="L341" s="360"/>
      <c r="M341" s="360"/>
      <c r="N341" s="360"/>
      <c r="O341" s="360"/>
      <c r="P341" s="384"/>
      <c r="Q341" s="361"/>
      <c r="R341" s="361"/>
      <c r="S341" s="361"/>
      <c r="T341" s="361"/>
      <c r="U341" s="361"/>
      <c r="V341" s="361"/>
      <c r="W341" s="361"/>
      <c r="X341" s="361"/>
      <c r="Y341" s="362"/>
      <c r="Z341" s="363"/>
      <c r="AA341" s="363"/>
      <c r="AB341" s="364"/>
      <c r="AC341" s="350"/>
      <c r="AD341" s="351"/>
      <c r="AE341" s="351"/>
      <c r="AF341" s="351"/>
      <c r="AG341" s="351"/>
      <c r="AH341" s="352"/>
      <c r="AI341" s="353"/>
      <c r="AJ341" s="353"/>
      <c r="AK341" s="353"/>
      <c r="AL341" s="346"/>
      <c r="AM341" s="347"/>
      <c r="AN341" s="347"/>
      <c r="AO341" s="348"/>
      <c r="AP341" s="349"/>
      <c r="AQ341" s="349"/>
      <c r="AR341" s="349"/>
      <c r="AS341" s="349"/>
      <c r="AT341" s="349"/>
      <c r="AU341" s="349"/>
      <c r="AV341" s="349"/>
      <c r="AW341" s="349"/>
      <c r="AX341" s="349"/>
      <c r="AY341">
        <f t="shared" si="62"/>
        <v>0</v>
      </c>
    </row>
    <row r="342" spans="1:51" ht="30" hidden="1" customHeight="1">
      <c r="A342" s="354">
        <v>5</v>
      </c>
      <c r="B342" s="354">
        <v>1</v>
      </c>
      <c r="C342" s="382"/>
      <c r="D342" s="285"/>
      <c r="E342" s="285"/>
      <c r="F342" s="285"/>
      <c r="G342" s="285"/>
      <c r="H342" s="285"/>
      <c r="I342" s="383"/>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f>COUNTA(C342:AX342)</f>
        <v>0</v>
      </c>
    </row>
    <row r="343" spans="1:51" ht="30" hidden="1" customHeight="1">
      <c r="A343" s="354">
        <v>6</v>
      </c>
      <c r="B343" s="354">
        <v>1</v>
      </c>
      <c r="C343" s="382"/>
      <c r="D343" s="285"/>
      <c r="E343" s="285"/>
      <c r="F343" s="285"/>
      <c r="G343" s="285"/>
      <c r="H343" s="285"/>
      <c r="I343" s="383"/>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f t="shared" si="62"/>
        <v>0</v>
      </c>
    </row>
    <row r="344" spans="1:51" ht="30" hidden="1" customHeight="1">
      <c r="A344" s="354">
        <v>7</v>
      </c>
      <c r="B344" s="354">
        <v>1</v>
      </c>
      <c r="C344" s="382"/>
      <c r="D344" s="285"/>
      <c r="E344" s="285"/>
      <c r="F344" s="285"/>
      <c r="G344" s="285"/>
      <c r="H344" s="285"/>
      <c r="I344" s="383"/>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f t="shared" si="62"/>
        <v>0</v>
      </c>
    </row>
    <row r="345" spans="1:51" ht="30" hidden="1" customHeight="1">
      <c r="A345" s="354">
        <v>8</v>
      </c>
      <c r="B345" s="354">
        <v>1</v>
      </c>
      <c r="C345" s="379"/>
      <c r="D345" s="380"/>
      <c r="E345" s="380"/>
      <c r="F345" s="380"/>
      <c r="G345" s="380"/>
      <c r="H345" s="380"/>
      <c r="I345" s="381"/>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f t="shared" si="62"/>
        <v>0</v>
      </c>
    </row>
    <row r="346" spans="1:51" ht="30" hidden="1" customHeight="1">
      <c r="A346" s="354">
        <v>9</v>
      </c>
      <c r="B346" s="354">
        <v>1</v>
      </c>
      <c r="C346" s="379"/>
      <c r="D346" s="380"/>
      <c r="E346" s="380"/>
      <c r="F346" s="380"/>
      <c r="G346" s="380"/>
      <c r="H346" s="380"/>
      <c r="I346" s="381"/>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f t="shared" si="62"/>
        <v>0</v>
      </c>
    </row>
    <row r="347" spans="1:51" ht="30" hidden="1" customHeight="1">
      <c r="A347" s="354">
        <v>10</v>
      </c>
      <c r="B347" s="354">
        <v>1</v>
      </c>
      <c r="C347" s="379"/>
      <c r="D347" s="380"/>
      <c r="E347" s="380"/>
      <c r="F347" s="380"/>
      <c r="G347" s="380"/>
      <c r="H347" s="380"/>
      <c r="I347" s="381"/>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f t="shared" si="62"/>
        <v>0</v>
      </c>
    </row>
    <row r="348" spans="1:51" ht="30" hidden="1" customHeight="1">
      <c r="A348" s="354">
        <v>11</v>
      </c>
      <c r="B348" s="354">
        <v>1</v>
      </c>
      <c r="C348" s="379"/>
      <c r="D348" s="380"/>
      <c r="E348" s="380"/>
      <c r="F348" s="380"/>
      <c r="G348" s="380"/>
      <c r="H348" s="380"/>
      <c r="I348" s="381"/>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f t="shared" si="62"/>
        <v>0</v>
      </c>
    </row>
    <row r="349" spans="1:51" ht="30" hidden="1" customHeight="1">
      <c r="A349" s="354">
        <v>12</v>
      </c>
      <c r="B349" s="354">
        <v>1</v>
      </c>
      <c r="C349" s="379"/>
      <c r="D349" s="380"/>
      <c r="E349" s="380"/>
      <c r="F349" s="380"/>
      <c r="G349" s="380"/>
      <c r="H349" s="380"/>
      <c r="I349" s="381"/>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f t="shared" si="62"/>
        <v>0</v>
      </c>
    </row>
    <row r="350" spans="1:51" ht="30" hidden="1" customHeight="1">
      <c r="A350" s="354">
        <v>13</v>
      </c>
      <c r="B350" s="354">
        <v>1</v>
      </c>
      <c r="C350" s="379"/>
      <c r="D350" s="380"/>
      <c r="E350" s="380"/>
      <c r="F350" s="380"/>
      <c r="G350" s="380"/>
      <c r="H350" s="380"/>
      <c r="I350" s="381"/>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f t="shared" si="62"/>
        <v>0</v>
      </c>
    </row>
    <row r="351" spans="1:51" ht="30" hidden="1" customHeight="1">
      <c r="A351" s="354">
        <v>14</v>
      </c>
      <c r="B351" s="354">
        <v>1</v>
      </c>
      <c r="C351" s="379"/>
      <c r="D351" s="380"/>
      <c r="E351" s="380"/>
      <c r="F351" s="380"/>
      <c r="G351" s="380"/>
      <c r="H351" s="380"/>
      <c r="I351" s="381"/>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f t="shared" si="62"/>
        <v>0</v>
      </c>
    </row>
    <row r="352" spans="1:51" ht="30" hidden="1" customHeight="1">
      <c r="A352" s="354">
        <v>15</v>
      </c>
      <c r="B352" s="354">
        <v>1</v>
      </c>
      <c r="C352" s="379"/>
      <c r="D352" s="380"/>
      <c r="E352" s="380"/>
      <c r="F352" s="380"/>
      <c r="G352" s="380"/>
      <c r="H352" s="380"/>
      <c r="I352" s="381"/>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f t="shared" si="62"/>
        <v>0</v>
      </c>
    </row>
    <row r="353" spans="1:51" ht="30" hidden="1" customHeight="1">
      <c r="A353" s="354">
        <v>16</v>
      </c>
      <c r="B353" s="354">
        <v>1</v>
      </c>
      <c r="C353" s="379"/>
      <c r="D353" s="380"/>
      <c r="E353" s="380"/>
      <c r="F353" s="380"/>
      <c r="G353" s="380"/>
      <c r="H353" s="380"/>
      <c r="I353" s="381"/>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f t="shared" si="62"/>
        <v>0</v>
      </c>
    </row>
    <row r="354" spans="1:51" s="13" customFormat="1" ht="30" hidden="1" customHeight="1">
      <c r="A354" s="354">
        <v>17</v>
      </c>
      <c r="B354" s="354">
        <v>1</v>
      </c>
      <c r="C354" s="379"/>
      <c r="D354" s="380"/>
      <c r="E354" s="380"/>
      <c r="F354" s="380"/>
      <c r="G354" s="380"/>
      <c r="H354" s="380"/>
      <c r="I354" s="381"/>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f t="shared" si="62"/>
        <v>0</v>
      </c>
    </row>
    <row r="355" spans="1:51" ht="30" hidden="1" customHeight="1">
      <c r="A355" s="354">
        <v>18</v>
      </c>
      <c r="B355" s="354">
        <v>1</v>
      </c>
      <c r="C355" s="379"/>
      <c r="D355" s="380"/>
      <c r="E355" s="380"/>
      <c r="F355" s="380"/>
      <c r="G355" s="380"/>
      <c r="H355" s="380"/>
      <c r="I355" s="381"/>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f t="shared" si="62"/>
        <v>0</v>
      </c>
    </row>
    <row r="356" spans="1:51" ht="30" hidden="1" customHeight="1">
      <c r="A356" s="354">
        <v>19</v>
      </c>
      <c r="B356" s="354">
        <v>1</v>
      </c>
      <c r="C356" s="379"/>
      <c r="D356" s="380"/>
      <c r="E356" s="380"/>
      <c r="F356" s="380"/>
      <c r="G356" s="380"/>
      <c r="H356" s="380"/>
      <c r="I356" s="381"/>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f t="shared" si="62"/>
        <v>0</v>
      </c>
    </row>
    <row r="357" spans="1:51" ht="30" hidden="1" customHeight="1">
      <c r="A357" s="354">
        <v>20</v>
      </c>
      <c r="B357" s="354">
        <v>1</v>
      </c>
      <c r="C357" s="379"/>
      <c r="D357" s="380"/>
      <c r="E357" s="380"/>
      <c r="F357" s="380"/>
      <c r="G357" s="380"/>
      <c r="H357" s="380"/>
      <c r="I357" s="381"/>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f t="shared" si="62"/>
        <v>0</v>
      </c>
    </row>
    <row r="358" spans="1:51" ht="30" hidden="1" customHeight="1">
      <c r="A358" s="354">
        <v>21</v>
      </c>
      <c r="B358" s="354">
        <v>1</v>
      </c>
      <c r="C358" s="379"/>
      <c r="D358" s="380"/>
      <c r="E358" s="380"/>
      <c r="F358" s="380"/>
      <c r="G358" s="380"/>
      <c r="H358" s="380"/>
      <c r="I358" s="381"/>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f t="shared" si="62"/>
        <v>0</v>
      </c>
    </row>
    <row r="359" spans="1:51" ht="30" hidden="1" customHeight="1">
      <c r="A359" s="354">
        <v>22</v>
      </c>
      <c r="B359" s="354">
        <v>1</v>
      </c>
      <c r="C359" s="379"/>
      <c r="D359" s="380"/>
      <c r="E359" s="380"/>
      <c r="F359" s="380"/>
      <c r="G359" s="380"/>
      <c r="H359" s="380"/>
      <c r="I359" s="381"/>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f t="shared" si="62"/>
        <v>0</v>
      </c>
    </row>
    <row r="360" spans="1:51" ht="30" hidden="1" customHeight="1">
      <c r="A360" s="354">
        <v>23</v>
      </c>
      <c r="B360" s="354">
        <v>1</v>
      </c>
      <c r="C360" s="379"/>
      <c r="D360" s="380"/>
      <c r="E360" s="380"/>
      <c r="F360" s="380"/>
      <c r="G360" s="380"/>
      <c r="H360" s="380"/>
      <c r="I360" s="381"/>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f t="shared" si="62"/>
        <v>0</v>
      </c>
    </row>
    <row r="361" spans="1:51" ht="30" hidden="1" customHeight="1">
      <c r="A361" s="354">
        <v>24</v>
      </c>
      <c r="B361" s="354">
        <v>1</v>
      </c>
      <c r="C361" s="379"/>
      <c r="D361" s="380"/>
      <c r="E361" s="380"/>
      <c r="F361" s="380"/>
      <c r="G361" s="380"/>
      <c r="H361" s="380"/>
      <c r="I361" s="381"/>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f t="shared" si="62"/>
        <v>0</v>
      </c>
    </row>
    <row r="362" spans="1:51" ht="30" hidden="1" customHeight="1">
      <c r="A362" s="354">
        <v>25</v>
      </c>
      <c r="B362" s="354">
        <v>1</v>
      </c>
      <c r="C362" s="379"/>
      <c r="D362" s="380"/>
      <c r="E362" s="380"/>
      <c r="F362" s="380"/>
      <c r="G362" s="380"/>
      <c r="H362" s="380"/>
      <c r="I362" s="381"/>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f t="shared" si="62"/>
        <v>0</v>
      </c>
    </row>
    <row r="363" spans="1:51" ht="30" hidden="1" customHeight="1">
      <c r="A363" s="354">
        <v>26</v>
      </c>
      <c r="B363" s="354">
        <v>1</v>
      </c>
      <c r="C363" s="379"/>
      <c r="D363" s="380"/>
      <c r="E363" s="380"/>
      <c r="F363" s="380"/>
      <c r="G363" s="380"/>
      <c r="H363" s="380"/>
      <c r="I363" s="381"/>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f t="shared" si="62"/>
        <v>0</v>
      </c>
    </row>
    <row r="364" spans="1:51" ht="30" hidden="1" customHeight="1">
      <c r="A364" s="354">
        <v>27</v>
      </c>
      <c r="B364" s="354">
        <v>1</v>
      </c>
      <c r="C364" s="379"/>
      <c r="D364" s="380"/>
      <c r="E364" s="380"/>
      <c r="F364" s="380"/>
      <c r="G364" s="380"/>
      <c r="H364" s="380"/>
      <c r="I364" s="381"/>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f t="shared" si="62"/>
        <v>0</v>
      </c>
    </row>
    <row r="365" spans="1:51" ht="30" hidden="1" customHeight="1">
      <c r="A365" s="354">
        <v>28</v>
      </c>
      <c r="B365" s="354">
        <v>1</v>
      </c>
      <c r="C365" s="379"/>
      <c r="D365" s="380"/>
      <c r="E365" s="380"/>
      <c r="F365" s="380"/>
      <c r="G365" s="380"/>
      <c r="H365" s="380"/>
      <c r="I365" s="381"/>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f t="shared" si="62"/>
        <v>0</v>
      </c>
    </row>
    <row r="366" spans="1:51" ht="30" hidden="1" customHeight="1">
      <c r="A366" s="354">
        <v>29</v>
      </c>
      <c r="B366" s="354">
        <v>1</v>
      </c>
      <c r="C366" s="379"/>
      <c r="D366" s="380"/>
      <c r="E366" s="380"/>
      <c r="F366" s="380"/>
      <c r="G366" s="380"/>
      <c r="H366" s="380"/>
      <c r="I366" s="381"/>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f t="shared" si="62"/>
        <v>0</v>
      </c>
    </row>
    <row r="367" spans="1:51" ht="30" hidden="1" customHeight="1">
      <c r="A367" s="354">
        <v>30</v>
      </c>
      <c r="B367" s="354">
        <v>1</v>
      </c>
      <c r="C367" s="379"/>
      <c r="D367" s="380"/>
      <c r="E367" s="380"/>
      <c r="F367" s="380"/>
      <c r="G367" s="380"/>
      <c r="H367" s="380"/>
      <c r="I367" s="381"/>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c r="A369" s="38"/>
      <c r="B369" s="42" t="s">
        <v>181</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c r="A370" s="387"/>
      <c r="B370" s="387"/>
      <c r="C370" s="388" t="s">
        <v>173</v>
      </c>
      <c r="D370" s="389"/>
      <c r="E370" s="389"/>
      <c r="F370" s="389"/>
      <c r="G370" s="389"/>
      <c r="H370" s="389"/>
      <c r="I370" s="390"/>
      <c r="J370" s="368" t="s">
        <v>174</v>
      </c>
      <c r="K370" s="391"/>
      <c r="L370" s="391"/>
      <c r="M370" s="391"/>
      <c r="N370" s="391"/>
      <c r="O370" s="391"/>
      <c r="P370" s="392" t="s">
        <v>175</v>
      </c>
      <c r="Q370" s="392"/>
      <c r="R370" s="392"/>
      <c r="S370" s="392"/>
      <c r="T370" s="392"/>
      <c r="U370" s="392"/>
      <c r="V370" s="392"/>
      <c r="W370" s="392"/>
      <c r="X370" s="392"/>
      <c r="Y370" s="393" t="s">
        <v>176</v>
      </c>
      <c r="Z370" s="394"/>
      <c r="AA370" s="394"/>
      <c r="AB370" s="394"/>
      <c r="AC370" s="368" t="s">
        <v>177</v>
      </c>
      <c r="AD370" s="368"/>
      <c r="AE370" s="368"/>
      <c r="AF370" s="368"/>
      <c r="AG370" s="368"/>
      <c r="AH370" s="393" t="s">
        <v>178</v>
      </c>
      <c r="AI370" s="387"/>
      <c r="AJ370" s="387"/>
      <c r="AK370" s="387"/>
      <c r="AL370" s="387" t="s">
        <v>179</v>
      </c>
      <c r="AM370" s="387"/>
      <c r="AN370" s="387"/>
      <c r="AO370" s="395"/>
      <c r="AP370" s="368" t="s">
        <v>180</v>
      </c>
      <c r="AQ370" s="368"/>
      <c r="AR370" s="368"/>
      <c r="AS370" s="368"/>
      <c r="AT370" s="368"/>
      <c r="AU370" s="368"/>
      <c r="AV370" s="368"/>
      <c r="AW370" s="368"/>
      <c r="AX370" s="368"/>
      <c r="AY370">
        <f>IF(AY369=0,0,1)</f>
        <v>0</v>
      </c>
    </row>
    <row r="371" spans="1:51" ht="30" hidden="1" customHeight="1">
      <c r="A371" s="354">
        <v>1</v>
      </c>
      <c r="B371" s="354">
        <v>1</v>
      </c>
      <c r="C371" s="379"/>
      <c r="D371" s="380"/>
      <c r="E371" s="380"/>
      <c r="F371" s="380"/>
      <c r="G371" s="380"/>
      <c r="H371" s="380"/>
      <c r="I371" s="381"/>
      <c r="J371" s="359"/>
      <c r="K371" s="360"/>
      <c r="L371" s="360"/>
      <c r="M371" s="360"/>
      <c r="N371" s="360"/>
      <c r="O371" s="360"/>
      <c r="P371" s="361"/>
      <c r="Q371" s="361"/>
      <c r="R371" s="361"/>
      <c r="S371" s="361"/>
      <c r="T371" s="361"/>
      <c r="U371" s="361"/>
      <c r="V371" s="361"/>
      <c r="W371" s="361"/>
      <c r="X371" s="361"/>
      <c r="Y371" s="362"/>
      <c r="Z371" s="363"/>
      <c r="AA371" s="363"/>
      <c r="AB371" s="364"/>
      <c r="AC371" s="350"/>
      <c r="AD371" s="351"/>
      <c r="AE371" s="351"/>
      <c r="AF371" s="351"/>
      <c r="AG371" s="351"/>
      <c r="AH371" s="385"/>
      <c r="AI371" s="386"/>
      <c r="AJ371" s="386"/>
      <c r="AK371" s="386"/>
      <c r="AL371" s="346"/>
      <c r="AM371" s="347"/>
      <c r="AN371" s="347"/>
      <c r="AO371" s="348"/>
      <c r="AP371" s="349"/>
      <c r="AQ371" s="349"/>
      <c r="AR371" s="349"/>
      <c r="AS371" s="349"/>
      <c r="AT371" s="349"/>
      <c r="AU371" s="349"/>
      <c r="AV371" s="349"/>
      <c r="AW371" s="349"/>
      <c r="AX371" s="349"/>
      <c r="AY371">
        <f>COUNTA(C371:AX371)</f>
        <v>0</v>
      </c>
    </row>
    <row r="372" spans="1:51" ht="30" hidden="1" customHeight="1">
      <c r="A372" s="354">
        <v>2</v>
      </c>
      <c r="B372" s="354">
        <v>1</v>
      </c>
      <c r="C372" s="382"/>
      <c r="D372" s="285"/>
      <c r="E372" s="285"/>
      <c r="F372" s="285"/>
      <c r="G372" s="285"/>
      <c r="H372" s="285"/>
      <c r="I372" s="383"/>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5"/>
      <c r="AI372" s="386"/>
      <c r="AJ372" s="386"/>
      <c r="AK372" s="386"/>
      <c r="AL372" s="346"/>
      <c r="AM372" s="347"/>
      <c r="AN372" s="347"/>
      <c r="AO372" s="348"/>
      <c r="AP372" s="349"/>
      <c r="AQ372" s="349"/>
      <c r="AR372" s="349"/>
      <c r="AS372" s="349"/>
      <c r="AT372" s="349"/>
      <c r="AU372" s="349"/>
      <c r="AV372" s="349"/>
      <c r="AW372" s="349"/>
      <c r="AX372" s="349"/>
      <c r="AY372">
        <f t="shared" ref="AY372:AY401" si="63">COUNTA(C372:AX372)</f>
        <v>0</v>
      </c>
    </row>
    <row r="373" spans="1:51" ht="30" hidden="1" customHeight="1">
      <c r="A373" s="354">
        <v>3</v>
      </c>
      <c r="B373" s="354">
        <v>1</v>
      </c>
      <c r="C373" s="382"/>
      <c r="D373" s="285"/>
      <c r="E373" s="285"/>
      <c r="F373" s="285"/>
      <c r="G373" s="285"/>
      <c r="H373" s="285"/>
      <c r="I373" s="383"/>
      <c r="J373" s="359"/>
      <c r="K373" s="360"/>
      <c r="L373" s="360"/>
      <c r="M373" s="360"/>
      <c r="N373" s="360"/>
      <c r="O373" s="360"/>
      <c r="P373" s="384"/>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f t="shared" si="63"/>
        <v>0</v>
      </c>
    </row>
    <row r="374" spans="1:51" ht="30" hidden="1" customHeight="1">
      <c r="A374" s="354">
        <v>4</v>
      </c>
      <c r="B374" s="354">
        <v>1</v>
      </c>
      <c r="C374" s="382"/>
      <c r="D374" s="285"/>
      <c r="E374" s="285"/>
      <c r="F374" s="285"/>
      <c r="G374" s="285"/>
      <c r="H374" s="285"/>
      <c r="I374" s="383"/>
      <c r="J374" s="359"/>
      <c r="K374" s="360"/>
      <c r="L374" s="360"/>
      <c r="M374" s="360"/>
      <c r="N374" s="360"/>
      <c r="O374" s="360"/>
      <c r="P374" s="384"/>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f t="shared" si="63"/>
        <v>0</v>
      </c>
    </row>
    <row r="375" spans="1:51" ht="30" hidden="1" customHeight="1">
      <c r="A375" s="354">
        <v>5</v>
      </c>
      <c r="B375" s="354">
        <v>1</v>
      </c>
      <c r="C375" s="379"/>
      <c r="D375" s="380"/>
      <c r="E375" s="380"/>
      <c r="F375" s="380"/>
      <c r="G375" s="380"/>
      <c r="H375" s="380"/>
      <c r="I375" s="381"/>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f>COUNTA(C375:AX375)</f>
        <v>0</v>
      </c>
    </row>
    <row r="376" spans="1:51" ht="30" hidden="1" customHeight="1">
      <c r="A376" s="354">
        <v>6</v>
      </c>
      <c r="B376" s="354">
        <v>1</v>
      </c>
      <c r="C376" s="379"/>
      <c r="D376" s="380"/>
      <c r="E376" s="380"/>
      <c r="F376" s="380"/>
      <c r="G376" s="380"/>
      <c r="H376" s="380"/>
      <c r="I376" s="381"/>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f t="shared" si="63"/>
        <v>0</v>
      </c>
    </row>
    <row r="377" spans="1:51" ht="30" hidden="1" customHeight="1">
      <c r="A377" s="354">
        <v>7</v>
      </c>
      <c r="B377" s="354">
        <v>1</v>
      </c>
      <c r="C377" s="379"/>
      <c r="D377" s="380"/>
      <c r="E377" s="380"/>
      <c r="F377" s="380"/>
      <c r="G377" s="380"/>
      <c r="H377" s="380"/>
      <c r="I377" s="381"/>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f t="shared" si="63"/>
        <v>0</v>
      </c>
    </row>
    <row r="378" spans="1:51" ht="30" hidden="1" customHeight="1">
      <c r="A378" s="354">
        <v>8</v>
      </c>
      <c r="B378" s="354">
        <v>1</v>
      </c>
      <c r="C378" s="379"/>
      <c r="D378" s="380"/>
      <c r="E378" s="380"/>
      <c r="F378" s="380"/>
      <c r="G378" s="380"/>
      <c r="H378" s="380"/>
      <c r="I378" s="381"/>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f t="shared" si="63"/>
        <v>0</v>
      </c>
    </row>
    <row r="379" spans="1:51" ht="30" hidden="1" customHeight="1">
      <c r="A379" s="354">
        <v>9</v>
      </c>
      <c r="B379" s="354">
        <v>1</v>
      </c>
      <c r="C379" s="379"/>
      <c r="D379" s="380"/>
      <c r="E379" s="380"/>
      <c r="F379" s="380"/>
      <c r="G379" s="380"/>
      <c r="H379" s="380"/>
      <c r="I379" s="381"/>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f t="shared" si="63"/>
        <v>0</v>
      </c>
    </row>
    <row r="380" spans="1:51" ht="30" hidden="1" customHeight="1">
      <c r="A380" s="354">
        <v>10</v>
      </c>
      <c r="B380" s="354">
        <v>1</v>
      </c>
      <c r="C380" s="379"/>
      <c r="D380" s="380"/>
      <c r="E380" s="380"/>
      <c r="F380" s="380"/>
      <c r="G380" s="380"/>
      <c r="H380" s="380"/>
      <c r="I380" s="381"/>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f t="shared" si="63"/>
        <v>0</v>
      </c>
    </row>
    <row r="381" spans="1:51" ht="30" hidden="1" customHeight="1">
      <c r="A381" s="354">
        <v>11</v>
      </c>
      <c r="B381" s="354">
        <v>1</v>
      </c>
      <c r="C381" s="379"/>
      <c r="D381" s="380"/>
      <c r="E381" s="380"/>
      <c r="F381" s="380"/>
      <c r="G381" s="380"/>
      <c r="H381" s="380"/>
      <c r="I381" s="381"/>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f t="shared" si="63"/>
        <v>0</v>
      </c>
    </row>
    <row r="382" spans="1:51" ht="30" hidden="1" customHeight="1">
      <c r="A382" s="354">
        <v>12</v>
      </c>
      <c r="B382" s="354">
        <v>1</v>
      </c>
      <c r="C382" s="379"/>
      <c r="D382" s="380"/>
      <c r="E382" s="380"/>
      <c r="F382" s="380"/>
      <c r="G382" s="380"/>
      <c r="H382" s="380"/>
      <c r="I382" s="381"/>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f t="shared" si="63"/>
        <v>0</v>
      </c>
    </row>
    <row r="383" spans="1:51" ht="30" hidden="1" customHeight="1">
      <c r="A383" s="354">
        <v>13</v>
      </c>
      <c r="B383" s="354">
        <v>1</v>
      </c>
      <c r="C383" s="379"/>
      <c r="D383" s="380"/>
      <c r="E383" s="380"/>
      <c r="F383" s="380"/>
      <c r="G383" s="380"/>
      <c r="H383" s="380"/>
      <c r="I383" s="381"/>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f t="shared" si="63"/>
        <v>0</v>
      </c>
    </row>
    <row r="384" spans="1:51" ht="30" hidden="1" customHeight="1">
      <c r="A384" s="354">
        <v>14</v>
      </c>
      <c r="B384" s="354">
        <v>1</v>
      </c>
      <c r="C384" s="379"/>
      <c r="D384" s="380"/>
      <c r="E384" s="380"/>
      <c r="F384" s="380"/>
      <c r="G384" s="380"/>
      <c r="H384" s="380"/>
      <c r="I384" s="381"/>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f t="shared" si="63"/>
        <v>0</v>
      </c>
    </row>
    <row r="385" spans="1:51" ht="30" hidden="1" customHeight="1">
      <c r="A385" s="354">
        <v>15</v>
      </c>
      <c r="B385" s="354">
        <v>1</v>
      </c>
      <c r="C385" s="379"/>
      <c r="D385" s="380"/>
      <c r="E385" s="380"/>
      <c r="F385" s="380"/>
      <c r="G385" s="380"/>
      <c r="H385" s="380"/>
      <c r="I385" s="381"/>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f t="shared" si="63"/>
        <v>0</v>
      </c>
    </row>
    <row r="386" spans="1:51" ht="30" hidden="1" customHeight="1">
      <c r="A386" s="354">
        <v>16</v>
      </c>
      <c r="B386" s="354">
        <v>1</v>
      </c>
      <c r="C386" s="379"/>
      <c r="D386" s="380"/>
      <c r="E386" s="380"/>
      <c r="F386" s="380"/>
      <c r="G386" s="380"/>
      <c r="H386" s="380"/>
      <c r="I386" s="381"/>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f t="shared" si="63"/>
        <v>0</v>
      </c>
    </row>
    <row r="387" spans="1:51" s="13" customFormat="1" ht="30" hidden="1" customHeight="1">
      <c r="A387" s="354">
        <v>17</v>
      </c>
      <c r="B387" s="354">
        <v>1</v>
      </c>
      <c r="C387" s="379"/>
      <c r="D387" s="380"/>
      <c r="E387" s="380"/>
      <c r="F387" s="380"/>
      <c r="G387" s="380"/>
      <c r="H387" s="380"/>
      <c r="I387" s="381"/>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f t="shared" si="63"/>
        <v>0</v>
      </c>
    </row>
    <row r="388" spans="1:51" ht="30" hidden="1" customHeight="1">
      <c r="A388" s="354">
        <v>18</v>
      </c>
      <c r="B388" s="354">
        <v>1</v>
      </c>
      <c r="C388" s="379"/>
      <c r="D388" s="380"/>
      <c r="E388" s="380"/>
      <c r="F388" s="380"/>
      <c r="G388" s="380"/>
      <c r="H388" s="380"/>
      <c r="I388" s="381"/>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f t="shared" si="63"/>
        <v>0</v>
      </c>
    </row>
    <row r="389" spans="1:51" ht="30" hidden="1" customHeight="1">
      <c r="A389" s="354">
        <v>19</v>
      </c>
      <c r="B389" s="354">
        <v>1</v>
      </c>
      <c r="C389" s="379"/>
      <c r="D389" s="380"/>
      <c r="E389" s="380"/>
      <c r="F389" s="380"/>
      <c r="G389" s="380"/>
      <c r="H389" s="380"/>
      <c r="I389" s="381"/>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f t="shared" si="63"/>
        <v>0</v>
      </c>
    </row>
    <row r="390" spans="1:51" ht="30" hidden="1" customHeight="1">
      <c r="A390" s="354">
        <v>20</v>
      </c>
      <c r="B390" s="354">
        <v>1</v>
      </c>
      <c r="C390" s="379"/>
      <c r="D390" s="380"/>
      <c r="E390" s="380"/>
      <c r="F390" s="380"/>
      <c r="G390" s="380"/>
      <c r="H390" s="380"/>
      <c r="I390" s="381"/>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f t="shared" si="63"/>
        <v>0</v>
      </c>
    </row>
    <row r="391" spans="1:51" ht="30" hidden="1" customHeight="1">
      <c r="A391" s="354">
        <v>21</v>
      </c>
      <c r="B391" s="354">
        <v>1</v>
      </c>
      <c r="C391" s="379"/>
      <c r="D391" s="380"/>
      <c r="E391" s="380"/>
      <c r="F391" s="380"/>
      <c r="G391" s="380"/>
      <c r="H391" s="380"/>
      <c r="I391" s="381"/>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f t="shared" si="63"/>
        <v>0</v>
      </c>
    </row>
    <row r="392" spans="1:51" ht="30" hidden="1" customHeight="1">
      <c r="A392" s="354">
        <v>22</v>
      </c>
      <c r="B392" s="354">
        <v>1</v>
      </c>
      <c r="C392" s="379"/>
      <c r="D392" s="380"/>
      <c r="E392" s="380"/>
      <c r="F392" s="380"/>
      <c r="G392" s="380"/>
      <c r="H392" s="380"/>
      <c r="I392" s="381"/>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f t="shared" si="63"/>
        <v>0</v>
      </c>
    </row>
    <row r="393" spans="1:51" ht="30" hidden="1" customHeight="1">
      <c r="A393" s="354">
        <v>23</v>
      </c>
      <c r="B393" s="354">
        <v>1</v>
      </c>
      <c r="C393" s="379"/>
      <c r="D393" s="380"/>
      <c r="E393" s="380"/>
      <c r="F393" s="380"/>
      <c r="G393" s="380"/>
      <c r="H393" s="380"/>
      <c r="I393" s="381"/>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f t="shared" si="63"/>
        <v>0</v>
      </c>
    </row>
    <row r="394" spans="1:51" ht="30" hidden="1" customHeight="1">
      <c r="A394" s="354">
        <v>24</v>
      </c>
      <c r="B394" s="354">
        <v>1</v>
      </c>
      <c r="C394" s="379"/>
      <c r="D394" s="380"/>
      <c r="E394" s="380"/>
      <c r="F394" s="380"/>
      <c r="G394" s="380"/>
      <c r="H394" s="380"/>
      <c r="I394" s="381"/>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f t="shared" si="63"/>
        <v>0</v>
      </c>
    </row>
    <row r="395" spans="1:51" ht="30" hidden="1" customHeight="1">
      <c r="A395" s="354">
        <v>25</v>
      </c>
      <c r="B395" s="354">
        <v>1</v>
      </c>
      <c r="C395" s="379"/>
      <c r="D395" s="380"/>
      <c r="E395" s="380"/>
      <c r="F395" s="380"/>
      <c r="G395" s="380"/>
      <c r="H395" s="380"/>
      <c r="I395" s="381"/>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f t="shared" si="63"/>
        <v>0</v>
      </c>
    </row>
    <row r="396" spans="1:51" ht="30" hidden="1" customHeight="1">
      <c r="A396" s="354">
        <v>26</v>
      </c>
      <c r="B396" s="354">
        <v>1</v>
      </c>
      <c r="C396" s="379"/>
      <c r="D396" s="380"/>
      <c r="E396" s="380"/>
      <c r="F396" s="380"/>
      <c r="G396" s="380"/>
      <c r="H396" s="380"/>
      <c r="I396" s="381"/>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f t="shared" si="63"/>
        <v>0</v>
      </c>
    </row>
    <row r="397" spans="1:51" ht="30" hidden="1" customHeight="1">
      <c r="A397" s="354">
        <v>27</v>
      </c>
      <c r="B397" s="354">
        <v>1</v>
      </c>
      <c r="C397" s="379"/>
      <c r="D397" s="380"/>
      <c r="E397" s="380"/>
      <c r="F397" s="380"/>
      <c r="G397" s="380"/>
      <c r="H397" s="380"/>
      <c r="I397" s="381"/>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f t="shared" si="63"/>
        <v>0</v>
      </c>
    </row>
    <row r="398" spans="1:51" ht="30" hidden="1" customHeight="1">
      <c r="A398" s="354">
        <v>28</v>
      </c>
      <c r="B398" s="354">
        <v>1</v>
      </c>
      <c r="C398" s="379"/>
      <c r="D398" s="380"/>
      <c r="E398" s="380"/>
      <c r="F398" s="380"/>
      <c r="G398" s="380"/>
      <c r="H398" s="380"/>
      <c r="I398" s="381"/>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f t="shared" si="63"/>
        <v>0</v>
      </c>
    </row>
    <row r="399" spans="1:51" ht="30" hidden="1" customHeight="1">
      <c r="A399" s="354">
        <v>29</v>
      </c>
      <c r="B399" s="354">
        <v>1</v>
      </c>
      <c r="C399" s="379"/>
      <c r="D399" s="380"/>
      <c r="E399" s="380"/>
      <c r="F399" s="380"/>
      <c r="G399" s="380"/>
      <c r="H399" s="380"/>
      <c r="I399" s="381"/>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f t="shared" si="63"/>
        <v>0</v>
      </c>
    </row>
    <row r="400" spans="1:51" ht="30" hidden="1" customHeight="1">
      <c r="A400" s="354">
        <v>30</v>
      </c>
      <c r="B400" s="354">
        <v>1</v>
      </c>
      <c r="C400" s="379"/>
      <c r="D400" s="380"/>
      <c r="E400" s="380"/>
      <c r="F400" s="380"/>
      <c r="G400" s="380"/>
      <c r="H400" s="380"/>
      <c r="I400" s="381"/>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c r="A402" s="38"/>
      <c r="B402" s="42" t="s">
        <v>182</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c r="A403" s="387"/>
      <c r="B403" s="387"/>
      <c r="C403" s="388" t="s">
        <v>173</v>
      </c>
      <c r="D403" s="389"/>
      <c r="E403" s="389"/>
      <c r="F403" s="389"/>
      <c r="G403" s="389"/>
      <c r="H403" s="389"/>
      <c r="I403" s="390"/>
      <c r="J403" s="368" t="s">
        <v>174</v>
      </c>
      <c r="K403" s="391"/>
      <c r="L403" s="391"/>
      <c r="M403" s="391"/>
      <c r="N403" s="391"/>
      <c r="O403" s="391"/>
      <c r="P403" s="392" t="s">
        <v>175</v>
      </c>
      <c r="Q403" s="392"/>
      <c r="R403" s="392"/>
      <c r="S403" s="392"/>
      <c r="T403" s="392"/>
      <c r="U403" s="392"/>
      <c r="V403" s="392"/>
      <c r="W403" s="392"/>
      <c r="X403" s="392"/>
      <c r="Y403" s="393" t="s">
        <v>176</v>
      </c>
      <c r="Z403" s="394"/>
      <c r="AA403" s="394"/>
      <c r="AB403" s="394"/>
      <c r="AC403" s="368" t="s">
        <v>177</v>
      </c>
      <c r="AD403" s="368"/>
      <c r="AE403" s="368"/>
      <c r="AF403" s="368"/>
      <c r="AG403" s="368"/>
      <c r="AH403" s="393" t="s">
        <v>178</v>
      </c>
      <c r="AI403" s="387"/>
      <c r="AJ403" s="387"/>
      <c r="AK403" s="387"/>
      <c r="AL403" s="387" t="s">
        <v>179</v>
      </c>
      <c r="AM403" s="387"/>
      <c r="AN403" s="387"/>
      <c r="AO403" s="395"/>
      <c r="AP403" s="368" t="s">
        <v>180</v>
      </c>
      <c r="AQ403" s="368"/>
      <c r="AR403" s="368"/>
      <c r="AS403" s="368"/>
      <c r="AT403" s="368"/>
      <c r="AU403" s="368"/>
      <c r="AV403" s="368"/>
      <c r="AW403" s="368"/>
      <c r="AX403" s="368"/>
      <c r="AY403">
        <f>IF(AY402=0,0,1)</f>
        <v>0</v>
      </c>
    </row>
    <row r="404" spans="1:51" ht="30" hidden="1" customHeight="1">
      <c r="A404" s="354">
        <v>1</v>
      </c>
      <c r="B404" s="354">
        <v>1</v>
      </c>
      <c r="C404" s="379"/>
      <c r="D404" s="380"/>
      <c r="E404" s="380"/>
      <c r="F404" s="380"/>
      <c r="G404" s="380"/>
      <c r="H404" s="380"/>
      <c r="I404" s="381"/>
      <c r="J404" s="359"/>
      <c r="K404" s="360"/>
      <c r="L404" s="360"/>
      <c r="M404" s="360"/>
      <c r="N404" s="360"/>
      <c r="O404" s="360"/>
      <c r="P404" s="361"/>
      <c r="Q404" s="361"/>
      <c r="R404" s="361"/>
      <c r="S404" s="361"/>
      <c r="T404" s="361"/>
      <c r="U404" s="361"/>
      <c r="V404" s="361"/>
      <c r="W404" s="361"/>
      <c r="X404" s="361"/>
      <c r="Y404" s="362"/>
      <c r="Z404" s="363"/>
      <c r="AA404" s="363"/>
      <c r="AB404" s="364"/>
      <c r="AC404" s="350"/>
      <c r="AD404" s="351"/>
      <c r="AE404" s="351"/>
      <c r="AF404" s="351"/>
      <c r="AG404" s="351"/>
      <c r="AH404" s="385"/>
      <c r="AI404" s="386"/>
      <c r="AJ404" s="386"/>
      <c r="AK404" s="386"/>
      <c r="AL404" s="346"/>
      <c r="AM404" s="347"/>
      <c r="AN404" s="347"/>
      <c r="AO404" s="348"/>
      <c r="AP404" s="349"/>
      <c r="AQ404" s="349"/>
      <c r="AR404" s="349"/>
      <c r="AS404" s="349"/>
      <c r="AT404" s="349"/>
      <c r="AU404" s="349"/>
      <c r="AV404" s="349"/>
      <c r="AW404" s="349"/>
      <c r="AX404" s="349"/>
      <c r="AY404">
        <f>COUNTA(C404:AX404)</f>
        <v>0</v>
      </c>
    </row>
    <row r="405" spans="1:51" ht="30" hidden="1" customHeight="1">
      <c r="A405" s="354">
        <v>2</v>
      </c>
      <c r="B405" s="354">
        <v>1</v>
      </c>
      <c r="C405" s="379"/>
      <c r="D405" s="380"/>
      <c r="E405" s="380"/>
      <c r="F405" s="380"/>
      <c r="G405" s="380"/>
      <c r="H405" s="380"/>
      <c r="I405" s="381"/>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5"/>
      <c r="AI405" s="386"/>
      <c r="AJ405" s="386"/>
      <c r="AK405" s="386"/>
      <c r="AL405" s="346"/>
      <c r="AM405" s="347"/>
      <c r="AN405" s="347"/>
      <c r="AO405" s="348"/>
      <c r="AP405" s="349"/>
      <c r="AQ405" s="349"/>
      <c r="AR405" s="349"/>
      <c r="AS405" s="349"/>
      <c r="AT405" s="349"/>
      <c r="AU405" s="349"/>
      <c r="AV405" s="349"/>
      <c r="AW405" s="349"/>
      <c r="AX405" s="349"/>
      <c r="AY405">
        <f t="shared" ref="AY405:AY434" si="64">COUNTA(C405:AX405)</f>
        <v>0</v>
      </c>
    </row>
    <row r="406" spans="1:51" ht="30" hidden="1" customHeight="1">
      <c r="A406" s="354">
        <v>3</v>
      </c>
      <c r="B406" s="354">
        <v>1</v>
      </c>
      <c r="C406" s="382"/>
      <c r="D406" s="285"/>
      <c r="E406" s="285"/>
      <c r="F406" s="285"/>
      <c r="G406" s="285"/>
      <c r="H406" s="285"/>
      <c r="I406" s="383"/>
      <c r="J406" s="359"/>
      <c r="K406" s="360"/>
      <c r="L406" s="360"/>
      <c r="M406" s="360"/>
      <c r="N406" s="360"/>
      <c r="O406" s="360"/>
      <c r="P406" s="384"/>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f t="shared" si="64"/>
        <v>0</v>
      </c>
    </row>
    <row r="407" spans="1:51" ht="30" hidden="1" customHeight="1">
      <c r="A407" s="354">
        <v>4</v>
      </c>
      <c r="B407" s="354">
        <v>1</v>
      </c>
      <c r="C407" s="382"/>
      <c r="D407" s="285"/>
      <c r="E407" s="285"/>
      <c r="F407" s="285"/>
      <c r="G407" s="285"/>
      <c r="H407" s="285"/>
      <c r="I407" s="383"/>
      <c r="J407" s="359"/>
      <c r="K407" s="360"/>
      <c r="L407" s="360"/>
      <c r="M407" s="360"/>
      <c r="N407" s="360"/>
      <c r="O407" s="360"/>
      <c r="P407" s="384"/>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f t="shared" si="64"/>
        <v>0</v>
      </c>
    </row>
    <row r="408" spans="1:51" ht="30" hidden="1" customHeight="1">
      <c r="A408" s="354">
        <v>5</v>
      </c>
      <c r="B408" s="354">
        <v>1</v>
      </c>
      <c r="C408" s="379"/>
      <c r="D408" s="380"/>
      <c r="E408" s="380"/>
      <c r="F408" s="380"/>
      <c r="G408" s="380"/>
      <c r="H408" s="380"/>
      <c r="I408" s="381"/>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f>COUNTA(C408:AX408)</f>
        <v>0</v>
      </c>
    </row>
    <row r="409" spans="1:51" ht="30" hidden="1" customHeight="1">
      <c r="A409" s="354">
        <v>6</v>
      </c>
      <c r="B409" s="354">
        <v>1</v>
      </c>
      <c r="C409" s="379"/>
      <c r="D409" s="380"/>
      <c r="E409" s="380"/>
      <c r="F409" s="380"/>
      <c r="G409" s="380"/>
      <c r="H409" s="380"/>
      <c r="I409" s="381"/>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f t="shared" si="64"/>
        <v>0</v>
      </c>
    </row>
    <row r="410" spans="1:51" ht="30" hidden="1" customHeight="1">
      <c r="A410" s="354">
        <v>7</v>
      </c>
      <c r="B410" s="354">
        <v>1</v>
      </c>
      <c r="C410" s="379"/>
      <c r="D410" s="380"/>
      <c r="E410" s="380"/>
      <c r="F410" s="380"/>
      <c r="G410" s="380"/>
      <c r="H410" s="380"/>
      <c r="I410" s="381"/>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f t="shared" si="64"/>
        <v>0</v>
      </c>
    </row>
    <row r="411" spans="1:51" ht="30" hidden="1" customHeight="1">
      <c r="A411" s="354">
        <v>8</v>
      </c>
      <c r="B411" s="354">
        <v>1</v>
      </c>
      <c r="C411" s="379"/>
      <c r="D411" s="380"/>
      <c r="E411" s="380"/>
      <c r="F411" s="380"/>
      <c r="G411" s="380"/>
      <c r="H411" s="380"/>
      <c r="I411" s="381"/>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f t="shared" si="64"/>
        <v>0</v>
      </c>
    </row>
    <row r="412" spans="1:51" ht="30" hidden="1" customHeight="1">
      <c r="A412" s="354">
        <v>9</v>
      </c>
      <c r="B412" s="354">
        <v>1</v>
      </c>
      <c r="C412" s="379"/>
      <c r="D412" s="380"/>
      <c r="E412" s="380"/>
      <c r="F412" s="380"/>
      <c r="G412" s="380"/>
      <c r="H412" s="380"/>
      <c r="I412" s="381"/>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f t="shared" si="64"/>
        <v>0</v>
      </c>
    </row>
    <row r="413" spans="1:51" ht="30" hidden="1" customHeight="1">
      <c r="A413" s="354">
        <v>10</v>
      </c>
      <c r="B413" s="354">
        <v>1</v>
      </c>
      <c r="C413" s="379"/>
      <c r="D413" s="380"/>
      <c r="E413" s="380"/>
      <c r="F413" s="380"/>
      <c r="G413" s="380"/>
      <c r="H413" s="380"/>
      <c r="I413" s="381"/>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f t="shared" si="64"/>
        <v>0</v>
      </c>
    </row>
    <row r="414" spans="1:51" ht="30" hidden="1" customHeight="1">
      <c r="A414" s="354">
        <v>11</v>
      </c>
      <c r="B414" s="354">
        <v>1</v>
      </c>
      <c r="C414" s="379"/>
      <c r="D414" s="380"/>
      <c r="E414" s="380"/>
      <c r="F414" s="380"/>
      <c r="G414" s="380"/>
      <c r="H414" s="380"/>
      <c r="I414" s="381"/>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f t="shared" si="64"/>
        <v>0</v>
      </c>
    </row>
    <row r="415" spans="1:51" ht="30" hidden="1" customHeight="1">
      <c r="A415" s="354">
        <v>12</v>
      </c>
      <c r="B415" s="354">
        <v>1</v>
      </c>
      <c r="C415" s="379"/>
      <c r="D415" s="380"/>
      <c r="E415" s="380"/>
      <c r="F415" s="380"/>
      <c r="G415" s="380"/>
      <c r="H415" s="380"/>
      <c r="I415" s="381"/>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f t="shared" si="64"/>
        <v>0</v>
      </c>
    </row>
    <row r="416" spans="1:51" ht="30" hidden="1" customHeight="1">
      <c r="A416" s="354">
        <v>13</v>
      </c>
      <c r="B416" s="354">
        <v>1</v>
      </c>
      <c r="C416" s="379"/>
      <c r="D416" s="380"/>
      <c r="E416" s="380"/>
      <c r="F416" s="380"/>
      <c r="G416" s="380"/>
      <c r="H416" s="380"/>
      <c r="I416" s="381"/>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f t="shared" si="64"/>
        <v>0</v>
      </c>
    </row>
    <row r="417" spans="1:51" ht="30" hidden="1" customHeight="1">
      <c r="A417" s="354">
        <v>14</v>
      </c>
      <c r="B417" s="354">
        <v>1</v>
      </c>
      <c r="C417" s="379"/>
      <c r="D417" s="380"/>
      <c r="E417" s="380"/>
      <c r="F417" s="380"/>
      <c r="G417" s="380"/>
      <c r="H417" s="380"/>
      <c r="I417" s="381"/>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f t="shared" si="64"/>
        <v>0</v>
      </c>
    </row>
    <row r="418" spans="1:51" ht="30" hidden="1" customHeight="1">
      <c r="A418" s="354">
        <v>15</v>
      </c>
      <c r="B418" s="354">
        <v>1</v>
      </c>
      <c r="C418" s="379"/>
      <c r="D418" s="380"/>
      <c r="E418" s="380"/>
      <c r="F418" s="380"/>
      <c r="G418" s="380"/>
      <c r="H418" s="380"/>
      <c r="I418" s="381"/>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f t="shared" si="64"/>
        <v>0</v>
      </c>
    </row>
    <row r="419" spans="1:51" ht="30" hidden="1" customHeight="1">
      <c r="A419" s="354">
        <v>16</v>
      </c>
      <c r="B419" s="354">
        <v>1</v>
      </c>
      <c r="C419" s="379"/>
      <c r="D419" s="380"/>
      <c r="E419" s="380"/>
      <c r="F419" s="380"/>
      <c r="G419" s="380"/>
      <c r="H419" s="380"/>
      <c r="I419" s="381"/>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f t="shared" si="64"/>
        <v>0</v>
      </c>
    </row>
    <row r="420" spans="1:51" s="13" customFormat="1" ht="30" hidden="1" customHeight="1">
      <c r="A420" s="354">
        <v>17</v>
      </c>
      <c r="B420" s="354">
        <v>1</v>
      </c>
      <c r="C420" s="379"/>
      <c r="D420" s="380"/>
      <c r="E420" s="380"/>
      <c r="F420" s="380"/>
      <c r="G420" s="380"/>
      <c r="H420" s="380"/>
      <c r="I420" s="381"/>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f t="shared" si="64"/>
        <v>0</v>
      </c>
    </row>
    <row r="421" spans="1:51" ht="30" hidden="1" customHeight="1">
      <c r="A421" s="354">
        <v>18</v>
      </c>
      <c r="B421" s="354">
        <v>1</v>
      </c>
      <c r="C421" s="379"/>
      <c r="D421" s="380"/>
      <c r="E421" s="380"/>
      <c r="F421" s="380"/>
      <c r="G421" s="380"/>
      <c r="H421" s="380"/>
      <c r="I421" s="381"/>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f t="shared" si="64"/>
        <v>0</v>
      </c>
    </row>
    <row r="422" spans="1:51" ht="30" hidden="1" customHeight="1">
      <c r="A422" s="354">
        <v>19</v>
      </c>
      <c r="B422" s="354">
        <v>1</v>
      </c>
      <c r="C422" s="379"/>
      <c r="D422" s="380"/>
      <c r="E422" s="380"/>
      <c r="F422" s="380"/>
      <c r="G422" s="380"/>
      <c r="H422" s="380"/>
      <c r="I422" s="381"/>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f t="shared" si="64"/>
        <v>0</v>
      </c>
    </row>
    <row r="423" spans="1:51" ht="30" hidden="1" customHeight="1">
      <c r="A423" s="354">
        <v>20</v>
      </c>
      <c r="B423" s="354">
        <v>1</v>
      </c>
      <c r="C423" s="379"/>
      <c r="D423" s="380"/>
      <c r="E423" s="380"/>
      <c r="F423" s="380"/>
      <c r="G423" s="380"/>
      <c r="H423" s="380"/>
      <c r="I423" s="381"/>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f t="shared" si="64"/>
        <v>0</v>
      </c>
    </row>
    <row r="424" spans="1:51" ht="30" hidden="1" customHeight="1">
      <c r="A424" s="354">
        <v>21</v>
      </c>
      <c r="B424" s="354">
        <v>1</v>
      </c>
      <c r="C424" s="379"/>
      <c r="D424" s="380"/>
      <c r="E424" s="380"/>
      <c r="F424" s="380"/>
      <c r="G424" s="380"/>
      <c r="H424" s="380"/>
      <c r="I424" s="381"/>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f t="shared" si="64"/>
        <v>0</v>
      </c>
    </row>
    <row r="425" spans="1:51" ht="30" hidden="1" customHeight="1">
      <c r="A425" s="354">
        <v>22</v>
      </c>
      <c r="B425" s="354">
        <v>1</v>
      </c>
      <c r="C425" s="379"/>
      <c r="D425" s="380"/>
      <c r="E425" s="380"/>
      <c r="F425" s="380"/>
      <c r="G425" s="380"/>
      <c r="H425" s="380"/>
      <c r="I425" s="381"/>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f t="shared" si="64"/>
        <v>0</v>
      </c>
    </row>
    <row r="426" spans="1:51" ht="30" hidden="1" customHeight="1">
      <c r="A426" s="354">
        <v>23</v>
      </c>
      <c r="B426" s="354">
        <v>1</v>
      </c>
      <c r="C426" s="379"/>
      <c r="D426" s="380"/>
      <c r="E426" s="380"/>
      <c r="F426" s="380"/>
      <c r="G426" s="380"/>
      <c r="H426" s="380"/>
      <c r="I426" s="381"/>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f t="shared" si="64"/>
        <v>0</v>
      </c>
    </row>
    <row r="427" spans="1:51" ht="30" hidden="1" customHeight="1">
      <c r="A427" s="354">
        <v>24</v>
      </c>
      <c r="B427" s="354">
        <v>1</v>
      </c>
      <c r="C427" s="379"/>
      <c r="D427" s="380"/>
      <c r="E427" s="380"/>
      <c r="F427" s="380"/>
      <c r="G427" s="380"/>
      <c r="H427" s="380"/>
      <c r="I427" s="381"/>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f t="shared" si="64"/>
        <v>0</v>
      </c>
    </row>
    <row r="428" spans="1:51" ht="30" hidden="1" customHeight="1">
      <c r="A428" s="354">
        <v>25</v>
      </c>
      <c r="B428" s="354">
        <v>1</v>
      </c>
      <c r="C428" s="379"/>
      <c r="D428" s="380"/>
      <c r="E428" s="380"/>
      <c r="F428" s="380"/>
      <c r="G428" s="380"/>
      <c r="H428" s="380"/>
      <c r="I428" s="381"/>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f t="shared" si="64"/>
        <v>0</v>
      </c>
    </row>
    <row r="429" spans="1:51" ht="30" hidden="1" customHeight="1">
      <c r="A429" s="354">
        <v>26</v>
      </c>
      <c r="B429" s="354">
        <v>1</v>
      </c>
      <c r="C429" s="379"/>
      <c r="D429" s="380"/>
      <c r="E429" s="380"/>
      <c r="F429" s="380"/>
      <c r="G429" s="380"/>
      <c r="H429" s="380"/>
      <c r="I429" s="381"/>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f t="shared" si="64"/>
        <v>0</v>
      </c>
    </row>
    <row r="430" spans="1:51" ht="30" hidden="1" customHeight="1">
      <c r="A430" s="354">
        <v>27</v>
      </c>
      <c r="B430" s="354">
        <v>1</v>
      </c>
      <c r="C430" s="379"/>
      <c r="D430" s="380"/>
      <c r="E430" s="380"/>
      <c r="F430" s="380"/>
      <c r="G430" s="380"/>
      <c r="H430" s="380"/>
      <c r="I430" s="381"/>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f t="shared" si="64"/>
        <v>0</v>
      </c>
    </row>
    <row r="431" spans="1:51" ht="30" hidden="1" customHeight="1">
      <c r="A431" s="354">
        <v>28</v>
      </c>
      <c r="B431" s="354">
        <v>1</v>
      </c>
      <c r="C431" s="379"/>
      <c r="D431" s="380"/>
      <c r="E431" s="380"/>
      <c r="F431" s="380"/>
      <c r="G431" s="380"/>
      <c r="H431" s="380"/>
      <c r="I431" s="381"/>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f t="shared" si="64"/>
        <v>0</v>
      </c>
    </row>
    <row r="432" spans="1:51" ht="30" hidden="1" customHeight="1">
      <c r="A432" s="354">
        <v>29</v>
      </c>
      <c r="B432" s="354">
        <v>1</v>
      </c>
      <c r="C432" s="379"/>
      <c r="D432" s="380"/>
      <c r="E432" s="380"/>
      <c r="F432" s="380"/>
      <c r="G432" s="380"/>
      <c r="H432" s="380"/>
      <c r="I432" s="381"/>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f t="shared" si="64"/>
        <v>0</v>
      </c>
    </row>
    <row r="433" spans="1:51" ht="30" hidden="1" customHeight="1">
      <c r="A433" s="354">
        <v>30</v>
      </c>
      <c r="B433" s="354">
        <v>1</v>
      </c>
      <c r="C433" s="379"/>
      <c r="D433" s="380"/>
      <c r="E433" s="380"/>
      <c r="F433" s="380"/>
      <c r="G433" s="380"/>
      <c r="H433" s="380"/>
      <c r="I433" s="381"/>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c r="A435" s="38"/>
      <c r="B435" s="42" t="s">
        <v>183</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c r="A436" s="387"/>
      <c r="B436" s="387"/>
      <c r="C436" s="388" t="s">
        <v>173</v>
      </c>
      <c r="D436" s="389"/>
      <c r="E436" s="389"/>
      <c r="F436" s="389"/>
      <c r="G436" s="389"/>
      <c r="H436" s="389"/>
      <c r="I436" s="390"/>
      <c r="J436" s="368" t="s">
        <v>174</v>
      </c>
      <c r="K436" s="391"/>
      <c r="L436" s="391"/>
      <c r="M436" s="391"/>
      <c r="N436" s="391"/>
      <c r="O436" s="391"/>
      <c r="P436" s="392" t="s">
        <v>175</v>
      </c>
      <c r="Q436" s="392"/>
      <c r="R436" s="392"/>
      <c r="S436" s="392"/>
      <c r="T436" s="392"/>
      <c r="U436" s="392"/>
      <c r="V436" s="392"/>
      <c r="W436" s="392"/>
      <c r="X436" s="392"/>
      <c r="Y436" s="393" t="s">
        <v>176</v>
      </c>
      <c r="Z436" s="394"/>
      <c r="AA436" s="394"/>
      <c r="AB436" s="394"/>
      <c r="AC436" s="368" t="s">
        <v>177</v>
      </c>
      <c r="AD436" s="368"/>
      <c r="AE436" s="368"/>
      <c r="AF436" s="368"/>
      <c r="AG436" s="368"/>
      <c r="AH436" s="393" t="s">
        <v>178</v>
      </c>
      <c r="AI436" s="387"/>
      <c r="AJ436" s="387"/>
      <c r="AK436" s="387"/>
      <c r="AL436" s="387" t="s">
        <v>179</v>
      </c>
      <c r="AM436" s="387"/>
      <c r="AN436" s="387"/>
      <c r="AO436" s="395"/>
      <c r="AP436" s="368" t="s">
        <v>180</v>
      </c>
      <c r="AQ436" s="368"/>
      <c r="AR436" s="368"/>
      <c r="AS436" s="368"/>
      <c r="AT436" s="368"/>
      <c r="AU436" s="368"/>
      <c r="AV436" s="368"/>
      <c r="AW436" s="368"/>
      <c r="AX436" s="368"/>
      <c r="AY436">
        <f>IF(AY435=0,0,1)</f>
        <v>0</v>
      </c>
    </row>
    <row r="437" spans="1:51" ht="30" hidden="1" customHeight="1">
      <c r="A437" s="354">
        <v>1</v>
      </c>
      <c r="B437" s="354">
        <v>1</v>
      </c>
      <c r="C437" s="379"/>
      <c r="D437" s="380"/>
      <c r="E437" s="380"/>
      <c r="F437" s="380"/>
      <c r="G437" s="380"/>
      <c r="H437" s="380"/>
      <c r="I437" s="381"/>
      <c r="J437" s="359"/>
      <c r="K437" s="360"/>
      <c r="L437" s="360"/>
      <c r="M437" s="360"/>
      <c r="N437" s="360"/>
      <c r="O437" s="360"/>
      <c r="P437" s="361"/>
      <c r="Q437" s="361"/>
      <c r="R437" s="361"/>
      <c r="S437" s="361"/>
      <c r="T437" s="361"/>
      <c r="U437" s="361"/>
      <c r="V437" s="361"/>
      <c r="W437" s="361"/>
      <c r="X437" s="361"/>
      <c r="Y437" s="362"/>
      <c r="Z437" s="363"/>
      <c r="AA437" s="363"/>
      <c r="AB437" s="364"/>
      <c r="AC437" s="350"/>
      <c r="AD437" s="351"/>
      <c r="AE437" s="351"/>
      <c r="AF437" s="351"/>
      <c r="AG437" s="351"/>
      <c r="AH437" s="385"/>
      <c r="AI437" s="386"/>
      <c r="AJ437" s="386"/>
      <c r="AK437" s="386"/>
      <c r="AL437" s="346"/>
      <c r="AM437" s="347"/>
      <c r="AN437" s="347"/>
      <c r="AO437" s="348"/>
      <c r="AP437" s="349"/>
      <c r="AQ437" s="349"/>
      <c r="AR437" s="349"/>
      <c r="AS437" s="349"/>
      <c r="AT437" s="349"/>
      <c r="AU437" s="349"/>
      <c r="AV437" s="349"/>
      <c r="AW437" s="349"/>
      <c r="AX437" s="349"/>
      <c r="AY437">
        <f>COUNTA(C437:AX437)</f>
        <v>0</v>
      </c>
    </row>
    <row r="438" spans="1:51" ht="30" hidden="1" customHeight="1">
      <c r="A438" s="354">
        <v>2</v>
      </c>
      <c r="B438" s="354">
        <v>1</v>
      </c>
      <c r="C438" s="379"/>
      <c r="D438" s="380"/>
      <c r="E438" s="380"/>
      <c r="F438" s="380"/>
      <c r="G438" s="380"/>
      <c r="H438" s="380"/>
      <c r="I438" s="381"/>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5"/>
      <c r="AI438" s="386"/>
      <c r="AJ438" s="386"/>
      <c r="AK438" s="386"/>
      <c r="AL438" s="346"/>
      <c r="AM438" s="347"/>
      <c r="AN438" s="347"/>
      <c r="AO438" s="348"/>
      <c r="AP438" s="349"/>
      <c r="AQ438" s="349"/>
      <c r="AR438" s="349"/>
      <c r="AS438" s="349"/>
      <c r="AT438" s="349"/>
      <c r="AU438" s="349"/>
      <c r="AV438" s="349"/>
      <c r="AW438" s="349"/>
      <c r="AX438" s="349"/>
      <c r="AY438">
        <f t="shared" ref="AY438:AY467" si="65">COUNTA(C438:AX438)</f>
        <v>0</v>
      </c>
    </row>
    <row r="439" spans="1:51" ht="30" hidden="1" customHeight="1">
      <c r="A439" s="354">
        <v>3</v>
      </c>
      <c r="B439" s="354">
        <v>1</v>
      </c>
      <c r="C439" s="382"/>
      <c r="D439" s="285"/>
      <c r="E439" s="285"/>
      <c r="F439" s="285"/>
      <c r="G439" s="285"/>
      <c r="H439" s="285"/>
      <c r="I439" s="383"/>
      <c r="J439" s="359"/>
      <c r="K439" s="360"/>
      <c r="L439" s="360"/>
      <c r="M439" s="360"/>
      <c r="N439" s="360"/>
      <c r="O439" s="360"/>
      <c r="P439" s="384"/>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f t="shared" si="65"/>
        <v>0</v>
      </c>
    </row>
    <row r="440" spans="1:51" ht="30" hidden="1" customHeight="1">
      <c r="A440" s="354">
        <v>4</v>
      </c>
      <c r="B440" s="354">
        <v>1</v>
      </c>
      <c r="C440" s="382"/>
      <c r="D440" s="285"/>
      <c r="E440" s="285"/>
      <c r="F440" s="285"/>
      <c r="G440" s="285"/>
      <c r="H440" s="285"/>
      <c r="I440" s="383"/>
      <c r="J440" s="359"/>
      <c r="K440" s="360"/>
      <c r="L440" s="360"/>
      <c r="M440" s="360"/>
      <c r="N440" s="360"/>
      <c r="O440" s="360"/>
      <c r="P440" s="384"/>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f t="shared" si="65"/>
        <v>0</v>
      </c>
    </row>
    <row r="441" spans="1:51" ht="30" hidden="1" customHeight="1">
      <c r="A441" s="354">
        <v>5</v>
      </c>
      <c r="B441" s="354">
        <v>1</v>
      </c>
      <c r="C441" s="379"/>
      <c r="D441" s="380"/>
      <c r="E441" s="380"/>
      <c r="F441" s="380"/>
      <c r="G441" s="380"/>
      <c r="H441" s="380"/>
      <c r="I441" s="381"/>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f>COUNTA(C441:AX441)</f>
        <v>0</v>
      </c>
    </row>
    <row r="442" spans="1:51" ht="30" hidden="1" customHeight="1">
      <c r="A442" s="354">
        <v>6</v>
      </c>
      <c r="B442" s="354">
        <v>1</v>
      </c>
      <c r="C442" s="379"/>
      <c r="D442" s="380"/>
      <c r="E442" s="380"/>
      <c r="F442" s="380"/>
      <c r="G442" s="380"/>
      <c r="H442" s="380"/>
      <c r="I442" s="381"/>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f t="shared" si="65"/>
        <v>0</v>
      </c>
    </row>
    <row r="443" spans="1:51" ht="30" hidden="1" customHeight="1">
      <c r="A443" s="354">
        <v>7</v>
      </c>
      <c r="B443" s="354">
        <v>1</v>
      </c>
      <c r="C443" s="379"/>
      <c r="D443" s="380"/>
      <c r="E443" s="380"/>
      <c r="F443" s="380"/>
      <c r="G443" s="380"/>
      <c r="H443" s="380"/>
      <c r="I443" s="381"/>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f t="shared" si="65"/>
        <v>0</v>
      </c>
    </row>
    <row r="444" spans="1:51" ht="30" hidden="1" customHeight="1">
      <c r="A444" s="354">
        <v>8</v>
      </c>
      <c r="B444" s="354">
        <v>1</v>
      </c>
      <c r="C444" s="379"/>
      <c r="D444" s="380"/>
      <c r="E444" s="380"/>
      <c r="F444" s="380"/>
      <c r="G444" s="380"/>
      <c r="H444" s="380"/>
      <c r="I444" s="381"/>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f t="shared" si="65"/>
        <v>0</v>
      </c>
    </row>
    <row r="445" spans="1:51" ht="30" hidden="1" customHeight="1">
      <c r="A445" s="354">
        <v>9</v>
      </c>
      <c r="B445" s="354">
        <v>1</v>
      </c>
      <c r="C445" s="379"/>
      <c r="D445" s="380"/>
      <c r="E445" s="380"/>
      <c r="F445" s="380"/>
      <c r="G445" s="380"/>
      <c r="H445" s="380"/>
      <c r="I445" s="381"/>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f t="shared" si="65"/>
        <v>0</v>
      </c>
    </row>
    <row r="446" spans="1:51" ht="30" hidden="1" customHeight="1">
      <c r="A446" s="354">
        <v>10</v>
      </c>
      <c r="B446" s="354">
        <v>1</v>
      </c>
      <c r="C446" s="379"/>
      <c r="D446" s="380"/>
      <c r="E446" s="380"/>
      <c r="F446" s="380"/>
      <c r="G446" s="380"/>
      <c r="H446" s="380"/>
      <c r="I446" s="381"/>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f t="shared" si="65"/>
        <v>0</v>
      </c>
    </row>
    <row r="447" spans="1:51" ht="30" hidden="1" customHeight="1">
      <c r="A447" s="354">
        <v>11</v>
      </c>
      <c r="B447" s="354">
        <v>1</v>
      </c>
      <c r="C447" s="379"/>
      <c r="D447" s="380"/>
      <c r="E447" s="380"/>
      <c r="F447" s="380"/>
      <c r="G447" s="380"/>
      <c r="H447" s="380"/>
      <c r="I447" s="381"/>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f t="shared" si="65"/>
        <v>0</v>
      </c>
    </row>
    <row r="448" spans="1:51" ht="30" hidden="1" customHeight="1">
      <c r="A448" s="354">
        <v>12</v>
      </c>
      <c r="B448" s="354">
        <v>1</v>
      </c>
      <c r="C448" s="379"/>
      <c r="D448" s="380"/>
      <c r="E448" s="380"/>
      <c r="F448" s="380"/>
      <c r="G448" s="380"/>
      <c r="H448" s="380"/>
      <c r="I448" s="381"/>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f t="shared" si="65"/>
        <v>0</v>
      </c>
    </row>
    <row r="449" spans="1:51" ht="30" hidden="1" customHeight="1">
      <c r="A449" s="354">
        <v>13</v>
      </c>
      <c r="B449" s="354">
        <v>1</v>
      </c>
      <c r="C449" s="379"/>
      <c r="D449" s="380"/>
      <c r="E449" s="380"/>
      <c r="F449" s="380"/>
      <c r="G449" s="380"/>
      <c r="H449" s="380"/>
      <c r="I449" s="381"/>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f t="shared" si="65"/>
        <v>0</v>
      </c>
    </row>
    <row r="450" spans="1:51" ht="30" hidden="1" customHeight="1">
      <c r="A450" s="354">
        <v>14</v>
      </c>
      <c r="B450" s="354">
        <v>1</v>
      </c>
      <c r="C450" s="379"/>
      <c r="D450" s="380"/>
      <c r="E450" s="380"/>
      <c r="F450" s="380"/>
      <c r="G450" s="380"/>
      <c r="H450" s="380"/>
      <c r="I450" s="381"/>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f t="shared" si="65"/>
        <v>0</v>
      </c>
    </row>
    <row r="451" spans="1:51" ht="30" hidden="1" customHeight="1">
      <c r="A451" s="354">
        <v>15</v>
      </c>
      <c r="B451" s="354">
        <v>1</v>
      </c>
      <c r="C451" s="379"/>
      <c r="D451" s="380"/>
      <c r="E451" s="380"/>
      <c r="F451" s="380"/>
      <c r="G451" s="380"/>
      <c r="H451" s="380"/>
      <c r="I451" s="381"/>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f t="shared" si="65"/>
        <v>0</v>
      </c>
    </row>
    <row r="452" spans="1:51" ht="30" hidden="1" customHeight="1">
      <c r="A452" s="354">
        <v>16</v>
      </c>
      <c r="B452" s="354">
        <v>1</v>
      </c>
      <c r="C452" s="379"/>
      <c r="D452" s="380"/>
      <c r="E452" s="380"/>
      <c r="F452" s="380"/>
      <c r="G452" s="380"/>
      <c r="H452" s="380"/>
      <c r="I452" s="381"/>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f t="shared" si="65"/>
        <v>0</v>
      </c>
    </row>
    <row r="453" spans="1:51" s="13" customFormat="1" ht="30" hidden="1" customHeight="1">
      <c r="A453" s="354">
        <v>17</v>
      </c>
      <c r="B453" s="354">
        <v>1</v>
      </c>
      <c r="C453" s="379"/>
      <c r="D453" s="380"/>
      <c r="E453" s="380"/>
      <c r="F453" s="380"/>
      <c r="G453" s="380"/>
      <c r="H453" s="380"/>
      <c r="I453" s="381"/>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f t="shared" si="65"/>
        <v>0</v>
      </c>
    </row>
    <row r="454" spans="1:51" ht="30" hidden="1" customHeight="1">
      <c r="A454" s="354">
        <v>18</v>
      </c>
      <c r="B454" s="354">
        <v>1</v>
      </c>
      <c r="C454" s="379"/>
      <c r="D454" s="380"/>
      <c r="E454" s="380"/>
      <c r="F454" s="380"/>
      <c r="G454" s="380"/>
      <c r="H454" s="380"/>
      <c r="I454" s="381"/>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f t="shared" si="65"/>
        <v>0</v>
      </c>
    </row>
    <row r="455" spans="1:51" ht="30" hidden="1" customHeight="1">
      <c r="A455" s="354">
        <v>19</v>
      </c>
      <c r="B455" s="354">
        <v>1</v>
      </c>
      <c r="C455" s="379"/>
      <c r="D455" s="380"/>
      <c r="E455" s="380"/>
      <c r="F455" s="380"/>
      <c r="G455" s="380"/>
      <c r="H455" s="380"/>
      <c r="I455" s="381"/>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f t="shared" si="65"/>
        <v>0</v>
      </c>
    </row>
    <row r="456" spans="1:51" ht="30" hidden="1" customHeight="1">
      <c r="A456" s="354">
        <v>20</v>
      </c>
      <c r="B456" s="354">
        <v>1</v>
      </c>
      <c r="C456" s="379"/>
      <c r="D456" s="380"/>
      <c r="E456" s="380"/>
      <c r="F456" s="380"/>
      <c r="G456" s="380"/>
      <c r="H456" s="380"/>
      <c r="I456" s="381"/>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f t="shared" si="65"/>
        <v>0</v>
      </c>
    </row>
    <row r="457" spans="1:51" ht="30" hidden="1" customHeight="1">
      <c r="A457" s="354">
        <v>21</v>
      </c>
      <c r="B457" s="354">
        <v>1</v>
      </c>
      <c r="C457" s="379"/>
      <c r="D457" s="380"/>
      <c r="E457" s="380"/>
      <c r="F457" s="380"/>
      <c r="G457" s="380"/>
      <c r="H457" s="380"/>
      <c r="I457" s="381"/>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f t="shared" si="65"/>
        <v>0</v>
      </c>
    </row>
    <row r="458" spans="1:51" ht="30" hidden="1" customHeight="1">
      <c r="A458" s="354">
        <v>22</v>
      </c>
      <c r="B458" s="354">
        <v>1</v>
      </c>
      <c r="C458" s="379"/>
      <c r="D458" s="380"/>
      <c r="E458" s="380"/>
      <c r="F458" s="380"/>
      <c r="G458" s="380"/>
      <c r="H458" s="380"/>
      <c r="I458" s="381"/>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f t="shared" si="65"/>
        <v>0</v>
      </c>
    </row>
    <row r="459" spans="1:51" ht="30" hidden="1" customHeight="1">
      <c r="A459" s="354">
        <v>23</v>
      </c>
      <c r="B459" s="354">
        <v>1</v>
      </c>
      <c r="C459" s="379"/>
      <c r="D459" s="380"/>
      <c r="E459" s="380"/>
      <c r="F459" s="380"/>
      <c r="G459" s="380"/>
      <c r="H459" s="380"/>
      <c r="I459" s="381"/>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f t="shared" si="65"/>
        <v>0</v>
      </c>
    </row>
    <row r="460" spans="1:51" ht="30" hidden="1" customHeight="1">
      <c r="A460" s="354">
        <v>24</v>
      </c>
      <c r="B460" s="354">
        <v>1</v>
      </c>
      <c r="C460" s="379"/>
      <c r="D460" s="380"/>
      <c r="E460" s="380"/>
      <c r="F460" s="380"/>
      <c r="G460" s="380"/>
      <c r="H460" s="380"/>
      <c r="I460" s="381"/>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f t="shared" si="65"/>
        <v>0</v>
      </c>
    </row>
    <row r="461" spans="1:51" ht="30" hidden="1" customHeight="1">
      <c r="A461" s="354">
        <v>25</v>
      </c>
      <c r="B461" s="354">
        <v>1</v>
      </c>
      <c r="C461" s="379"/>
      <c r="D461" s="380"/>
      <c r="E461" s="380"/>
      <c r="F461" s="380"/>
      <c r="G461" s="380"/>
      <c r="H461" s="380"/>
      <c r="I461" s="381"/>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f t="shared" si="65"/>
        <v>0</v>
      </c>
    </row>
    <row r="462" spans="1:51" ht="30" hidden="1" customHeight="1">
      <c r="A462" s="354">
        <v>26</v>
      </c>
      <c r="B462" s="354">
        <v>1</v>
      </c>
      <c r="C462" s="379"/>
      <c r="D462" s="380"/>
      <c r="E462" s="380"/>
      <c r="F462" s="380"/>
      <c r="G462" s="380"/>
      <c r="H462" s="380"/>
      <c r="I462" s="381"/>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f t="shared" si="65"/>
        <v>0</v>
      </c>
    </row>
    <row r="463" spans="1:51" ht="30" hidden="1" customHeight="1">
      <c r="A463" s="354">
        <v>27</v>
      </c>
      <c r="B463" s="354">
        <v>1</v>
      </c>
      <c r="C463" s="379"/>
      <c r="D463" s="380"/>
      <c r="E463" s="380"/>
      <c r="F463" s="380"/>
      <c r="G463" s="380"/>
      <c r="H463" s="380"/>
      <c r="I463" s="381"/>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f t="shared" si="65"/>
        <v>0</v>
      </c>
    </row>
    <row r="464" spans="1:51" ht="30" hidden="1" customHeight="1">
      <c r="A464" s="354">
        <v>28</v>
      </c>
      <c r="B464" s="354">
        <v>1</v>
      </c>
      <c r="C464" s="379"/>
      <c r="D464" s="380"/>
      <c r="E464" s="380"/>
      <c r="F464" s="380"/>
      <c r="G464" s="380"/>
      <c r="H464" s="380"/>
      <c r="I464" s="381"/>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f t="shared" si="65"/>
        <v>0</v>
      </c>
    </row>
    <row r="465" spans="1:51" ht="30" hidden="1" customHeight="1">
      <c r="A465" s="354">
        <v>29</v>
      </c>
      <c r="B465" s="354">
        <v>1</v>
      </c>
      <c r="C465" s="379"/>
      <c r="D465" s="380"/>
      <c r="E465" s="380"/>
      <c r="F465" s="380"/>
      <c r="G465" s="380"/>
      <c r="H465" s="380"/>
      <c r="I465" s="381"/>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f t="shared" si="65"/>
        <v>0</v>
      </c>
    </row>
    <row r="466" spans="1:51" ht="30" hidden="1" customHeight="1">
      <c r="A466" s="354">
        <v>30</v>
      </c>
      <c r="B466" s="354">
        <v>1</v>
      </c>
      <c r="C466" s="379"/>
      <c r="D466" s="380"/>
      <c r="E466" s="380"/>
      <c r="F466" s="380"/>
      <c r="G466" s="380"/>
      <c r="H466" s="380"/>
      <c r="I466" s="381"/>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c r="A468" s="38"/>
      <c r="B468" s="42" t="s">
        <v>184</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c r="A469" s="387"/>
      <c r="B469" s="387"/>
      <c r="C469" s="388" t="s">
        <v>173</v>
      </c>
      <c r="D469" s="389"/>
      <c r="E469" s="389"/>
      <c r="F469" s="389"/>
      <c r="G469" s="389"/>
      <c r="H469" s="389"/>
      <c r="I469" s="390"/>
      <c r="J469" s="368" t="s">
        <v>174</v>
      </c>
      <c r="K469" s="391"/>
      <c r="L469" s="391"/>
      <c r="M469" s="391"/>
      <c r="N469" s="391"/>
      <c r="O469" s="391"/>
      <c r="P469" s="392" t="s">
        <v>175</v>
      </c>
      <c r="Q469" s="392"/>
      <c r="R469" s="392"/>
      <c r="S469" s="392"/>
      <c r="T469" s="392"/>
      <c r="U469" s="392"/>
      <c r="V469" s="392"/>
      <c r="W469" s="392"/>
      <c r="X469" s="392"/>
      <c r="Y469" s="393" t="s">
        <v>176</v>
      </c>
      <c r="Z469" s="394"/>
      <c r="AA469" s="394"/>
      <c r="AB469" s="394"/>
      <c r="AC469" s="368" t="s">
        <v>177</v>
      </c>
      <c r="AD469" s="368"/>
      <c r="AE469" s="368"/>
      <c r="AF469" s="368"/>
      <c r="AG469" s="368"/>
      <c r="AH469" s="393" t="s">
        <v>178</v>
      </c>
      <c r="AI469" s="387"/>
      <c r="AJ469" s="387"/>
      <c r="AK469" s="387"/>
      <c r="AL469" s="387" t="s">
        <v>179</v>
      </c>
      <c r="AM469" s="387"/>
      <c r="AN469" s="387"/>
      <c r="AO469" s="395"/>
      <c r="AP469" s="368" t="s">
        <v>180</v>
      </c>
      <c r="AQ469" s="368"/>
      <c r="AR469" s="368"/>
      <c r="AS469" s="368"/>
      <c r="AT469" s="368"/>
      <c r="AU469" s="368"/>
      <c r="AV469" s="368"/>
      <c r="AW469" s="368"/>
      <c r="AX469" s="368"/>
      <c r="AY469">
        <f>IF(AY468=0,0,1)</f>
        <v>0</v>
      </c>
    </row>
    <row r="470" spans="1:51" ht="30" hidden="1" customHeight="1">
      <c r="A470" s="354">
        <v>1</v>
      </c>
      <c r="B470" s="354">
        <v>1</v>
      </c>
      <c r="C470" s="379"/>
      <c r="D470" s="380"/>
      <c r="E470" s="380"/>
      <c r="F470" s="380"/>
      <c r="G470" s="380"/>
      <c r="H470" s="380"/>
      <c r="I470" s="381"/>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5"/>
      <c r="AI470" s="386"/>
      <c r="AJ470" s="386"/>
      <c r="AK470" s="386"/>
      <c r="AL470" s="346"/>
      <c r="AM470" s="347"/>
      <c r="AN470" s="347"/>
      <c r="AO470" s="348"/>
      <c r="AP470" s="349"/>
      <c r="AQ470" s="349"/>
      <c r="AR470" s="349"/>
      <c r="AS470" s="349"/>
      <c r="AT470" s="349"/>
      <c r="AU470" s="349"/>
      <c r="AV470" s="349"/>
      <c r="AW470" s="349"/>
      <c r="AX470" s="349"/>
      <c r="AY470">
        <f>COUNTA(C470:AX470)</f>
        <v>0</v>
      </c>
    </row>
    <row r="471" spans="1:51" ht="30" hidden="1" customHeight="1">
      <c r="A471" s="354">
        <v>2</v>
      </c>
      <c r="B471" s="354">
        <v>1</v>
      </c>
      <c r="C471" s="379"/>
      <c r="D471" s="380"/>
      <c r="E471" s="380"/>
      <c r="F471" s="380"/>
      <c r="G471" s="380"/>
      <c r="H471" s="380"/>
      <c r="I471" s="381"/>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5"/>
      <c r="AI471" s="386"/>
      <c r="AJ471" s="386"/>
      <c r="AK471" s="386"/>
      <c r="AL471" s="346"/>
      <c r="AM471" s="347"/>
      <c r="AN471" s="347"/>
      <c r="AO471" s="348"/>
      <c r="AP471" s="349"/>
      <c r="AQ471" s="349"/>
      <c r="AR471" s="349"/>
      <c r="AS471" s="349"/>
      <c r="AT471" s="349"/>
      <c r="AU471" s="349"/>
      <c r="AV471" s="349"/>
      <c r="AW471" s="349"/>
      <c r="AX471" s="349"/>
      <c r="AY471">
        <f t="shared" ref="AY471:AY500" si="66">COUNTA(C471:AX471)</f>
        <v>0</v>
      </c>
    </row>
    <row r="472" spans="1:51" ht="30" hidden="1" customHeight="1">
      <c r="A472" s="354">
        <v>3</v>
      </c>
      <c r="B472" s="354">
        <v>1</v>
      </c>
      <c r="C472" s="382"/>
      <c r="D472" s="285"/>
      <c r="E472" s="285"/>
      <c r="F472" s="285"/>
      <c r="G472" s="285"/>
      <c r="H472" s="285"/>
      <c r="I472" s="383"/>
      <c r="J472" s="359"/>
      <c r="K472" s="360"/>
      <c r="L472" s="360"/>
      <c r="M472" s="360"/>
      <c r="N472" s="360"/>
      <c r="O472" s="360"/>
      <c r="P472" s="384"/>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f t="shared" si="66"/>
        <v>0</v>
      </c>
    </row>
    <row r="473" spans="1:51" ht="30" hidden="1" customHeight="1">
      <c r="A473" s="354">
        <v>4</v>
      </c>
      <c r="B473" s="354">
        <v>1</v>
      </c>
      <c r="C473" s="382"/>
      <c r="D473" s="285"/>
      <c r="E473" s="285"/>
      <c r="F473" s="285"/>
      <c r="G473" s="285"/>
      <c r="H473" s="285"/>
      <c r="I473" s="383"/>
      <c r="J473" s="359"/>
      <c r="K473" s="360"/>
      <c r="L473" s="360"/>
      <c r="M473" s="360"/>
      <c r="N473" s="360"/>
      <c r="O473" s="360"/>
      <c r="P473" s="384"/>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f t="shared" si="66"/>
        <v>0</v>
      </c>
    </row>
    <row r="474" spans="1:51" ht="30" hidden="1" customHeight="1">
      <c r="A474" s="354">
        <v>5</v>
      </c>
      <c r="B474" s="354">
        <v>1</v>
      </c>
      <c r="C474" s="379"/>
      <c r="D474" s="380"/>
      <c r="E474" s="380"/>
      <c r="F474" s="380"/>
      <c r="G474" s="380"/>
      <c r="H474" s="380"/>
      <c r="I474" s="381"/>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f>COUNTA(C474:AX474)</f>
        <v>0</v>
      </c>
    </row>
    <row r="475" spans="1:51" ht="30" hidden="1" customHeight="1">
      <c r="A475" s="354">
        <v>6</v>
      </c>
      <c r="B475" s="354">
        <v>1</v>
      </c>
      <c r="C475" s="379"/>
      <c r="D475" s="380"/>
      <c r="E475" s="380"/>
      <c r="F475" s="380"/>
      <c r="G475" s="380"/>
      <c r="H475" s="380"/>
      <c r="I475" s="381"/>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f t="shared" si="66"/>
        <v>0</v>
      </c>
    </row>
    <row r="476" spans="1:51" ht="30" hidden="1" customHeight="1">
      <c r="A476" s="354">
        <v>7</v>
      </c>
      <c r="B476" s="354">
        <v>1</v>
      </c>
      <c r="C476" s="379"/>
      <c r="D476" s="380"/>
      <c r="E476" s="380"/>
      <c r="F476" s="380"/>
      <c r="G476" s="380"/>
      <c r="H476" s="380"/>
      <c r="I476" s="381"/>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f t="shared" si="66"/>
        <v>0</v>
      </c>
    </row>
    <row r="477" spans="1:51" ht="30" hidden="1" customHeight="1">
      <c r="A477" s="354">
        <v>8</v>
      </c>
      <c r="B477" s="354">
        <v>1</v>
      </c>
      <c r="C477" s="379"/>
      <c r="D477" s="380"/>
      <c r="E477" s="380"/>
      <c r="F477" s="380"/>
      <c r="G477" s="380"/>
      <c r="H477" s="380"/>
      <c r="I477" s="381"/>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f t="shared" si="66"/>
        <v>0</v>
      </c>
    </row>
    <row r="478" spans="1:51" ht="30" hidden="1" customHeight="1">
      <c r="A478" s="354">
        <v>9</v>
      </c>
      <c r="B478" s="354">
        <v>1</v>
      </c>
      <c r="C478" s="379"/>
      <c r="D478" s="380"/>
      <c r="E478" s="380"/>
      <c r="F478" s="380"/>
      <c r="G478" s="380"/>
      <c r="H478" s="380"/>
      <c r="I478" s="381"/>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f t="shared" si="66"/>
        <v>0</v>
      </c>
    </row>
    <row r="479" spans="1:51" ht="30" hidden="1" customHeight="1">
      <c r="A479" s="354">
        <v>10</v>
      </c>
      <c r="B479" s="354">
        <v>1</v>
      </c>
      <c r="C479" s="379"/>
      <c r="D479" s="380"/>
      <c r="E479" s="380"/>
      <c r="F479" s="380"/>
      <c r="G479" s="380"/>
      <c r="H479" s="380"/>
      <c r="I479" s="381"/>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f t="shared" si="66"/>
        <v>0</v>
      </c>
    </row>
    <row r="480" spans="1:51" ht="30" hidden="1" customHeight="1">
      <c r="A480" s="354">
        <v>11</v>
      </c>
      <c r="B480" s="354">
        <v>1</v>
      </c>
      <c r="C480" s="379"/>
      <c r="D480" s="380"/>
      <c r="E480" s="380"/>
      <c r="F480" s="380"/>
      <c r="G480" s="380"/>
      <c r="H480" s="380"/>
      <c r="I480" s="381"/>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f t="shared" si="66"/>
        <v>0</v>
      </c>
    </row>
    <row r="481" spans="1:51" ht="30" hidden="1" customHeight="1">
      <c r="A481" s="354">
        <v>12</v>
      </c>
      <c r="B481" s="354">
        <v>1</v>
      </c>
      <c r="C481" s="379"/>
      <c r="D481" s="380"/>
      <c r="E481" s="380"/>
      <c r="F481" s="380"/>
      <c r="G481" s="380"/>
      <c r="H481" s="380"/>
      <c r="I481" s="381"/>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f t="shared" si="66"/>
        <v>0</v>
      </c>
    </row>
    <row r="482" spans="1:51" ht="30" hidden="1" customHeight="1">
      <c r="A482" s="354">
        <v>13</v>
      </c>
      <c r="B482" s="354">
        <v>1</v>
      </c>
      <c r="C482" s="379"/>
      <c r="D482" s="380"/>
      <c r="E482" s="380"/>
      <c r="F482" s="380"/>
      <c r="G482" s="380"/>
      <c r="H482" s="380"/>
      <c r="I482" s="381"/>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f t="shared" si="66"/>
        <v>0</v>
      </c>
    </row>
    <row r="483" spans="1:51" ht="30" hidden="1" customHeight="1">
      <c r="A483" s="354">
        <v>14</v>
      </c>
      <c r="B483" s="354">
        <v>1</v>
      </c>
      <c r="C483" s="379"/>
      <c r="D483" s="380"/>
      <c r="E483" s="380"/>
      <c r="F483" s="380"/>
      <c r="G483" s="380"/>
      <c r="H483" s="380"/>
      <c r="I483" s="381"/>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f t="shared" si="66"/>
        <v>0</v>
      </c>
    </row>
    <row r="484" spans="1:51" ht="30" hidden="1" customHeight="1">
      <c r="A484" s="354">
        <v>15</v>
      </c>
      <c r="B484" s="354">
        <v>1</v>
      </c>
      <c r="C484" s="379"/>
      <c r="D484" s="380"/>
      <c r="E484" s="380"/>
      <c r="F484" s="380"/>
      <c r="G484" s="380"/>
      <c r="H484" s="380"/>
      <c r="I484" s="381"/>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f t="shared" si="66"/>
        <v>0</v>
      </c>
    </row>
    <row r="485" spans="1:51" ht="30" hidden="1" customHeight="1">
      <c r="A485" s="354">
        <v>16</v>
      </c>
      <c r="B485" s="354">
        <v>1</v>
      </c>
      <c r="C485" s="379"/>
      <c r="D485" s="380"/>
      <c r="E485" s="380"/>
      <c r="F485" s="380"/>
      <c r="G485" s="380"/>
      <c r="H485" s="380"/>
      <c r="I485" s="381"/>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f t="shared" si="66"/>
        <v>0</v>
      </c>
    </row>
    <row r="486" spans="1:51" s="13" customFormat="1" ht="30" hidden="1" customHeight="1">
      <c r="A486" s="354">
        <v>17</v>
      </c>
      <c r="B486" s="354">
        <v>1</v>
      </c>
      <c r="C486" s="379"/>
      <c r="D486" s="380"/>
      <c r="E486" s="380"/>
      <c r="F486" s="380"/>
      <c r="G486" s="380"/>
      <c r="H486" s="380"/>
      <c r="I486" s="381"/>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f t="shared" si="66"/>
        <v>0</v>
      </c>
    </row>
    <row r="487" spans="1:51" ht="30" hidden="1" customHeight="1">
      <c r="A487" s="354">
        <v>18</v>
      </c>
      <c r="B487" s="354">
        <v>1</v>
      </c>
      <c r="C487" s="379"/>
      <c r="D487" s="380"/>
      <c r="E487" s="380"/>
      <c r="F487" s="380"/>
      <c r="G487" s="380"/>
      <c r="H487" s="380"/>
      <c r="I487" s="381"/>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f t="shared" si="66"/>
        <v>0</v>
      </c>
    </row>
    <row r="488" spans="1:51" ht="30" hidden="1" customHeight="1">
      <c r="A488" s="354">
        <v>19</v>
      </c>
      <c r="B488" s="354">
        <v>1</v>
      </c>
      <c r="C488" s="379"/>
      <c r="D488" s="380"/>
      <c r="E488" s="380"/>
      <c r="F488" s="380"/>
      <c r="G488" s="380"/>
      <c r="H488" s="380"/>
      <c r="I488" s="381"/>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f t="shared" si="66"/>
        <v>0</v>
      </c>
    </row>
    <row r="489" spans="1:51" ht="30" hidden="1" customHeight="1">
      <c r="A489" s="354">
        <v>20</v>
      </c>
      <c r="B489" s="354">
        <v>1</v>
      </c>
      <c r="C489" s="379"/>
      <c r="D489" s="380"/>
      <c r="E489" s="380"/>
      <c r="F489" s="380"/>
      <c r="G489" s="380"/>
      <c r="H489" s="380"/>
      <c r="I489" s="381"/>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f t="shared" si="66"/>
        <v>0</v>
      </c>
    </row>
    <row r="490" spans="1:51" ht="30" hidden="1" customHeight="1">
      <c r="A490" s="354">
        <v>21</v>
      </c>
      <c r="B490" s="354">
        <v>1</v>
      </c>
      <c r="C490" s="379"/>
      <c r="D490" s="380"/>
      <c r="E490" s="380"/>
      <c r="F490" s="380"/>
      <c r="G490" s="380"/>
      <c r="H490" s="380"/>
      <c r="I490" s="381"/>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f t="shared" si="66"/>
        <v>0</v>
      </c>
    </row>
    <row r="491" spans="1:51" ht="30" hidden="1" customHeight="1">
      <c r="A491" s="354">
        <v>22</v>
      </c>
      <c r="B491" s="354">
        <v>1</v>
      </c>
      <c r="C491" s="379"/>
      <c r="D491" s="380"/>
      <c r="E491" s="380"/>
      <c r="F491" s="380"/>
      <c r="G491" s="380"/>
      <c r="H491" s="380"/>
      <c r="I491" s="381"/>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f t="shared" si="66"/>
        <v>0</v>
      </c>
    </row>
    <row r="492" spans="1:51" ht="30" hidden="1" customHeight="1">
      <c r="A492" s="354">
        <v>23</v>
      </c>
      <c r="B492" s="354">
        <v>1</v>
      </c>
      <c r="C492" s="379"/>
      <c r="D492" s="380"/>
      <c r="E492" s="380"/>
      <c r="F492" s="380"/>
      <c r="G492" s="380"/>
      <c r="H492" s="380"/>
      <c r="I492" s="381"/>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f t="shared" si="66"/>
        <v>0</v>
      </c>
    </row>
    <row r="493" spans="1:51" ht="30" hidden="1" customHeight="1">
      <c r="A493" s="354">
        <v>24</v>
      </c>
      <c r="B493" s="354">
        <v>1</v>
      </c>
      <c r="C493" s="379"/>
      <c r="D493" s="380"/>
      <c r="E493" s="380"/>
      <c r="F493" s="380"/>
      <c r="G493" s="380"/>
      <c r="H493" s="380"/>
      <c r="I493" s="381"/>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f t="shared" si="66"/>
        <v>0</v>
      </c>
    </row>
    <row r="494" spans="1:51" ht="30" hidden="1" customHeight="1">
      <c r="A494" s="354">
        <v>25</v>
      </c>
      <c r="B494" s="354">
        <v>1</v>
      </c>
      <c r="C494" s="379"/>
      <c r="D494" s="380"/>
      <c r="E494" s="380"/>
      <c r="F494" s="380"/>
      <c r="G494" s="380"/>
      <c r="H494" s="380"/>
      <c r="I494" s="381"/>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f t="shared" si="66"/>
        <v>0</v>
      </c>
    </row>
    <row r="495" spans="1:51" ht="30" hidden="1" customHeight="1">
      <c r="A495" s="354">
        <v>26</v>
      </c>
      <c r="B495" s="354">
        <v>1</v>
      </c>
      <c r="C495" s="379"/>
      <c r="D495" s="380"/>
      <c r="E495" s="380"/>
      <c r="F495" s="380"/>
      <c r="G495" s="380"/>
      <c r="H495" s="380"/>
      <c r="I495" s="381"/>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f t="shared" si="66"/>
        <v>0</v>
      </c>
    </row>
    <row r="496" spans="1:51" ht="30" hidden="1" customHeight="1">
      <c r="A496" s="354">
        <v>27</v>
      </c>
      <c r="B496" s="354">
        <v>1</v>
      </c>
      <c r="C496" s="379"/>
      <c r="D496" s="380"/>
      <c r="E496" s="380"/>
      <c r="F496" s="380"/>
      <c r="G496" s="380"/>
      <c r="H496" s="380"/>
      <c r="I496" s="381"/>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f t="shared" si="66"/>
        <v>0</v>
      </c>
    </row>
    <row r="497" spans="1:51" ht="30" hidden="1" customHeight="1">
      <c r="A497" s="354">
        <v>28</v>
      </c>
      <c r="B497" s="354">
        <v>1</v>
      </c>
      <c r="C497" s="379"/>
      <c r="D497" s="380"/>
      <c r="E497" s="380"/>
      <c r="F497" s="380"/>
      <c r="G497" s="380"/>
      <c r="H497" s="380"/>
      <c r="I497" s="381"/>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f t="shared" si="66"/>
        <v>0</v>
      </c>
    </row>
    <row r="498" spans="1:51" ht="30" hidden="1" customHeight="1">
      <c r="A498" s="354">
        <v>29</v>
      </c>
      <c r="B498" s="354">
        <v>1</v>
      </c>
      <c r="C498" s="379"/>
      <c r="D498" s="380"/>
      <c r="E498" s="380"/>
      <c r="F498" s="380"/>
      <c r="G498" s="380"/>
      <c r="H498" s="380"/>
      <c r="I498" s="381"/>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f t="shared" si="66"/>
        <v>0</v>
      </c>
    </row>
    <row r="499" spans="1:51" ht="30" hidden="1" customHeight="1">
      <c r="A499" s="354">
        <v>30</v>
      </c>
      <c r="B499" s="354">
        <v>1</v>
      </c>
      <c r="C499" s="379"/>
      <c r="D499" s="380"/>
      <c r="E499" s="380"/>
      <c r="F499" s="380"/>
      <c r="G499" s="380"/>
      <c r="H499" s="380"/>
      <c r="I499" s="381"/>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185</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387"/>
      <c r="B502" s="387"/>
      <c r="C502" s="388" t="s">
        <v>173</v>
      </c>
      <c r="D502" s="389"/>
      <c r="E502" s="389"/>
      <c r="F502" s="389"/>
      <c r="G502" s="389"/>
      <c r="H502" s="389"/>
      <c r="I502" s="390"/>
      <c r="J502" s="368" t="s">
        <v>174</v>
      </c>
      <c r="K502" s="391"/>
      <c r="L502" s="391"/>
      <c r="M502" s="391"/>
      <c r="N502" s="391"/>
      <c r="O502" s="391"/>
      <c r="P502" s="392" t="s">
        <v>175</v>
      </c>
      <c r="Q502" s="392"/>
      <c r="R502" s="392"/>
      <c r="S502" s="392"/>
      <c r="T502" s="392"/>
      <c r="U502" s="392"/>
      <c r="V502" s="392"/>
      <c r="W502" s="392"/>
      <c r="X502" s="392"/>
      <c r="Y502" s="393" t="s">
        <v>176</v>
      </c>
      <c r="Z502" s="394"/>
      <c r="AA502" s="394"/>
      <c r="AB502" s="394"/>
      <c r="AC502" s="368" t="s">
        <v>177</v>
      </c>
      <c r="AD502" s="368"/>
      <c r="AE502" s="368"/>
      <c r="AF502" s="368"/>
      <c r="AG502" s="368"/>
      <c r="AH502" s="393" t="s">
        <v>178</v>
      </c>
      <c r="AI502" s="387"/>
      <c r="AJ502" s="387"/>
      <c r="AK502" s="387"/>
      <c r="AL502" s="387" t="s">
        <v>179</v>
      </c>
      <c r="AM502" s="387"/>
      <c r="AN502" s="387"/>
      <c r="AO502" s="395"/>
      <c r="AP502" s="368" t="s">
        <v>180</v>
      </c>
      <c r="AQ502" s="368"/>
      <c r="AR502" s="368"/>
      <c r="AS502" s="368"/>
      <c r="AT502" s="368"/>
      <c r="AU502" s="368"/>
      <c r="AV502" s="368"/>
      <c r="AW502" s="368"/>
      <c r="AX502" s="368"/>
      <c r="AY502">
        <f>IF(AY501=0,0,1)</f>
        <v>0</v>
      </c>
    </row>
    <row r="503" spans="1:51" ht="30" hidden="1" customHeight="1">
      <c r="A503" s="354">
        <v>1</v>
      </c>
      <c r="B503" s="354">
        <v>1</v>
      </c>
      <c r="C503" s="379"/>
      <c r="D503" s="380"/>
      <c r="E503" s="380"/>
      <c r="F503" s="380"/>
      <c r="G503" s="380"/>
      <c r="H503" s="380"/>
      <c r="I503" s="381"/>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5"/>
      <c r="AI503" s="386"/>
      <c r="AJ503" s="386"/>
      <c r="AK503" s="386"/>
      <c r="AL503" s="346"/>
      <c r="AM503" s="347"/>
      <c r="AN503" s="347"/>
      <c r="AO503" s="348"/>
      <c r="AP503" s="349"/>
      <c r="AQ503" s="349"/>
      <c r="AR503" s="349"/>
      <c r="AS503" s="349"/>
      <c r="AT503" s="349"/>
      <c r="AU503" s="349"/>
      <c r="AV503" s="349"/>
      <c r="AW503" s="349"/>
      <c r="AX503" s="349"/>
      <c r="AY503">
        <f>COUNTA(C503:AX503)</f>
        <v>0</v>
      </c>
    </row>
    <row r="504" spans="1:51" ht="30" hidden="1" customHeight="1">
      <c r="A504" s="354">
        <v>2</v>
      </c>
      <c r="B504" s="354">
        <v>1</v>
      </c>
      <c r="C504" s="379"/>
      <c r="D504" s="380"/>
      <c r="E504" s="380"/>
      <c r="F504" s="380"/>
      <c r="G504" s="380"/>
      <c r="H504" s="380"/>
      <c r="I504" s="381"/>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5"/>
      <c r="AI504" s="386"/>
      <c r="AJ504" s="386"/>
      <c r="AK504" s="386"/>
      <c r="AL504" s="346"/>
      <c r="AM504" s="347"/>
      <c r="AN504" s="347"/>
      <c r="AO504" s="348"/>
      <c r="AP504" s="349"/>
      <c r="AQ504" s="349"/>
      <c r="AR504" s="349"/>
      <c r="AS504" s="349"/>
      <c r="AT504" s="349"/>
      <c r="AU504" s="349"/>
      <c r="AV504" s="349"/>
      <c r="AW504" s="349"/>
      <c r="AX504" s="349"/>
      <c r="AY504">
        <f t="shared" ref="AY504:AY533" si="67">COUNTA(C504:AX504)</f>
        <v>0</v>
      </c>
    </row>
    <row r="505" spans="1:51" ht="30" hidden="1" customHeight="1">
      <c r="A505" s="354">
        <v>3</v>
      </c>
      <c r="B505" s="354">
        <v>1</v>
      </c>
      <c r="C505" s="382"/>
      <c r="D505" s="285"/>
      <c r="E505" s="285"/>
      <c r="F505" s="285"/>
      <c r="G505" s="285"/>
      <c r="H505" s="285"/>
      <c r="I505" s="383"/>
      <c r="J505" s="359"/>
      <c r="K505" s="360"/>
      <c r="L505" s="360"/>
      <c r="M505" s="360"/>
      <c r="N505" s="360"/>
      <c r="O505" s="360"/>
      <c r="P505" s="384"/>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f t="shared" si="67"/>
        <v>0</v>
      </c>
    </row>
    <row r="506" spans="1:51" ht="30" hidden="1" customHeight="1">
      <c r="A506" s="354">
        <v>4</v>
      </c>
      <c r="B506" s="354">
        <v>1</v>
      </c>
      <c r="C506" s="382"/>
      <c r="D506" s="285"/>
      <c r="E506" s="285"/>
      <c r="F506" s="285"/>
      <c r="G506" s="285"/>
      <c r="H506" s="285"/>
      <c r="I506" s="383"/>
      <c r="J506" s="359"/>
      <c r="K506" s="360"/>
      <c r="L506" s="360"/>
      <c r="M506" s="360"/>
      <c r="N506" s="360"/>
      <c r="O506" s="360"/>
      <c r="P506" s="384"/>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f t="shared" si="67"/>
        <v>0</v>
      </c>
    </row>
    <row r="507" spans="1:51" ht="30" hidden="1" customHeight="1">
      <c r="A507" s="354">
        <v>5</v>
      </c>
      <c r="B507" s="354">
        <v>1</v>
      </c>
      <c r="C507" s="379"/>
      <c r="D507" s="380"/>
      <c r="E507" s="380"/>
      <c r="F507" s="380"/>
      <c r="G507" s="380"/>
      <c r="H507" s="380"/>
      <c r="I507" s="381"/>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f>COUNTA(C507:AX507)</f>
        <v>0</v>
      </c>
    </row>
    <row r="508" spans="1:51" ht="30" hidden="1" customHeight="1">
      <c r="A508" s="354">
        <v>6</v>
      </c>
      <c r="B508" s="354">
        <v>1</v>
      </c>
      <c r="C508" s="379"/>
      <c r="D508" s="380"/>
      <c r="E508" s="380"/>
      <c r="F508" s="380"/>
      <c r="G508" s="380"/>
      <c r="H508" s="380"/>
      <c r="I508" s="381"/>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f t="shared" si="67"/>
        <v>0</v>
      </c>
    </row>
    <row r="509" spans="1:51" ht="30" hidden="1" customHeight="1">
      <c r="A509" s="354">
        <v>7</v>
      </c>
      <c r="B509" s="354">
        <v>1</v>
      </c>
      <c r="C509" s="379"/>
      <c r="D509" s="380"/>
      <c r="E509" s="380"/>
      <c r="F509" s="380"/>
      <c r="G509" s="380"/>
      <c r="H509" s="380"/>
      <c r="I509" s="381"/>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f t="shared" si="67"/>
        <v>0</v>
      </c>
    </row>
    <row r="510" spans="1:51" ht="30" hidden="1" customHeight="1">
      <c r="A510" s="354">
        <v>8</v>
      </c>
      <c r="B510" s="354">
        <v>1</v>
      </c>
      <c r="C510" s="379"/>
      <c r="D510" s="380"/>
      <c r="E510" s="380"/>
      <c r="F510" s="380"/>
      <c r="G510" s="380"/>
      <c r="H510" s="380"/>
      <c r="I510" s="381"/>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f t="shared" si="67"/>
        <v>0</v>
      </c>
    </row>
    <row r="511" spans="1:51" ht="30" hidden="1" customHeight="1">
      <c r="A511" s="354">
        <v>9</v>
      </c>
      <c r="B511" s="354">
        <v>1</v>
      </c>
      <c r="C511" s="379"/>
      <c r="D511" s="380"/>
      <c r="E511" s="380"/>
      <c r="F511" s="380"/>
      <c r="G511" s="380"/>
      <c r="H511" s="380"/>
      <c r="I511" s="381"/>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f t="shared" si="67"/>
        <v>0</v>
      </c>
    </row>
    <row r="512" spans="1:51" ht="30" hidden="1" customHeight="1">
      <c r="A512" s="354">
        <v>10</v>
      </c>
      <c r="B512" s="354">
        <v>1</v>
      </c>
      <c r="C512" s="379"/>
      <c r="D512" s="380"/>
      <c r="E512" s="380"/>
      <c r="F512" s="380"/>
      <c r="G512" s="380"/>
      <c r="H512" s="380"/>
      <c r="I512" s="381"/>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f t="shared" si="67"/>
        <v>0</v>
      </c>
    </row>
    <row r="513" spans="1:51" ht="30" hidden="1" customHeight="1">
      <c r="A513" s="354">
        <v>11</v>
      </c>
      <c r="B513" s="354">
        <v>1</v>
      </c>
      <c r="C513" s="379"/>
      <c r="D513" s="380"/>
      <c r="E513" s="380"/>
      <c r="F513" s="380"/>
      <c r="G513" s="380"/>
      <c r="H513" s="380"/>
      <c r="I513" s="381"/>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f t="shared" si="67"/>
        <v>0</v>
      </c>
    </row>
    <row r="514" spans="1:51" ht="30" hidden="1" customHeight="1">
      <c r="A514" s="354">
        <v>12</v>
      </c>
      <c r="B514" s="354">
        <v>1</v>
      </c>
      <c r="C514" s="379"/>
      <c r="D514" s="380"/>
      <c r="E514" s="380"/>
      <c r="F514" s="380"/>
      <c r="G514" s="380"/>
      <c r="H514" s="380"/>
      <c r="I514" s="381"/>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f t="shared" si="67"/>
        <v>0</v>
      </c>
    </row>
    <row r="515" spans="1:51" ht="30" hidden="1" customHeight="1">
      <c r="A515" s="354">
        <v>13</v>
      </c>
      <c r="B515" s="354">
        <v>1</v>
      </c>
      <c r="C515" s="379"/>
      <c r="D515" s="380"/>
      <c r="E515" s="380"/>
      <c r="F515" s="380"/>
      <c r="G515" s="380"/>
      <c r="H515" s="380"/>
      <c r="I515" s="381"/>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f t="shared" si="67"/>
        <v>0</v>
      </c>
    </row>
    <row r="516" spans="1:51" ht="30" hidden="1" customHeight="1">
      <c r="A516" s="354">
        <v>14</v>
      </c>
      <c r="B516" s="354">
        <v>1</v>
      </c>
      <c r="C516" s="379"/>
      <c r="D516" s="380"/>
      <c r="E516" s="380"/>
      <c r="F516" s="380"/>
      <c r="G516" s="380"/>
      <c r="H516" s="380"/>
      <c r="I516" s="381"/>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f t="shared" si="67"/>
        <v>0</v>
      </c>
    </row>
    <row r="517" spans="1:51" ht="30" hidden="1" customHeight="1">
      <c r="A517" s="354">
        <v>15</v>
      </c>
      <c r="B517" s="354">
        <v>1</v>
      </c>
      <c r="C517" s="379"/>
      <c r="D517" s="380"/>
      <c r="E517" s="380"/>
      <c r="F517" s="380"/>
      <c r="G517" s="380"/>
      <c r="H517" s="380"/>
      <c r="I517" s="381"/>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f t="shared" si="67"/>
        <v>0</v>
      </c>
    </row>
    <row r="518" spans="1:51" ht="30" hidden="1" customHeight="1">
      <c r="A518" s="354">
        <v>16</v>
      </c>
      <c r="B518" s="354">
        <v>1</v>
      </c>
      <c r="C518" s="379"/>
      <c r="D518" s="380"/>
      <c r="E518" s="380"/>
      <c r="F518" s="380"/>
      <c r="G518" s="380"/>
      <c r="H518" s="380"/>
      <c r="I518" s="381"/>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f t="shared" si="67"/>
        <v>0</v>
      </c>
    </row>
    <row r="519" spans="1:51" s="13" customFormat="1" ht="30" hidden="1" customHeight="1">
      <c r="A519" s="354">
        <v>17</v>
      </c>
      <c r="B519" s="354">
        <v>1</v>
      </c>
      <c r="C519" s="379"/>
      <c r="D519" s="380"/>
      <c r="E519" s="380"/>
      <c r="F519" s="380"/>
      <c r="G519" s="380"/>
      <c r="H519" s="380"/>
      <c r="I519" s="381"/>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f t="shared" si="67"/>
        <v>0</v>
      </c>
    </row>
    <row r="520" spans="1:51" ht="30" hidden="1" customHeight="1">
      <c r="A520" s="354">
        <v>18</v>
      </c>
      <c r="B520" s="354">
        <v>1</v>
      </c>
      <c r="C520" s="379"/>
      <c r="D520" s="380"/>
      <c r="E520" s="380"/>
      <c r="F520" s="380"/>
      <c r="G520" s="380"/>
      <c r="H520" s="380"/>
      <c r="I520" s="381"/>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f t="shared" si="67"/>
        <v>0</v>
      </c>
    </row>
    <row r="521" spans="1:51" ht="30" hidden="1" customHeight="1">
      <c r="A521" s="354">
        <v>19</v>
      </c>
      <c r="B521" s="354">
        <v>1</v>
      </c>
      <c r="C521" s="379"/>
      <c r="D521" s="380"/>
      <c r="E521" s="380"/>
      <c r="F521" s="380"/>
      <c r="G521" s="380"/>
      <c r="H521" s="380"/>
      <c r="I521" s="381"/>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f t="shared" si="67"/>
        <v>0</v>
      </c>
    </row>
    <row r="522" spans="1:51" ht="30" hidden="1" customHeight="1">
      <c r="A522" s="354">
        <v>20</v>
      </c>
      <c r="B522" s="354">
        <v>1</v>
      </c>
      <c r="C522" s="379"/>
      <c r="D522" s="380"/>
      <c r="E522" s="380"/>
      <c r="F522" s="380"/>
      <c r="G522" s="380"/>
      <c r="H522" s="380"/>
      <c r="I522" s="381"/>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f t="shared" si="67"/>
        <v>0</v>
      </c>
    </row>
    <row r="523" spans="1:51" ht="30" hidden="1" customHeight="1">
      <c r="A523" s="354">
        <v>21</v>
      </c>
      <c r="B523" s="354">
        <v>1</v>
      </c>
      <c r="C523" s="379"/>
      <c r="D523" s="380"/>
      <c r="E523" s="380"/>
      <c r="F523" s="380"/>
      <c r="G523" s="380"/>
      <c r="H523" s="380"/>
      <c r="I523" s="381"/>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f t="shared" si="67"/>
        <v>0</v>
      </c>
    </row>
    <row r="524" spans="1:51" ht="30" hidden="1" customHeight="1">
      <c r="A524" s="354">
        <v>22</v>
      </c>
      <c r="B524" s="354">
        <v>1</v>
      </c>
      <c r="C524" s="379"/>
      <c r="D524" s="380"/>
      <c r="E524" s="380"/>
      <c r="F524" s="380"/>
      <c r="G524" s="380"/>
      <c r="H524" s="380"/>
      <c r="I524" s="381"/>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f t="shared" si="67"/>
        <v>0</v>
      </c>
    </row>
    <row r="525" spans="1:51" ht="30" hidden="1" customHeight="1">
      <c r="A525" s="354">
        <v>23</v>
      </c>
      <c r="B525" s="354">
        <v>1</v>
      </c>
      <c r="C525" s="379"/>
      <c r="D525" s="380"/>
      <c r="E525" s="380"/>
      <c r="F525" s="380"/>
      <c r="G525" s="380"/>
      <c r="H525" s="380"/>
      <c r="I525" s="381"/>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f t="shared" si="67"/>
        <v>0</v>
      </c>
    </row>
    <row r="526" spans="1:51" ht="30" hidden="1" customHeight="1">
      <c r="A526" s="354">
        <v>24</v>
      </c>
      <c r="B526" s="354">
        <v>1</v>
      </c>
      <c r="C526" s="379"/>
      <c r="D526" s="380"/>
      <c r="E526" s="380"/>
      <c r="F526" s="380"/>
      <c r="G526" s="380"/>
      <c r="H526" s="380"/>
      <c r="I526" s="381"/>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f t="shared" si="67"/>
        <v>0</v>
      </c>
    </row>
    <row r="527" spans="1:51" ht="30" hidden="1" customHeight="1">
      <c r="A527" s="354">
        <v>25</v>
      </c>
      <c r="B527" s="354">
        <v>1</v>
      </c>
      <c r="C527" s="379"/>
      <c r="D527" s="380"/>
      <c r="E527" s="380"/>
      <c r="F527" s="380"/>
      <c r="G527" s="380"/>
      <c r="H527" s="380"/>
      <c r="I527" s="381"/>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f t="shared" si="67"/>
        <v>0</v>
      </c>
    </row>
    <row r="528" spans="1:51" ht="30" hidden="1" customHeight="1">
      <c r="A528" s="354">
        <v>26</v>
      </c>
      <c r="B528" s="354">
        <v>1</v>
      </c>
      <c r="C528" s="379"/>
      <c r="D528" s="380"/>
      <c r="E528" s="380"/>
      <c r="F528" s="380"/>
      <c r="G528" s="380"/>
      <c r="H528" s="380"/>
      <c r="I528" s="381"/>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f t="shared" si="67"/>
        <v>0</v>
      </c>
    </row>
    <row r="529" spans="1:51" ht="30" hidden="1" customHeight="1">
      <c r="A529" s="354">
        <v>27</v>
      </c>
      <c r="B529" s="354">
        <v>1</v>
      </c>
      <c r="C529" s="379"/>
      <c r="D529" s="380"/>
      <c r="E529" s="380"/>
      <c r="F529" s="380"/>
      <c r="G529" s="380"/>
      <c r="H529" s="380"/>
      <c r="I529" s="381"/>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f t="shared" si="67"/>
        <v>0</v>
      </c>
    </row>
    <row r="530" spans="1:51" ht="30" hidden="1" customHeight="1">
      <c r="A530" s="354">
        <v>28</v>
      </c>
      <c r="B530" s="354">
        <v>1</v>
      </c>
      <c r="C530" s="379"/>
      <c r="D530" s="380"/>
      <c r="E530" s="380"/>
      <c r="F530" s="380"/>
      <c r="G530" s="380"/>
      <c r="H530" s="380"/>
      <c r="I530" s="381"/>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f t="shared" si="67"/>
        <v>0</v>
      </c>
    </row>
    <row r="531" spans="1:51" ht="30" hidden="1" customHeight="1">
      <c r="A531" s="354">
        <v>29</v>
      </c>
      <c r="B531" s="354">
        <v>1</v>
      </c>
      <c r="C531" s="379"/>
      <c r="D531" s="380"/>
      <c r="E531" s="380"/>
      <c r="F531" s="380"/>
      <c r="G531" s="380"/>
      <c r="H531" s="380"/>
      <c r="I531" s="381"/>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f t="shared" si="67"/>
        <v>0</v>
      </c>
    </row>
    <row r="532" spans="1:51" ht="30" hidden="1" customHeight="1">
      <c r="A532" s="354">
        <v>30</v>
      </c>
      <c r="B532" s="354">
        <v>1</v>
      </c>
      <c r="C532" s="379"/>
      <c r="D532" s="380"/>
      <c r="E532" s="380"/>
      <c r="F532" s="380"/>
      <c r="G532" s="380"/>
      <c r="H532" s="380"/>
      <c r="I532" s="381"/>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186</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387"/>
      <c r="B535" s="387"/>
      <c r="C535" s="388" t="s">
        <v>173</v>
      </c>
      <c r="D535" s="389"/>
      <c r="E535" s="389"/>
      <c r="F535" s="389"/>
      <c r="G535" s="389"/>
      <c r="H535" s="389"/>
      <c r="I535" s="390"/>
      <c r="J535" s="368" t="s">
        <v>174</v>
      </c>
      <c r="K535" s="391"/>
      <c r="L535" s="391"/>
      <c r="M535" s="391"/>
      <c r="N535" s="391"/>
      <c r="O535" s="391"/>
      <c r="P535" s="392" t="s">
        <v>175</v>
      </c>
      <c r="Q535" s="392"/>
      <c r="R535" s="392"/>
      <c r="S535" s="392"/>
      <c r="T535" s="392"/>
      <c r="U535" s="392"/>
      <c r="V535" s="392"/>
      <c r="W535" s="392"/>
      <c r="X535" s="392"/>
      <c r="Y535" s="393" t="s">
        <v>176</v>
      </c>
      <c r="Z535" s="394"/>
      <c r="AA535" s="394"/>
      <c r="AB535" s="394"/>
      <c r="AC535" s="368" t="s">
        <v>177</v>
      </c>
      <c r="AD535" s="368"/>
      <c r="AE535" s="368"/>
      <c r="AF535" s="368"/>
      <c r="AG535" s="368"/>
      <c r="AH535" s="393" t="s">
        <v>178</v>
      </c>
      <c r="AI535" s="387"/>
      <c r="AJ535" s="387"/>
      <c r="AK535" s="387"/>
      <c r="AL535" s="387" t="s">
        <v>179</v>
      </c>
      <c r="AM535" s="387"/>
      <c r="AN535" s="387"/>
      <c r="AO535" s="395"/>
      <c r="AP535" s="368" t="s">
        <v>180</v>
      </c>
      <c r="AQ535" s="368"/>
      <c r="AR535" s="368"/>
      <c r="AS535" s="368"/>
      <c r="AT535" s="368"/>
      <c r="AU535" s="368"/>
      <c r="AV535" s="368"/>
      <c r="AW535" s="368"/>
      <c r="AX535" s="368"/>
      <c r="AY535">
        <f>IF(AY534=0,0,1)</f>
        <v>0</v>
      </c>
    </row>
    <row r="536" spans="1:51" ht="30" hidden="1" customHeight="1">
      <c r="A536" s="354">
        <v>1</v>
      </c>
      <c r="B536" s="354">
        <v>1</v>
      </c>
      <c r="C536" s="379"/>
      <c r="D536" s="380"/>
      <c r="E536" s="380"/>
      <c r="F536" s="380"/>
      <c r="G536" s="380"/>
      <c r="H536" s="380"/>
      <c r="I536" s="381"/>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5"/>
      <c r="AI536" s="386"/>
      <c r="AJ536" s="386"/>
      <c r="AK536" s="386"/>
      <c r="AL536" s="346"/>
      <c r="AM536" s="347"/>
      <c r="AN536" s="347"/>
      <c r="AO536" s="348"/>
      <c r="AP536" s="349"/>
      <c r="AQ536" s="349"/>
      <c r="AR536" s="349"/>
      <c r="AS536" s="349"/>
      <c r="AT536" s="349"/>
      <c r="AU536" s="349"/>
      <c r="AV536" s="349"/>
      <c r="AW536" s="349"/>
      <c r="AX536" s="349"/>
      <c r="AY536">
        <f>COUNTA(C536:AX536)</f>
        <v>0</v>
      </c>
    </row>
    <row r="537" spans="1:51" ht="30" hidden="1" customHeight="1">
      <c r="A537" s="354">
        <v>2</v>
      </c>
      <c r="B537" s="354">
        <v>1</v>
      </c>
      <c r="C537" s="379"/>
      <c r="D537" s="380"/>
      <c r="E537" s="380"/>
      <c r="F537" s="380"/>
      <c r="G537" s="380"/>
      <c r="H537" s="380"/>
      <c r="I537" s="381"/>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5"/>
      <c r="AI537" s="386"/>
      <c r="AJ537" s="386"/>
      <c r="AK537" s="386"/>
      <c r="AL537" s="346"/>
      <c r="AM537" s="347"/>
      <c r="AN537" s="347"/>
      <c r="AO537" s="348"/>
      <c r="AP537" s="349"/>
      <c r="AQ537" s="349"/>
      <c r="AR537" s="349"/>
      <c r="AS537" s="349"/>
      <c r="AT537" s="349"/>
      <c r="AU537" s="349"/>
      <c r="AV537" s="349"/>
      <c r="AW537" s="349"/>
      <c r="AX537" s="349"/>
      <c r="AY537">
        <f t="shared" ref="AY537:AY566" si="68">COUNTA(C537:AX537)</f>
        <v>0</v>
      </c>
    </row>
    <row r="538" spans="1:51" ht="30" hidden="1" customHeight="1">
      <c r="A538" s="354">
        <v>3</v>
      </c>
      <c r="B538" s="354">
        <v>1</v>
      </c>
      <c r="C538" s="382"/>
      <c r="D538" s="285"/>
      <c r="E538" s="285"/>
      <c r="F538" s="285"/>
      <c r="G538" s="285"/>
      <c r="H538" s="285"/>
      <c r="I538" s="383"/>
      <c r="J538" s="359"/>
      <c r="K538" s="360"/>
      <c r="L538" s="360"/>
      <c r="M538" s="360"/>
      <c r="N538" s="360"/>
      <c r="O538" s="360"/>
      <c r="P538" s="384"/>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f t="shared" si="68"/>
        <v>0</v>
      </c>
    </row>
    <row r="539" spans="1:51" ht="30" hidden="1" customHeight="1">
      <c r="A539" s="354">
        <v>4</v>
      </c>
      <c r="B539" s="354">
        <v>1</v>
      </c>
      <c r="C539" s="382"/>
      <c r="D539" s="285"/>
      <c r="E539" s="285"/>
      <c r="F539" s="285"/>
      <c r="G539" s="285"/>
      <c r="H539" s="285"/>
      <c r="I539" s="383"/>
      <c r="J539" s="359"/>
      <c r="K539" s="360"/>
      <c r="L539" s="360"/>
      <c r="M539" s="360"/>
      <c r="N539" s="360"/>
      <c r="O539" s="360"/>
      <c r="P539" s="384"/>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f t="shared" si="68"/>
        <v>0</v>
      </c>
    </row>
    <row r="540" spans="1:51" ht="30" hidden="1" customHeight="1">
      <c r="A540" s="354">
        <v>5</v>
      </c>
      <c r="B540" s="354">
        <v>1</v>
      </c>
      <c r="C540" s="379"/>
      <c r="D540" s="380"/>
      <c r="E540" s="380"/>
      <c r="F540" s="380"/>
      <c r="G540" s="380"/>
      <c r="H540" s="380"/>
      <c r="I540" s="381"/>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f>COUNTA(C540:AX540)</f>
        <v>0</v>
      </c>
    </row>
    <row r="541" spans="1:51" ht="30" hidden="1" customHeight="1">
      <c r="A541" s="354">
        <v>6</v>
      </c>
      <c r="B541" s="354">
        <v>1</v>
      </c>
      <c r="C541" s="379"/>
      <c r="D541" s="380"/>
      <c r="E541" s="380"/>
      <c r="F541" s="380"/>
      <c r="G541" s="380"/>
      <c r="H541" s="380"/>
      <c r="I541" s="381"/>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f t="shared" si="68"/>
        <v>0</v>
      </c>
    </row>
    <row r="542" spans="1:51" ht="30" hidden="1" customHeight="1">
      <c r="A542" s="354">
        <v>7</v>
      </c>
      <c r="B542" s="354">
        <v>1</v>
      </c>
      <c r="C542" s="379"/>
      <c r="D542" s="380"/>
      <c r="E542" s="380"/>
      <c r="F542" s="380"/>
      <c r="G542" s="380"/>
      <c r="H542" s="380"/>
      <c r="I542" s="381"/>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f t="shared" si="68"/>
        <v>0</v>
      </c>
    </row>
    <row r="543" spans="1:51" ht="30" hidden="1" customHeight="1">
      <c r="A543" s="354">
        <v>8</v>
      </c>
      <c r="B543" s="354">
        <v>1</v>
      </c>
      <c r="C543" s="379"/>
      <c r="D543" s="380"/>
      <c r="E543" s="380"/>
      <c r="F543" s="380"/>
      <c r="G543" s="380"/>
      <c r="H543" s="380"/>
      <c r="I543" s="381"/>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f t="shared" si="68"/>
        <v>0</v>
      </c>
    </row>
    <row r="544" spans="1:51" ht="30" hidden="1" customHeight="1">
      <c r="A544" s="354">
        <v>9</v>
      </c>
      <c r="B544" s="354">
        <v>1</v>
      </c>
      <c r="C544" s="379"/>
      <c r="D544" s="380"/>
      <c r="E544" s="380"/>
      <c r="F544" s="380"/>
      <c r="G544" s="380"/>
      <c r="H544" s="380"/>
      <c r="I544" s="381"/>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f t="shared" si="68"/>
        <v>0</v>
      </c>
    </row>
    <row r="545" spans="1:51" ht="30" hidden="1" customHeight="1">
      <c r="A545" s="354">
        <v>10</v>
      </c>
      <c r="B545" s="354">
        <v>1</v>
      </c>
      <c r="C545" s="379"/>
      <c r="D545" s="380"/>
      <c r="E545" s="380"/>
      <c r="F545" s="380"/>
      <c r="G545" s="380"/>
      <c r="H545" s="380"/>
      <c r="I545" s="381"/>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f t="shared" si="68"/>
        <v>0</v>
      </c>
    </row>
    <row r="546" spans="1:51" ht="30" hidden="1" customHeight="1">
      <c r="A546" s="354">
        <v>11</v>
      </c>
      <c r="B546" s="354">
        <v>1</v>
      </c>
      <c r="C546" s="379"/>
      <c r="D546" s="380"/>
      <c r="E546" s="380"/>
      <c r="F546" s="380"/>
      <c r="G546" s="380"/>
      <c r="H546" s="380"/>
      <c r="I546" s="381"/>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f t="shared" si="68"/>
        <v>0</v>
      </c>
    </row>
    <row r="547" spans="1:51" ht="30" hidden="1" customHeight="1">
      <c r="A547" s="354">
        <v>12</v>
      </c>
      <c r="B547" s="354">
        <v>1</v>
      </c>
      <c r="C547" s="379"/>
      <c r="D547" s="380"/>
      <c r="E547" s="380"/>
      <c r="F547" s="380"/>
      <c r="G547" s="380"/>
      <c r="H547" s="380"/>
      <c r="I547" s="381"/>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f t="shared" si="68"/>
        <v>0</v>
      </c>
    </row>
    <row r="548" spans="1:51" ht="30" hidden="1" customHeight="1">
      <c r="A548" s="354">
        <v>13</v>
      </c>
      <c r="B548" s="354">
        <v>1</v>
      </c>
      <c r="C548" s="379"/>
      <c r="D548" s="380"/>
      <c r="E548" s="380"/>
      <c r="F548" s="380"/>
      <c r="G548" s="380"/>
      <c r="H548" s="380"/>
      <c r="I548" s="381"/>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f t="shared" si="68"/>
        <v>0</v>
      </c>
    </row>
    <row r="549" spans="1:51" ht="30" hidden="1" customHeight="1">
      <c r="A549" s="354">
        <v>14</v>
      </c>
      <c r="B549" s="354">
        <v>1</v>
      </c>
      <c r="C549" s="379"/>
      <c r="D549" s="380"/>
      <c r="E549" s="380"/>
      <c r="F549" s="380"/>
      <c r="G549" s="380"/>
      <c r="H549" s="380"/>
      <c r="I549" s="381"/>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f t="shared" si="68"/>
        <v>0</v>
      </c>
    </row>
    <row r="550" spans="1:51" ht="30" hidden="1" customHeight="1">
      <c r="A550" s="354">
        <v>15</v>
      </c>
      <c r="B550" s="354">
        <v>1</v>
      </c>
      <c r="C550" s="379"/>
      <c r="D550" s="380"/>
      <c r="E550" s="380"/>
      <c r="F550" s="380"/>
      <c r="G550" s="380"/>
      <c r="H550" s="380"/>
      <c r="I550" s="381"/>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f t="shared" si="68"/>
        <v>0</v>
      </c>
    </row>
    <row r="551" spans="1:51" ht="30" hidden="1" customHeight="1">
      <c r="A551" s="354">
        <v>16</v>
      </c>
      <c r="B551" s="354">
        <v>1</v>
      </c>
      <c r="C551" s="379"/>
      <c r="D551" s="380"/>
      <c r="E551" s="380"/>
      <c r="F551" s="380"/>
      <c r="G551" s="380"/>
      <c r="H551" s="380"/>
      <c r="I551" s="381"/>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f t="shared" si="68"/>
        <v>0</v>
      </c>
    </row>
    <row r="552" spans="1:51" s="13" customFormat="1" ht="30" hidden="1" customHeight="1">
      <c r="A552" s="354">
        <v>17</v>
      </c>
      <c r="B552" s="354">
        <v>1</v>
      </c>
      <c r="C552" s="379"/>
      <c r="D552" s="380"/>
      <c r="E552" s="380"/>
      <c r="F552" s="380"/>
      <c r="G552" s="380"/>
      <c r="H552" s="380"/>
      <c r="I552" s="381"/>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f t="shared" si="68"/>
        <v>0</v>
      </c>
    </row>
    <row r="553" spans="1:51" ht="30" hidden="1" customHeight="1">
      <c r="A553" s="354">
        <v>18</v>
      </c>
      <c r="B553" s="354">
        <v>1</v>
      </c>
      <c r="C553" s="379"/>
      <c r="D553" s="380"/>
      <c r="E553" s="380"/>
      <c r="F553" s="380"/>
      <c r="G553" s="380"/>
      <c r="H553" s="380"/>
      <c r="I553" s="381"/>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f t="shared" si="68"/>
        <v>0</v>
      </c>
    </row>
    <row r="554" spans="1:51" ht="30" hidden="1" customHeight="1">
      <c r="A554" s="354">
        <v>19</v>
      </c>
      <c r="B554" s="354">
        <v>1</v>
      </c>
      <c r="C554" s="379"/>
      <c r="D554" s="380"/>
      <c r="E554" s="380"/>
      <c r="F554" s="380"/>
      <c r="G554" s="380"/>
      <c r="H554" s="380"/>
      <c r="I554" s="381"/>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f t="shared" si="68"/>
        <v>0</v>
      </c>
    </row>
    <row r="555" spans="1:51" ht="30" hidden="1" customHeight="1">
      <c r="A555" s="354">
        <v>20</v>
      </c>
      <c r="B555" s="354">
        <v>1</v>
      </c>
      <c r="C555" s="379"/>
      <c r="D555" s="380"/>
      <c r="E555" s="380"/>
      <c r="F555" s="380"/>
      <c r="G555" s="380"/>
      <c r="H555" s="380"/>
      <c r="I555" s="381"/>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f t="shared" si="68"/>
        <v>0</v>
      </c>
    </row>
    <row r="556" spans="1:51" ht="30" hidden="1" customHeight="1">
      <c r="A556" s="354">
        <v>21</v>
      </c>
      <c r="B556" s="354">
        <v>1</v>
      </c>
      <c r="C556" s="379"/>
      <c r="D556" s="380"/>
      <c r="E556" s="380"/>
      <c r="F556" s="380"/>
      <c r="G556" s="380"/>
      <c r="H556" s="380"/>
      <c r="I556" s="381"/>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f t="shared" si="68"/>
        <v>0</v>
      </c>
    </row>
    <row r="557" spans="1:51" ht="30" hidden="1" customHeight="1">
      <c r="A557" s="354">
        <v>22</v>
      </c>
      <c r="B557" s="354">
        <v>1</v>
      </c>
      <c r="C557" s="379"/>
      <c r="D557" s="380"/>
      <c r="E557" s="380"/>
      <c r="F557" s="380"/>
      <c r="G557" s="380"/>
      <c r="H557" s="380"/>
      <c r="I557" s="381"/>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f t="shared" si="68"/>
        <v>0</v>
      </c>
    </row>
    <row r="558" spans="1:51" ht="30" hidden="1" customHeight="1">
      <c r="A558" s="354">
        <v>23</v>
      </c>
      <c r="B558" s="354">
        <v>1</v>
      </c>
      <c r="C558" s="379"/>
      <c r="D558" s="380"/>
      <c r="E558" s="380"/>
      <c r="F558" s="380"/>
      <c r="G558" s="380"/>
      <c r="H558" s="380"/>
      <c r="I558" s="381"/>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f t="shared" si="68"/>
        <v>0</v>
      </c>
    </row>
    <row r="559" spans="1:51" ht="30" hidden="1" customHeight="1">
      <c r="A559" s="354">
        <v>24</v>
      </c>
      <c r="B559" s="354">
        <v>1</v>
      </c>
      <c r="C559" s="379"/>
      <c r="D559" s="380"/>
      <c r="E559" s="380"/>
      <c r="F559" s="380"/>
      <c r="G559" s="380"/>
      <c r="H559" s="380"/>
      <c r="I559" s="381"/>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f t="shared" si="68"/>
        <v>0</v>
      </c>
    </row>
    <row r="560" spans="1:51" ht="30" hidden="1" customHeight="1">
      <c r="A560" s="354">
        <v>25</v>
      </c>
      <c r="B560" s="354">
        <v>1</v>
      </c>
      <c r="C560" s="379"/>
      <c r="D560" s="380"/>
      <c r="E560" s="380"/>
      <c r="F560" s="380"/>
      <c r="G560" s="380"/>
      <c r="H560" s="380"/>
      <c r="I560" s="381"/>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f t="shared" si="68"/>
        <v>0</v>
      </c>
    </row>
    <row r="561" spans="1:51" ht="30" hidden="1" customHeight="1">
      <c r="A561" s="354">
        <v>26</v>
      </c>
      <c r="B561" s="354">
        <v>1</v>
      </c>
      <c r="C561" s="379"/>
      <c r="D561" s="380"/>
      <c r="E561" s="380"/>
      <c r="F561" s="380"/>
      <c r="G561" s="380"/>
      <c r="H561" s="380"/>
      <c r="I561" s="381"/>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f t="shared" si="68"/>
        <v>0</v>
      </c>
    </row>
    <row r="562" spans="1:51" ht="30" hidden="1" customHeight="1">
      <c r="A562" s="354">
        <v>27</v>
      </c>
      <c r="B562" s="354">
        <v>1</v>
      </c>
      <c r="C562" s="379"/>
      <c r="D562" s="380"/>
      <c r="E562" s="380"/>
      <c r="F562" s="380"/>
      <c r="G562" s="380"/>
      <c r="H562" s="380"/>
      <c r="I562" s="381"/>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f t="shared" si="68"/>
        <v>0</v>
      </c>
    </row>
    <row r="563" spans="1:51" ht="30" hidden="1" customHeight="1">
      <c r="A563" s="354">
        <v>28</v>
      </c>
      <c r="B563" s="354">
        <v>1</v>
      </c>
      <c r="C563" s="379"/>
      <c r="D563" s="380"/>
      <c r="E563" s="380"/>
      <c r="F563" s="380"/>
      <c r="G563" s="380"/>
      <c r="H563" s="380"/>
      <c r="I563" s="381"/>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f t="shared" si="68"/>
        <v>0</v>
      </c>
    </row>
    <row r="564" spans="1:51" ht="30" hidden="1" customHeight="1">
      <c r="A564" s="354">
        <v>29</v>
      </c>
      <c r="B564" s="354">
        <v>1</v>
      </c>
      <c r="C564" s="379"/>
      <c r="D564" s="380"/>
      <c r="E564" s="380"/>
      <c r="F564" s="380"/>
      <c r="G564" s="380"/>
      <c r="H564" s="380"/>
      <c r="I564" s="381"/>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f t="shared" si="68"/>
        <v>0</v>
      </c>
    </row>
    <row r="565" spans="1:51" ht="30" hidden="1" customHeight="1">
      <c r="A565" s="354">
        <v>30</v>
      </c>
      <c r="B565" s="354">
        <v>1</v>
      </c>
      <c r="C565" s="379"/>
      <c r="D565" s="380"/>
      <c r="E565" s="380"/>
      <c r="F565" s="380"/>
      <c r="G565" s="380"/>
      <c r="H565" s="380"/>
      <c r="I565" s="381"/>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187</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387"/>
      <c r="B568" s="387"/>
      <c r="C568" s="388" t="s">
        <v>173</v>
      </c>
      <c r="D568" s="389"/>
      <c r="E568" s="389"/>
      <c r="F568" s="389"/>
      <c r="G568" s="389"/>
      <c r="H568" s="389"/>
      <c r="I568" s="390"/>
      <c r="J568" s="368" t="s">
        <v>174</v>
      </c>
      <c r="K568" s="391"/>
      <c r="L568" s="391"/>
      <c r="M568" s="391"/>
      <c r="N568" s="391"/>
      <c r="O568" s="391"/>
      <c r="P568" s="392" t="s">
        <v>175</v>
      </c>
      <c r="Q568" s="392"/>
      <c r="R568" s="392"/>
      <c r="S568" s="392"/>
      <c r="T568" s="392"/>
      <c r="U568" s="392"/>
      <c r="V568" s="392"/>
      <c r="W568" s="392"/>
      <c r="X568" s="392"/>
      <c r="Y568" s="393" t="s">
        <v>176</v>
      </c>
      <c r="Z568" s="394"/>
      <c r="AA568" s="394"/>
      <c r="AB568" s="394"/>
      <c r="AC568" s="368" t="s">
        <v>177</v>
      </c>
      <c r="AD568" s="368"/>
      <c r="AE568" s="368"/>
      <c r="AF568" s="368"/>
      <c r="AG568" s="368"/>
      <c r="AH568" s="393" t="s">
        <v>178</v>
      </c>
      <c r="AI568" s="387"/>
      <c r="AJ568" s="387"/>
      <c r="AK568" s="387"/>
      <c r="AL568" s="387" t="s">
        <v>179</v>
      </c>
      <c r="AM568" s="387"/>
      <c r="AN568" s="387"/>
      <c r="AO568" s="395"/>
      <c r="AP568" s="368" t="s">
        <v>180</v>
      </c>
      <c r="AQ568" s="368"/>
      <c r="AR568" s="368"/>
      <c r="AS568" s="368"/>
      <c r="AT568" s="368"/>
      <c r="AU568" s="368"/>
      <c r="AV568" s="368"/>
      <c r="AW568" s="368"/>
      <c r="AX568" s="368"/>
      <c r="AY568">
        <f>IF(AY567=0,0,1)</f>
        <v>0</v>
      </c>
    </row>
    <row r="569" spans="1:51" ht="30" hidden="1" customHeight="1">
      <c r="A569" s="354">
        <v>1</v>
      </c>
      <c r="B569" s="354">
        <v>1</v>
      </c>
      <c r="C569" s="379"/>
      <c r="D569" s="380"/>
      <c r="E569" s="380"/>
      <c r="F569" s="380"/>
      <c r="G569" s="380"/>
      <c r="H569" s="380"/>
      <c r="I569" s="381"/>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5"/>
      <c r="AI569" s="386"/>
      <c r="AJ569" s="386"/>
      <c r="AK569" s="386"/>
      <c r="AL569" s="346"/>
      <c r="AM569" s="347"/>
      <c r="AN569" s="347"/>
      <c r="AO569" s="348"/>
      <c r="AP569" s="349"/>
      <c r="AQ569" s="349"/>
      <c r="AR569" s="349"/>
      <c r="AS569" s="349"/>
      <c r="AT569" s="349"/>
      <c r="AU569" s="349"/>
      <c r="AV569" s="349"/>
      <c r="AW569" s="349"/>
      <c r="AX569" s="349"/>
      <c r="AY569">
        <f>COUNTA(C569:AX569)</f>
        <v>0</v>
      </c>
    </row>
    <row r="570" spans="1:51" ht="30" hidden="1" customHeight="1">
      <c r="A570" s="354">
        <v>2</v>
      </c>
      <c r="B570" s="354">
        <v>1</v>
      </c>
      <c r="C570" s="379"/>
      <c r="D570" s="380"/>
      <c r="E570" s="380"/>
      <c r="F570" s="380"/>
      <c r="G570" s="380"/>
      <c r="H570" s="380"/>
      <c r="I570" s="381"/>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5"/>
      <c r="AI570" s="386"/>
      <c r="AJ570" s="386"/>
      <c r="AK570" s="386"/>
      <c r="AL570" s="346"/>
      <c r="AM570" s="347"/>
      <c r="AN570" s="347"/>
      <c r="AO570" s="348"/>
      <c r="AP570" s="349"/>
      <c r="AQ570" s="349"/>
      <c r="AR570" s="349"/>
      <c r="AS570" s="349"/>
      <c r="AT570" s="349"/>
      <c r="AU570" s="349"/>
      <c r="AV570" s="349"/>
      <c r="AW570" s="349"/>
      <c r="AX570" s="349"/>
      <c r="AY570">
        <f t="shared" ref="AY570:AY598" si="69">COUNTA(C570:AX570)</f>
        <v>0</v>
      </c>
    </row>
    <row r="571" spans="1:51" ht="30" hidden="1" customHeight="1">
      <c r="A571" s="354">
        <v>3</v>
      </c>
      <c r="B571" s="354">
        <v>1</v>
      </c>
      <c r="C571" s="382"/>
      <c r="D571" s="285"/>
      <c r="E571" s="285"/>
      <c r="F571" s="285"/>
      <c r="G571" s="285"/>
      <c r="H571" s="285"/>
      <c r="I571" s="383"/>
      <c r="J571" s="359"/>
      <c r="K571" s="360"/>
      <c r="L571" s="360"/>
      <c r="M571" s="360"/>
      <c r="N571" s="360"/>
      <c r="O571" s="360"/>
      <c r="P571" s="384"/>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f t="shared" si="69"/>
        <v>0</v>
      </c>
    </row>
    <row r="572" spans="1:51" ht="30" hidden="1" customHeight="1">
      <c r="A572" s="354">
        <v>4</v>
      </c>
      <c r="B572" s="354">
        <v>1</v>
      </c>
      <c r="C572" s="382"/>
      <c r="D572" s="285"/>
      <c r="E572" s="285"/>
      <c r="F572" s="285"/>
      <c r="G572" s="285"/>
      <c r="H572" s="285"/>
      <c r="I572" s="383"/>
      <c r="J572" s="359"/>
      <c r="K572" s="360"/>
      <c r="L572" s="360"/>
      <c r="M572" s="360"/>
      <c r="N572" s="360"/>
      <c r="O572" s="360"/>
      <c r="P572" s="384"/>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f t="shared" si="69"/>
        <v>0</v>
      </c>
    </row>
    <row r="573" spans="1:51" ht="30" hidden="1" customHeight="1">
      <c r="A573" s="354">
        <v>5</v>
      </c>
      <c r="B573" s="354">
        <v>1</v>
      </c>
      <c r="C573" s="379"/>
      <c r="D573" s="380"/>
      <c r="E573" s="380"/>
      <c r="F573" s="380"/>
      <c r="G573" s="380"/>
      <c r="H573" s="380"/>
      <c r="I573" s="381"/>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f>COUNTA(C573:AX573)</f>
        <v>0</v>
      </c>
    </row>
    <row r="574" spans="1:51" ht="30" hidden="1" customHeight="1">
      <c r="A574" s="354">
        <v>6</v>
      </c>
      <c r="B574" s="354">
        <v>1</v>
      </c>
      <c r="C574" s="379"/>
      <c r="D574" s="380"/>
      <c r="E574" s="380"/>
      <c r="F574" s="380"/>
      <c r="G574" s="380"/>
      <c r="H574" s="380"/>
      <c r="I574" s="381"/>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f t="shared" si="69"/>
        <v>0</v>
      </c>
    </row>
    <row r="575" spans="1:51" ht="30" hidden="1" customHeight="1">
      <c r="A575" s="354">
        <v>7</v>
      </c>
      <c r="B575" s="354">
        <v>1</v>
      </c>
      <c r="C575" s="379"/>
      <c r="D575" s="380"/>
      <c r="E575" s="380"/>
      <c r="F575" s="380"/>
      <c r="G575" s="380"/>
      <c r="H575" s="380"/>
      <c r="I575" s="381"/>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f t="shared" si="69"/>
        <v>0</v>
      </c>
    </row>
    <row r="576" spans="1:51" ht="30" hidden="1" customHeight="1">
      <c r="A576" s="354">
        <v>8</v>
      </c>
      <c r="B576" s="354">
        <v>1</v>
      </c>
      <c r="C576" s="379"/>
      <c r="D576" s="380"/>
      <c r="E576" s="380"/>
      <c r="F576" s="380"/>
      <c r="G576" s="380"/>
      <c r="H576" s="380"/>
      <c r="I576" s="381"/>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f t="shared" si="69"/>
        <v>0</v>
      </c>
    </row>
    <row r="577" spans="1:51" ht="30" hidden="1" customHeight="1">
      <c r="A577" s="354">
        <v>9</v>
      </c>
      <c r="B577" s="354">
        <v>1</v>
      </c>
      <c r="C577" s="379"/>
      <c r="D577" s="380"/>
      <c r="E577" s="380"/>
      <c r="F577" s="380"/>
      <c r="G577" s="380"/>
      <c r="H577" s="380"/>
      <c r="I577" s="381"/>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f t="shared" si="69"/>
        <v>0</v>
      </c>
    </row>
    <row r="578" spans="1:51" ht="30" hidden="1" customHeight="1">
      <c r="A578" s="354">
        <v>10</v>
      </c>
      <c r="B578" s="354">
        <v>1</v>
      </c>
      <c r="C578" s="379"/>
      <c r="D578" s="380"/>
      <c r="E578" s="380"/>
      <c r="F578" s="380"/>
      <c r="G578" s="380"/>
      <c r="H578" s="380"/>
      <c r="I578" s="381"/>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f t="shared" si="69"/>
        <v>0</v>
      </c>
    </row>
    <row r="579" spans="1:51" ht="30" hidden="1" customHeight="1">
      <c r="A579" s="354">
        <v>11</v>
      </c>
      <c r="B579" s="354">
        <v>1</v>
      </c>
      <c r="C579" s="379"/>
      <c r="D579" s="380"/>
      <c r="E579" s="380"/>
      <c r="F579" s="380"/>
      <c r="G579" s="380"/>
      <c r="H579" s="380"/>
      <c r="I579" s="381"/>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f t="shared" si="69"/>
        <v>0</v>
      </c>
    </row>
    <row r="580" spans="1:51" ht="30" hidden="1" customHeight="1">
      <c r="A580" s="354">
        <v>12</v>
      </c>
      <c r="B580" s="354">
        <v>1</v>
      </c>
      <c r="C580" s="379"/>
      <c r="D580" s="380"/>
      <c r="E580" s="380"/>
      <c r="F580" s="380"/>
      <c r="G580" s="380"/>
      <c r="H580" s="380"/>
      <c r="I580" s="381"/>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f t="shared" si="69"/>
        <v>0</v>
      </c>
    </row>
    <row r="581" spans="1:51" ht="30" hidden="1" customHeight="1">
      <c r="A581" s="354">
        <v>13</v>
      </c>
      <c r="B581" s="354">
        <v>1</v>
      </c>
      <c r="C581" s="379"/>
      <c r="D581" s="380"/>
      <c r="E581" s="380"/>
      <c r="F581" s="380"/>
      <c r="G581" s="380"/>
      <c r="H581" s="380"/>
      <c r="I581" s="381"/>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f t="shared" si="69"/>
        <v>0</v>
      </c>
    </row>
    <row r="582" spans="1:51" ht="30" hidden="1" customHeight="1">
      <c r="A582" s="354">
        <v>14</v>
      </c>
      <c r="B582" s="354">
        <v>1</v>
      </c>
      <c r="C582" s="379"/>
      <c r="D582" s="380"/>
      <c r="E582" s="380"/>
      <c r="F582" s="380"/>
      <c r="G582" s="380"/>
      <c r="H582" s="380"/>
      <c r="I582" s="381"/>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f t="shared" si="69"/>
        <v>0</v>
      </c>
    </row>
    <row r="583" spans="1:51" ht="30" hidden="1" customHeight="1">
      <c r="A583" s="354">
        <v>15</v>
      </c>
      <c r="B583" s="354">
        <v>1</v>
      </c>
      <c r="C583" s="379"/>
      <c r="D583" s="380"/>
      <c r="E583" s="380"/>
      <c r="F583" s="380"/>
      <c r="G583" s="380"/>
      <c r="H583" s="380"/>
      <c r="I583" s="381"/>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f t="shared" si="69"/>
        <v>0</v>
      </c>
    </row>
    <row r="584" spans="1:51" ht="30" hidden="1" customHeight="1">
      <c r="A584" s="354">
        <v>16</v>
      </c>
      <c r="B584" s="354">
        <v>1</v>
      </c>
      <c r="C584" s="379"/>
      <c r="D584" s="380"/>
      <c r="E584" s="380"/>
      <c r="F584" s="380"/>
      <c r="G584" s="380"/>
      <c r="H584" s="380"/>
      <c r="I584" s="381"/>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f t="shared" si="69"/>
        <v>0</v>
      </c>
    </row>
    <row r="585" spans="1:51" s="13" customFormat="1" ht="30" hidden="1" customHeight="1">
      <c r="A585" s="354">
        <v>17</v>
      </c>
      <c r="B585" s="354">
        <v>1</v>
      </c>
      <c r="C585" s="379"/>
      <c r="D585" s="380"/>
      <c r="E585" s="380"/>
      <c r="F585" s="380"/>
      <c r="G585" s="380"/>
      <c r="H585" s="380"/>
      <c r="I585" s="381"/>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f t="shared" si="69"/>
        <v>0</v>
      </c>
    </row>
    <row r="586" spans="1:51" ht="30" hidden="1" customHeight="1">
      <c r="A586" s="354">
        <v>18</v>
      </c>
      <c r="B586" s="354">
        <v>1</v>
      </c>
      <c r="C586" s="379"/>
      <c r="D586" s="380"/>
      <c r="E586" s="380"/>
      <c r="F586" s="380"/>
      <c r="G586" s="380"/>
      <c r="H586" s="380"/>
      <c r="I586" s="381"/>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f t="shared" si="69"/>
        <v>0</v>
      </c>
    </row>
    <row r="587" spans="1:51" ht="30" hidden="1" customHeight="1">
      <c r="A587" s="354">
        <v>19</v>
      </c>
      <c r="B587" s="354">
        <v>1</v>
      </c>
      <c r="C587" s="379"/>
      <c r="D587" s="380"/>
      <c r="E587" s="380"/>
      <c r="F587" s="380"/>
      <c r="G587" s="380"/>
      <c r="H587" s="380"/>
      <c r="I587" s="381"/>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f t="shared" si="69"/>
        <v>0</v>
      </c>
    </row>
    <row r="588" spans="1:51" ht="30" hidden="1" customHeight="1">
      <c r="A588" s="354">
        <v>20</v>
      </c>
      <c r="B588" s="354">
        <v>1</v>
      </c>
      <c r="C588" s="379"/>
      <c r="D588" s="380"/>
      <c r="E588" s="380"/>
      <c r="F588" s="380"/>
      <c r="G588" s="380"/>
      <c r="H588" s="380"/>
      <c r="I588" s="381"/>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f t="shared" si="69"/>
        <v>0</v>
      </c>
    </row>
    <row r="589" spans="1:51" ht="30" hidden="1" customHeight="1">
      <c r="A589" s="354">
        <v>21</v>
      </c>
      <c r="B589" s="354">
        <v>1</v>
      </c>
      <c r="C589" s="379"/>
      <c r="D589" s="380"/>
      <c r="E589" s="380"/>
      <c r="F589" s="380"/>
      <c r="G589" s="380"/>
      <c r="H589" s="380"/>
      <c r="I589" s="381"/>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f t="shared" si="69"/>
        <v>0</v>
      </c>
    </row>
    <row r="590" spans="1:51" ht="30" hidden="1" customHeight="1">
      <c r="A590" s="354">
        <v>22</v>
      </c>
      <c r="B590" s="354">
        <v>1</v>
      </c>
      <c r="C590" s="379"/>
      <c r="D590" s="380"/>
      <c r="E590" s="380"/>
      <c r="F590" s="380"/>
      <c r="G590" s="380"/>
      <c r="H590" s="380"/>
      <c r="I590" s="381"/>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f t="shared" si="69"/>
        <v>0</v>
      </c>
    </row>
    <row r="591" spans="1:51" ht="30" hidden="1" customHeight="1">
      <c r="A591" s="354">
        <v>23</v>
      </c>
      <c r="B591" s="354">
        <v>1</v>
      </c>
      <c r="C591" s="379"/>
      <c r="D591" s="380"/>
      <c r="E591" s="380"/>
      <c r="F591" s="380"/>
      <c r="G591" s="380"/>
      <c r="H591" s="380"/>
      <c r="I591" s="381"/>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f t="shared" si="69"/>
        <v>0</v>
      </c>
    </row>
    <row r="592" spans="1:51" ht="30" hidden="1" customHeight="1">
      <c r="A592" s="354">
        <v>24</v>
      </c>
      <c r="B592" s="354">
        <v>1</v>
      </c>
      <c r="C592" s="379"/>
      <c r="D592" s="380"/>
      <c r="E592" s="380"/>
      <c r="F592" s="380"/>
      <c r="G592" s="380"/>
      <c r="H592" s="380"/>
      <c r="I592" s="381"/>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f t="shared" si="69"/>
        <v>0</v>
      </c>
    </row>
    <row r="593" spans="1:51" ht="30" hidden="1" customHeight="1">
      <c r="A593" s="354">
        <v>25</v>
      </c>
      <c r="B593" s="354">
        <v>1</v>
      </c>
      <c r="C593" s="379"/>
      <c r="D593" s="380"/>
      <c r="E593" s="380"/>
      <c r="F593" s="380"/>
      <c r="G593" s="380"/>
      <c r="H593" s="380"/>
      <c r="I593" s="381"/>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f t="shared" si="69"/>
        <v>0</v>
      </c>
    </row>
    <row r="594" spans="1:51" ht="30" hidden="1" customHeight="1">
      <c r="A594" s="354">
        <v>26</v>
      </c>
      <c r="B594" s="354">
        <v>1</v>
      </c>
      <c r="C594" s="379"/>
      <c r="D594" s="380"/>
      <c r="E594" s="380"/>
      <c r="F594" s="380"/>
      <c r="G594" s="380"/>
      <c r="H594" s="380"/>
      <c r="I594" s="381"/>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f t="shared" si="69"/>
        <v>0</v>
      </c>
    </row>
    <row r="595" spans="1:51" ht="30" hidden="1" customHeight="1">
      <c r="A595" s="354">
        <v>27</v>
      </c>
      <c r="B595" s="354">
        <v>1</v>
      </c>
      <c r="C595" s="379"/>
      <c r="D595" s="380"/>
      <c r="E595" s="380"/>
      <c r="F595" s="380"/>
      <c r="G595" s="380"/>
      <c r="H595" s="380"/>
      <c r="I595" s="381"/>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f t="shared" si="69"/>
        <v>0</v>
      </c>
    </row>
    <row r="596" spans="1:51" ht="30" hidden="1" customHeight="1">
      <c r="A596" s="354">
        <v>28</v>
      </c>
      <c r="B596" s="354">
        <v>1</v>
      </c>
      <c r="C596" s="379"/>
      <c r="D596" s="380"/>
      <c r="E596" s="380"/>
      <c r="F596" s="380"/>
      <c r="G596" s="380"/>
      <c r="H596" s="380"/>
      <c r="I596" s="381"/>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f t="shared" si="69"/>
        <v>0</v>
      </c>
    </row>
    <row r="597" spans="1:51" ht="30" hidden="1" customHeight="1">
      <c r="A597" s="354">
        <v>29</v>
      </c>
      <c r="B597" s="354">
        <v>1</v>
      </c>
      <c r="C597" s="379"/>
      <c r="D597" s="380"/>
      <c r="E597" s="380"/>
      <c r="F597" s="380"/>
      <c r="G597" s="380"/>
      <c r="H597" s="380"/>
      <c r="I597" s="381"/>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f t="shared" si="69"/>
        <v>0</v>
      </c>
    </row>
    <row r="598" spans="1:51" ht="30" hidden="1" customHeight="1">
      <c r="A598" s="354">
        <v>30</v>
      </c>
      <c r="B598" s="354">
        <v>1</v>
      </c>
      <c r="C598" s="379"/>
      <c r="D598" s="380"/>
      <c r="E598" s="380"/>
      <c r="F598" s="380"/>
      <c r="G598" s="380"/>
      <c r="H598" s="380"/>
      <c r="I598" s="381"/>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f t="shared" si="69"/>
        <v>0</v>
      </c>
    </row>
    <row r="599" spans="1:51" ht="24.75" customHeight="1">
      <c r="A599" s="371" t="s">
        <v>188</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130</v>
      </c>
      <c r="AM599" s="375"/>
      <c r="AN599" s="375"/>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189</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370"/>
      <c r="B602" s="370"/>
      <c r="C602" s="368" t="s">
        <v>190</v>
      </c>
      <c r="D602" s="369"/>
      <c r="E602" s="376" t="s">
        <v>191</v>
      </c>
      <c r="F602" s="377"/>
      <c r="G602" s="377"/>
      <c r="H602" s="377"/>
      <c r="I602" s="378"/>
      <c r="J602" s="368" t="s">
        <v>174</v>
      </c>
      <c r="K602" s="368"/>
      <c r="L602" s="368"/>
      <c r="M602" s="368"/>
      <c r="N602" s="368"/>
      <c r="O602" s="368"/>
      <c r="P602" s="368" t="s">
        <v>175</v>
      </c>
      <c r="Q602" s="368"/>
      <c r="R602" s="368"/>
      <c r="S602" s="368"/>
      <c r="T602" s="368"/>
      <c r="U602" s="368"/>
      <c r="V602" s="368"/>
      <c r="W602" s="368"/>
      <c r="X602" s="368"/>
      <c r="Y602" s="368" t="s">
        <v>192</v>
      </c>
      <c r="Z602" s="369"/>
      <c r="AA602" s="369"/>
      <c r="AB602" s="369"/>
      <c r="AC602" s="368" t="s">
        <v>193</v>
      </c>
      <c r="AD602" s="368"/>
      <c r="AE602" s="368"/>
      <c r="AF602" s="368"/>
      <c r="AG602" s="368"/>
      <c r="AH602" s="368" t="s">
        <v>194</v>
      </c>
      <c r="AI602" s="369"/>
      <c r="AJ602" s="369"/>
      <c r="AK602" s="369"/>
      <c r="AL602" s="369" t="s">
        <v>179</v>
      </c>
      <c r="AM602" s="369"/>
      <c r="AN602" s="369"/>
      <c r="AO602" s="370"/>
      <c r="AP602" s="368" t="s">
        <v>195</v>
      </c>
      <c r="AQ602" s="368"/>
      <c r="AR602" s="368"/>
      <c r="AS602" s="368"/>
      <c r="AT602" s="368"/>
      <c r="AU602" s="368"/>
      <c r="AV602" s="368"/>
      <c r="AW602" s="368"/>
      <c r="AX602" s="368"/>
      <c r="AY602">
        <f>IF(AY601=0,0,1)</f>
        <v>0</v>
      </c>
    </row>
    <row r="603" spans="1:51" ht="30" hidden="1" customHeight="1">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f>COUNTA(C603:AX603)</f>
        <v>0</v>
      </c>
    </row>
    <row r="604" spans="1:51" ht="30" hidden="1" customHeight="1">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f t="shared" ref="AY604:AY633" si="70">COUNTA(C604:AX604)</f>
        <v>0</v>
      </c>
    </row>
    <row r="605" spans="1:51" ht="30" hidden="1" customHeight="1">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f t="shared" si="70"/>
        <v>0</v>
      </c>
    </row>
    <row r="606" spans="1:51" ht="30" hidden="1" customHeight="1">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f t="shared" si="70"/>
        <v>0</v>
      </c>
    </row>
    <row r="607" spans="1:51" ht="30" hidden="1" customHeight="1">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f t="shared" si="70"/>
        <v>0</v>
      </c>
    </row>
    <row r="608" spans="1:51" ht="30" hidden="1" customHeight="1">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f t="shared" si="70"/>
        <v>0</v>
      </c>
    </row>
    <row r="609" spans="1:51" ht="30" hidden="1" customHeight="1">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f t="shared" si="70"/>
        <v>0</v>
      </c>
    </row>
    <row r="610" spans="1:51" ht="30" hidden="1" customHeight="1">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f t="shared" si="70"/>
        <v>0</v>
      </c>
    </row>
    <row r="611" spans="1:51" ht="30" hidden="1" customHeight="1">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f t="shared" si="70"/>
        <v>0</v>
      </c>
    </row>
    <row r="612" spans="1:51" ht="30" hidden="1" customHeight="1">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f t="shared" si="70"/>
        <v>0</v>
      </c>
    </row>
    <row r="613" spans="1:51" ht="30" hidden="1" customHeight="1">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f t="shared" si="70"/>
        <v>0</v>
      </c>
    </row>
    <row r="614" spans="1:51" ht="30" hidden="1" customHeight="1">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f t="shared" si="70"/>
        <v>0</v>
      </c>
    </row>
    <row r="615" spans="1:51" ht="30" hidden="1" customHeight="1">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f t="shared" si="70"/>
        <v>0</v>
      </c>
    </row>
    <row r="616" spans="1:51" ht="30" hidden="1" customHeight="1">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f t="shared" si="70"/>
        <v>0</v>
      </c>
    </row>
    <row r="617" spans="1:51" ht="30" hidden="1" customHeight="1">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f t="shared" si="70"/>
        <v>0</v>
      </c>
    </row>
    <row r="618" spans="1:51" ht="30" hidden="1" customHeight="1">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f t="shared" si="70"/>
        <v>0</v>
      </c>
    </row>
    <row r="619" spans="1:51" ht="30" hidden="1" customHeight="1">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f t="shared" si="70"/>
        <v>0</v>
      </c>
    </row>
    <row r="620" spans="1:51" ht="30" hidden="1" customHeight="1">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f t="shared" si="70"/>
        <v>0</v>
      </c>
    </row>
    <row r="621" spans="1:51" ht="30" hidden="1" customHeight="1">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f t="shared" si="70"/>
        <v>0</v>
      </c>
    </row>
    <row r="622" spans="1:51" ht="30" hidden="1" customHeight="1">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f t="shared" si="70"/>
        <v>0</v>
      </c>
    </row>
    <row r="623" spans="1:51" ht="30" hidden="1" customHeight="1">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f t="shared" si="70"/>
        <v>0</v>
      </c>
    </row>
    <row r="624" spans="1:51" ht="30" hidden="1" customHeight="1">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f t="shared" si="70"/>
        <v>0</v>
      </c>
    </row>
    <row r="625" spans="1:51" ht="30" hidden="1" customHeight="1">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f t="shared" si="70"/>
        <v>0</v>
      </c>
    </row>
    <row r="626" spans="1:51" ht="30" hidden="1" customHeight="1">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f t="shared" si="70"/>
        <v>0</v>
      </c>
    </row>
    <row r="627" spans="1:51" ht="30" hidden="1" customHeight="1">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f t="shared" si="70"/>
        <v>0</v>
      </c>
    </row>
    <row r="628" spans="1:51" ht="30" hidden="1" customHeight="1">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f t="shared" si="70"/>
        <v>0</v>
      </c>
    </row>
    <row r="629" spans="1:51" ht="30" hidden="1" customHeight="1">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f t="shared" si="70"/>
        <v>0</v>
      </c>
    </row>
    <row r="630" spans="1:51" ht="30" hidden="1" customHeight="1">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f t="shared" si="70"/>
        <v>0</v>
      </c>
    </row>
    <row r="631" spans="1:51" ht="30" hidden="1" customHeight="1">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f t="shared" si="70"/>
        <v>0</v>
      </c>
    </row>
    <row r="632" spans="1:51" ht="30" hidden="1" customHeight="1">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f t="shared" si="70"/>
        <v>0</v>
      </c>
    </row>
    <row r="633" spans="1:51" hidden="1">
      <c r="AX633" t="s">
        <v>196</v>
      </c>
      <c r="AY633">
        <f t="shared" si="70"/>
        <v>1</v>
      </c>
    </row>
  </sheetData>
  <sheetProtection algorithmName="SHA-512" hashValue="ofyCDH8IHOi4deAC9hyjxchwxwhESd+W6+6zu/98ouu5VVHjwNGr6FTfDMEag3MUISTSgyLXWy/28areF+cp4A==" saltValue="gWucQhBF4pACre4Fww2Zq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86" priority="424">
      <formula>$G33="(項)"</formula>
    </cfRule>
  </conditionalFormatting>
  <conditionalFormatting sqref="P44:AC44">
    <cfRule type="expression" dxfId="185" priority="2347">
      <formula>IF(RIGHT(TEXT(P44,"0.#"),1)=".",FALSE,TRUE)</formula>
    </cfRule>
    <cfRule type="expression" dxfId="184" priority="2348">
      <formula>IF(RIGHT(TEXT(P44,"0.#"),1)=".",TRUE,FALSE)</formula>
    </cfRule>
  </conditionalFormatting>
  <conditionalFormatting sqref="P29:AJ29">
    <cfRule type="expression" dxfId="183" priority="2568">
      <formula>IF(RIGHT(TEXT(P29,"0.#"),1)=".",TRUE,FALSE)</formula>
    </cfRule>
    <cfRule type="expression" dxfId="182" priority="2567">
      <formula>IF(RIGHT(TEXT(P29,"0.#"),1)=".",FALSE,TRUE)</formula>
    </cfRule>
  </conditionalFormatting>
  <conditionalFormatting sqref="P19:AQ24">
    <cfRule type="expression" dxfId="181" priority="430">
      <formula>IF(RIGHT(TEXT(P19,"0.#"),1)=".",TRUE,FALSE)</formula>
    </cfRule>
    <cfRule type="expression" dxfId="180" priority="429">
      <formula>IF(RIGHT(TEXT(P19,"0.#"),1)=".",FALSE,TRUE)</formula>
    </cfRule>
  </conditionalFormatting>
  <conditionalFormatting sqref="P18:AX18 P25:AX25 P26:AQ27">
    <cfRule type="expression" dxfId="179" priority="2570">
      <formula>IF(RIGHT(TEXT(P18,"0.#"),1)=".",TRUE,FALSE)</formula>
    </cfRule>
    <cfRule type="expression" dxfId="178" priority="2569">
      <formula>IF(RIGHT(TEXT(P18,"0.#"),1)=".",FALSE,TRUE)</formula>
    </cfRule>
  </conditionalFormatting>
  <conditionalFormatting sqref="P28:AX28">
    <cfRule type="expression" dxfId="177" priority="2576">
      <formula>IF(RIGHT(TEXT(P28,"0.#"),1)=".",TRUE,FALSE)</formula>
    </cfRule>
    <cfRule type="expression" dxfId="176" priority="2575">
      <formula>IF(RIGHT(TEXT(P28,"0.#"),1)=".",FALSE,TRUE)</formula>
    </cfRule>
  </conditionalFormatting>
  <conditionalFormatting sqref="Y282:Y292">
    <cfRule type="expression" dxfId="175" priority="2564">
      <formula>IF(RIGHT(TEXT(Y282,"0.#"),1)=".",TRUE,FALSE)</formula>
    </cfRule>
    <cfRule type="expression" dxfId="174" priority="2563">
      <formula>IF(RIGHT(TEXT(Y282,"0.#"),1)=".",FALSE,TRUE)</formula>
    </cfRule>
  </conditionalFormatting>
  <conditionalFormatting sqref="Y295:Y305 Y308:Y318 Y321:Y331">
    <cfRule type="expression" dxfId="173" priority="2551">
      <formula>IF(RIGHT(TEXT(Y295,"0.#"),1)=".",FALSE,TRUE)</formula>
    </cfRule>
    <cfRule type="expression" dxfId="172" priority="2552">
      <formula>IF(RIGHT(TEXT(Y295,"0.#"),1)=".",TRUE,FALSE)</formula>
    </cfRule>
  </conditionalFormatting>
  <conditionalFormatting sqref="Y338:Y367">
    <cfRule type="expression" dxfId="171" priority="2493">
      <formula>IF(RIGHT(TEXT(Y338,"0.#"),1)=".",FALSE,TRUE)</formula>
    </cfRule>
    <cfRule type="expression" dxfId="170" priority="2494">
      <formula>IF(RIGHT(TEXT(Y338,"0.#"),1)=".",TRUE,FALSE)</formula>
    </cfRule>
  </conditionalFormatting>
  <conditionalFormatting sqref="Y371:Y400">
    <cfRule type="expression" dxfId="169" priority="2426">
      <formula>IF(RIGHT(TEXT(Y371,"0.#"),1)=".",TRUE,FALSE)</formula>
    </cfRule>
    <cfRule type="expression" dxfId="168" priority="2425">
      <formula>IF(RIGHT(TEXT(Y371,"0.#"),1)=".",FALSE,TRUE)</formula>
    </cfRule>
  </conditionalFormatting>
  <conditionalFormatting sqref="Y404:Y433">
    <cfRule type="expression" dxfId="167" priority="2414">
      <formula>IF(RIGHT(TEXT(Y404,"0.#"),1)=".",TRUE,FALSE)</formula>
    </cfRule>
    <cfRule type="expression" dxfId="166" priority="2413">
      <formula>IF(RIGHT(TEXT(Y404,"0.#"),1)=".",FALSE,TRUE)</formula>
    </cfRule>
  </conditionalFormatting>
  <conditionalFormatting sqref="Y437:Y466">
    <cfRule type="expression" dxfId="165" priority="2402">
      <formula>IF(RIGHT(TEXT(Y437,"0.#"),1)=".",TRUE,FALSE)</formula>
    </cfRule>
    <cfRule type="expression" dxfId="164" priority="2401">
      <formula>IF(RIGHT(TEXT(Y437,"0.#"),1)=".",FALSE,TRUE)</formula>
    </cfRule>
  </conditionalFormatting>
  <conditionalFormatting sqref="Y470:Y499">
    <cfRule type="expression" dxfId="163" priority="2389">
      <formula>IF(RIGHT(TEXT(Y470,"0.#"),1)=".",FALSE,TRUE)</formula>
    </cfRule>
    <cfRule type="expression" dxfId="162" priority="2390">
      <formula>IF(RIGHT(TEXT(Y470,"0.#"),1)=".",TRUE,FALSE)</formula>
    </cfRule>
  </conditionalFormatting>
  <conditionalFormatting sqref="Y503:Y532">
    <cfRule type="expression" dxfId="161" priority="2378">
      <formula>IF(RIGHT(TEXT(Y503,"0.#"),1)=".",TRUE,FALSE)</formula>
    </cfRule>
    <cfRule type="expression" dxfId="160" priority="2377">
      <formula>IF(RIGHT(TEXT(Y503,"0.#"),1)=".",FALSE,TRUE)</formula>
    </cfRule>
  </conditionalFormatting>
  <conditionalFormatting sqref="Y536:Y565">
    <cfRule type="expression" dxfId="159" priority="2365">
      <formula>IF(RIGHT(TEXT(Y536,"0.#"),1)=".",FALSE,TRUE)</formula>
    </cfRule>
    <cfRule type="expression" dxfId="158" priority="2366">
      <formula>IF(RIGHT(TEXT(Y536,"0.#"),1)=".",TRUE,FALSE)</formula>
    </cfRule>
  </conditionalFormatting>
  <conditionalFormatting sqref="Y569:Y598">
    <cfRule type="expression" dxfId="157" priority="2354">
      <formula>IF(RIGHT(TEXT(Y569,"0.#"),1)=".",TRUE,FALSE)</formula>
    </cfRule>
    <cfRule type="expression" dxfId="156" priority="2353">
      <formula>IF(RIGHT(TEXT(Y569,"0.#"),1)=".",FALSE,TRUE)</formula>
    </cfRule>
  </conditionalFormatting>
  <conditionalFormatting sqref="Y603:Y632">
    <cfRule type="expression" dxfId="155" priority="2500">
      <formula>IF(RIGHT(TEXT(Y603,"0.#"),1)=".",TRUE,FALSE)</formula>
    </cfRule>
    <cfRule type="expression" dxfId="154" priority="2499">
      <formula>IF(RIGHT(TEXT(Y603,"0.#"),1)=".",FALSE,TRUE)</formula>
    </cfRule>
  </conditionalFormatting>
  <conditionalFormatting sqref="AE48:AE49">
    <cfRule type="expression" dxfId="153" priority="2540">
      <formula>IF(RIGHT(TEXT(AE48,"0.#"),1)=".",TRUE,FALSE)</formula>
    </cfRule>
    <cfRule type="expression" dxfId="152" priority="2539">
      <formula>IF(RIGHT(TEXT(AE48,"0.#"),1)=".",FALSE,TRUE)</formula>
    </cfRule>
  </conditionalFormatting>
  <conditionalFormatting sqref="AE54:AE56">
    <cfRule type="expression" dxfId="151" priority="2341">
      <formula>IF(RIGHT(TEXT(AE54,"0.#"),1)=".",FALSE,TRUE)</formula>
    </cfRule>
    <cfRule type="expression" dxfId="150" priority="2342">
      <formula>IF(RIGHT(TEXT(AE54,"0.#"),1)=".",TRUE,FALSE)</formula>
    </cfRule>
  </conditionalFormatting>
  <conditionalFormatting sqref="AE62:AE64 AI62:AI64 AM62:AM64">
    <cfRule type="expression" dxfId="149" priority="84">
      <formula>IF(RIGHT(TEXT(AE62,"0.#"),1)=".",TRUE,FALSE)</formula>
    </cfRule>
    <cfRule type="expression" dxfId="148" priority="83">
      <formula>IF(RIGHT(TEXT(AE62,"0.#"),1)=".",FALSE,TRUE)</formula>
    </cfRule>
  </conditionalFormatting>
  <conditionalFormatting sqref="AE70:AE72 AI70:AI72 AM70:AM72">
    <cfRule type="expression" dxfId="147" priority="81">
      <formula>IF(RIGHT(TEXT(AE70,"0.#"),1)=".",FALSE,TRUE)</formula>
    </cfRule>
    <cfRule type="expression" dxfId="146" priority="82">
      <formula>IF(RIGHT(TEXT(AE70,"0.#"),1)=".",TRUE,FALSE)</formula>
    </cfRule>
  </conditionalFormatting>
  <conditionalFormatting sqref="AE81:AE82">
    <cfRule type="expression" dxfId="145" priority="390">
      <formula>IF(RIGHT(TEXT(AE81,"0.#"),1)=".",FALSE,TRUE)</formula>
    </cfRule>
    <cfRule type="expression" dxfId="144" priority="391">
      <formula>IF(RIGHT(TEXT(AE81,"0.#"),1)=".",TRUE,FALSE)</formula>
    </cfRule>
  </conditionalFormatting>
  <conditionalFormatting sqref="AE87:AE89 AI87:AI89 AM87:AM89">
    <cfRule type="expression" dxfId="143" priority="80">
      <formula>IF(RIGHT(TEXT(AE87,"0.#"),1)=".",TRUE,FALSE)</formula>
    </cfRule>
    <cfRule type="expression" dxfId="142" priority="79">
      <formula>IF(RIGHT(TEXT(AE87,"0.#"),1)=".",FALSE,TRUE)</formula>
    </cfRule>
  </conditionalFormatting>
  <conditionalFormatting sqref="AE95:AE97 AI95:AI97 AM95:AM97">
    <cfRule type="expression" dxfId="141" priority="78">
      <formula>IF(RIGHT(TEXT(AE95,"0.#"),1)=".",TRUE,FALSE)</formula>
    </cfRule>
    <cfRule type="expression" dxfId="140" priority="77">
      <formula>IF(RIGHT(TEXT(AE95,"0.#"),1)=".",FALSE,TRUE)</formula>
    </cfRule>
  </conditionalFormatting>
  <conditionalFormatting sqref="AE103:AE105 AI103:AI105 AM103:AM105">
    <cfRule type="expression" dxfId="139" priority="76">
      <formula>IF(RIGHT(TEXT(AE103,"0.#"),1)=".",TRUE,FALSE)</formula>
    </cfRule>
    <cfRule type="expression" dxfId="138" priority="75">
      <formula>IF(RIGHT(TEXT(AE103,"0.#"),1)=".",FALSE,TRUE)</formula>
    </cfRule>
  </conditionalFormatting>
  <conditionalFormatting sqref="AE114:AE115">
    <cfRule type="expression" dxfId="137" priority="312">
      <formula>IF(RIGHT(TEXT(AE114,"0.#"),1)=".",FALSE,TRUE)</formula>
    </cfRule>
    <cfRule type="expression" dxfId="136" priority="313">
      <formula>IF(RIGHT(TEXT(AE114,"0.#"),1)=".",TRUE,FALSE)</formula>
    </cfRule>
  </conditionalFormatting>
  <conditionalFormatting sqref="AE120:AE122 AI120:AI122 AM120:AM122">
    <cfRule type="expression" dxfId="135" priority="74">
      <formula>IF(RIGHT(TEXT(AE120,"0.#"),1)=".",TRUE,FALSE)</formula>
    </cfRule>
    <cfRule type="expression" dxfId="134" priority="73">
      <formula>IF(RIGHT(TEXT(AE120,"0.#"),1)=".",FALSE,TRUE)</formula>
    </cfRule>
  </conditionalFormatting>
  <conditionalFormatting sqref="AE128:AE130 AI128:AI130 AM128:AM130">
    <cfRule type="expression" dxfId="133" priority="71">
      <formula>IF(RIGHT(TEXT(AE128,"0.#"),1)=".",FALSE,TRUE)</formula>
    </cfRule>
    <cfRule type="expression" dxfId="132" priority="72">
      <formula>IF(RIGHT(TEXT(AE128,"0.#"),1)=".",TRUE,FALSE)</formula>
    </cfRule>
  </conditionalFormatting>
  <conditionalFormatting sqref="AE136:AE138 AI136:AI138 AM136:AM138">
    <cfRule type="expression" dxfId="131" priority="70">
      <formula>IF(RIGHT(TEXT(AE136,"0.#"),1)=".",TRUE,FALSE)</formula>
    </cfRule>
    <cfRule type="expression" dxfId="130" priority="69">
      <formula>IF(RIGHT(TEXT(AE136,"0.#"),1)=".",FALSE,TRUE)</formula>
    </cfRule>
  </conditionalFormatting>
  <conditionalFormatting sqref="AE147:AE148">
    <cfRule type="expression" dxfId="129" priority="235">
      <formula>IF(RIGHT(TEXT(AE147,"0.#"),1)=".",TRUE,FALSE)</formula>
    </cfRule>
    <cfRule type="expression" dxfId="128" priority="234">
      <formula>IF(RIGHT(TEXT(AE147,"0.#"),1)=".",FALSE,TRUE)</formula>
    </cfRule>
  </conditionalFormatting>
  <conditionalFormatting sqref="AE153:AE155 AI153:AI155 AM153:AM155">
    <cfRule type="expression" dxfId="127" priority="68">
      <formula>IF(RIGHT(TEXT(AE153,"0.#"),1)=".",TRUE,FALSE)</formula>
    </cfRule>
    <cfRule type="expression" dxfId="126" priority="67">
      <formula>IF(RIGHT(TEXT(AE153,"0.#"),1)=".",FALSE,TRUE)</formula>
    </cfRule>
  </conditionalFormatting>
  <conditionalFormatting sqref="AE161:AE163 AI161:AI163 AM161:AM163">
    <cfRule type="expression" dxfId="125" priority="65">
      <formula>IF(RIGHT(TEXT(AE161,"0.#"),1)=".",FALSE,TRUE)</formula>
    </cfRule>
    <cfRule type="expression" dxfId="124" priority="66">
      <formula>IF(RIGHT(TEXT(AE161,"0.#"),1)=".",TRUE,FALSE)</formula>
    </cfRule>
  </conditionalFormatting>
  <conditionalFormatting sqref="AE169:AE171 AI169:AI171 AM169:AM171">
    <cfRule type="expression" dxfId="123" priority="63">
      <formula>IF(RIGHT(TEXT(AE169,"0.#"),1)=".",FALSE,TRUE)</formula>
    </cfRule>
    <cfRule type="expression" dxfId="122" priority="64">
      <formula>IF(RIGHT(TEXT(AE169,"0.#"),1)=".",TRUE,FALSE)</formula>
    </cfRule>
  </conditionalFormatting>
  <conditionalFormatting sqref="AE180:AE181">
    <cfRule type="expression" dxfId="121" priority="157">
      <formula>IF(RIGHT(TEXT(AE180,"0.#"),1)=".",TRUE,FALSE)</formula>
    </cfRule>
    <cfRule type="expression" dxfId="120" priority="156">
      <formula>IF(RIGHT(TEXT(AE180,"0.#"),1)=".",FALSE,TRUE)</formula>
    </cfRule>
  </conditionalFormatting>
  <conditionalFormatting sqref="AE186:AE188 AI186:AI188 AM186:AM188">
    <cfRule type="expression" dxfId="119" priority="61">
      <formula>IF(RIGHT(TEXT(AE186,"0.#"),1)=".",FALSE,TRUE)</formula>
    </cfRule>
    <cfRule type="expression" dxfId="118" priority="62">
      <formula>IF(RIGHT(TEXT(AE186,"0.#"),1)=".",TRUE,FALSE)</formula>
    </cfRule>
  </conditionalFormatting>
  <conditionalFormatting sqref="AE194:AE196 AI194:AI196 AM194:AM196">
    <cfRule type="expression" dxfId="117" priority="59">
      <formula>IF(RIGHT(TEXT(AE194,"0.#"),1)=".",FALSE,TRUE)</formula>
    </cfRule>
    <cfRule type="expression" dxfId="116" priority="60">
      <formula>IF(RIGHT(TEXT(AE194,"0.#"),1)=".",TRUE,FALSE)</formula>
    </cfRule>
  </conditionalFormatting>
  <conditionalFormatting sqref="AE202:AE204 AI202:AI204 AM202:AM204">
    <cfRule type="expression" dxfId="115" priority="57">
      <formula>IF(RIGHT(TEXT(AE202,"0.#"),1)=".",FALSE,TRUE)</formula>
    </cfRule>
    <cfRule type="expression" dxfId="114" priority="58">
      <formula>IF(RIGHT(TEXT(AE202,"0.#"),1)=".",TRUE,FALSE)</formula>
    </cfRule>
  </conditionalFormatting>
  <conditionalFormatting sqref="AI48:AI49">
    <cfRule type="expression" dxfId="113" priority="2537">
      <formula>IF(RIGHT(TEXT(AI48,"0.#"),1)=".",FALSE,TRUE)</formula>
    </cfRule>
    <cfRule type="expression" dxfId="112" priority="2538">
      <formula>IF(RIGHT(TEXT(AI48,"0.#"),1)=".",TRUE,FALSE)</formula>
    </cfRule>
  </conditionalFormatting>
  <conditionalFormatting sqref="AI54:AI56">
    <cfRule type="expression" dxfId="111" priority="2336">
      <formula>IF(RIGHT(TEXT(AI54,"0.#"),1)=".",TRUE,FALSE)</formula>
    </cfRule>
    <cfRule type="expression" dxfId="110" priority="2335">
      <formula>IF(RIGHT(TEXT(AI54,"0.#"),1)=".",FALSE,TRUE)</formula>
    </cfRule>
  </conditionalFormatting>
  <conditionalFormatting sqref="AI81:AI82">
    <cfRule type="expression" dxfId="109" priority="388">
      <formula>IF(RIGHT(TEXT(AI81,"0.#"),1)=".",FALSE,TRUE)</formula>
    </cfRule>
    <cfRule type="expression" dxfId="108" priority="389">
      <formula>IF(RIGHT(TEXT(AI81,"0.#"),1)=".",TRUE,FALSE)</formula>
    </cfRule>
  </conditionalFormatting>
  <conditionalFormatting sqref="AI114:AI115">
    <cfRule type="expression" dxfId="107" priority="310">
      <formula>IF(RIGHT(TEXT(AI114,"0.#"),1)=".",FALSE,TRUE)</formula>
    </cfRule>
    <cfRule type="expression" dxfId="106" priority="311">
      <formula>IF(RIGHT(TEXT(AI114,"0.#"),1)=".",TRUE,FALSE)</formula>
    </cfRule>
  </conditionalFormatting>
  <conditionalFormatting sqref="AI147:AI148">
    <cfRule type="expression" dxfId="105" priority="233">
      <formula>IF(RIGHT(TEXT(AI147,"0.#"),1)=".",TRUE,FALSE)</formula>
    </cfRule>
    <cfRule type="expression" dxfId="104" priority="232">
      <formula>IF(RIGHT(TEXT(AI147,"0.#"),1)=".",FALSE,TRUE)</formula>
    </cfRule>
  </conditionalFormatting>
  <conditionalFormatting sqref="AI180:AI181">
    <cfRule type="expression" dxfId="103" priority="155">
      <formula>IF(RIGHT(TEXT(AI180,"0.#"),1)=".",TRUE,FALSE)</formula>
    </cfRule>
    <cfRule type="expression" dxfId="102" priority="154">
      <formula>IF(RIGHT(TEXT(AI180,"0.#"),1)=".",FALSE,TRUE)</formula>
    </cfRule>
  </conditionalFormatting>
  <conditionalFormatting sqref="AL338:AO367">
    <cfRule type="expression" dxfId="101" priority="2497">
      <formula>IF(AND(AL338&lt;0, RIGHT(TEXT(AL338,"0.#"),1)&lt;&gt;"."),TRUE,FALSE)</formula>
    </cfRule>
    <cfRule type="expression" dxfId="100" priority="2495">
      <formula>IF(AND(AL338&gt;=0, RIGHT(TEXT(AL338,"0.#"),1)&lt;&gt;"."),TRUE,FALSE)</formula>
    </cfRule>
    <cfRule type="expression" dxfId="99" priority="2496">
      <formula>IF(AND(AL338&gt;=0, RIGHT(TEXT(AL338,"0.#"),1)="."),TRUE,FALSE)</formula>
    </cfRule>
    <cfRule type="expression" dxfId="98" priority="2498">
      <formula>IF(AND(AL338&lt;0, RIGHT(TEXT(AL338,"0.#"),1)="."),TRUE,FALSE)</formula>
    </cfRule>
  </conditionalFormatting>
  <conditionalFormatting sqref="AL371:AO400">
    <cfRule type="expression" dxfId="97" priority="2427">
      <formula>IF(AND(AL371&gt;=0, RIGHT(TEXT(AL371,"0.#"),1)&lt;&gt;"."),TRUE,FALSE)</formula>
    </cfRule>
    <cfRule type="expression" dxfId="96" priority="2428">
      <formula>IF(AND(AL371&gt;=0, RIGHT(TEXT(AL371,"0.#"),1)="."),TRUE,FALSE)</formula>
    </cfRule>
    <cfRule type="expression" dxfId="95" priority="2429">
      <formula>IF(AND(AL371&lt;0, RIGHT(TEXT(AL371,"0.#"),1)&lt;&gt;"."),TRUE,FALSE)</formula>
    </cfRule>
    <cfRule type="expression" dxfId="94" priority="2430">
      <formula>IF(AND(AL371&lt;0, RIGHT(TEXT(AL371,"0.#"),1)="."),TRUE,FALSE)</formula>
    </cfRule>
  </conditionalFormatting>
  <conditionalFormatting sqref="AL404:AO433">
    <cfRule type="expression" dxfId="93" priority="2415">
      <formula>IF(AND(AL404&gt;=0, RIGHT(TEXT(AL404,"0.#"),1)&lt;&gt;"."),TRUE,FALSE)</formula>
    </cfRule>
    <cfRule type="expression" dxfId="92" priority="2416">
      <formula>IF(AND(AL404&gt;=0, RIGHT(TEXT(AL404,"0.#"),1)="."),TRUE,FALSE)</formula>
    </cfRule>
    <cfRule type="expression" dxfId="91" priority="2417">
      <formula>IF(AND(AL404&lt;0, RIGHT(TEXT(AL404,"0.#"),1)&lt;&gt;"."),TRUE,FALSE)</formula>
    </cfRule>
    <cfRule type="expression" dxfId="90" priority="2418">
      <formula>IF(AND(AL404&lt;0, RIGHT(TEXT(AL404,"0.#"),1)="."),TRUE,FALSE)</formula>
    </cfRule>
  </conditionalFormatting>
  <conditionalFormatting sqref="AL437:AO466">
    <cfRule type="expression" dxfId="89" priority="2406">
      <formula>IF(AND(AL437&lt;0, RIGHT(TEXT(AL437,"0.#"),1)="."),TRUE,FALSE)</formula>
    </cfRule>
    <cfRule type="expression" dxfId="88" priority="2403">
      <formula>IF(AND(AL437&gt;=0, RIGHT(TEXT(AL437,"0.#"),1)&lt;&gt;"."),TRUE,FALSE)</formula>
    </cfRule>
    <cfRule type="expression" dxfId="87" priority="2404">
      <formula>IF(AND(AL437&gt;=0, RIGHT(TEXT(AL437,"0.#"),1)="."),TRUE,FALSE)</formula>
    </cfRule>
    <cfRule type="expression" dxfId="86" priority="2405">
      <formula>IF(AND(AL437&lt;0, RIGHT(TEXT(AL437,"0.#"),1)&lt;&gt;"."),TRUE,FALSE)</formula>
    </cfRule>
  </conditionalFormatting>
  <conditionalFormatting sqref="AL470:AO499">
    <cfRule type="expression" dxfId="85" priority="2392">
      <formula>IF(AND(AL470&gt;=0, RIGHT(TEXT(AL470,"0.#"),1)="."),TRUE,FALSE)</formula>
    </cfRule>
    <cfRule type="expression" dxfId="84" priority="2393">
      <formula>IF(AND(AL470&lt;0, RIGHT(TEXT(AL470,"0.#"),1)&lt;&gt;"."),TRUE,FALSE)</formula>
    </cfRule>
    <cfRule type="expression" dxfId="83" priority="2394">
      <formula>IF(AND(AL470&lt;0, RIGHT(TEXT(AL470,"0.#"),1)="."),TRUE,FALSE)</formula>
    </cfRule>
    <cfRule type="expression" dxfId="82" priority="2391">
      <formula>IF(AND(AL470&gt;=0, RIGHT(TEXT(AL470,"0.#"),1)&lt;&gt;"."),TRUE,FALSE)</formula>
    </cfRule>
  </conditionalFormatting>
  <conditionalFormatting sqref="AL503:AO532">
    <cfRule type="expression" dxfId="81" priority="2380">
      <formula>IF(AND(AL503&gt;=0, RIGHT(TEXT(AL503,"0.#"),1)="."),TRUE,FALSE)</formula>
    </cfRule>
    <cfRule type="expression" dxfId="80" priority="2379">
      <formula>IF(AND(AL503&gt;=0, RIGHT(TEXT(AL503,"0.#"),1)&lt;&gt;"."),TRUE,FALSE)</formula>
    </cfRule>
    <cfRule type="expression" dxfId="79" priority="2381">
      <formula>IF(AND(AL503&lt;0, RIGHT(TEXT(AL503,"0.#"),1)&lt;&gt;"."),TRUE,FALSE)</formula>
    </cfRule>
    <cfRule type="expression" dxfId="78" priority="2382">
      <formula>IF(AND(AL503&lt;0, RIGHT(TEXT(AL503,"0.#"),1)="."),TRUE,FALSE)</formula>
    </cfRule>
  </conditionalFormatting>
  <conditionalFormatting sqref="AL536:AO565">
    <cfRule type="expression" dxfId="77" priority="2367">
      <formula>IF(AND(AL536&gt;=0, RIGHT(TEXT(AL536,"0.#"),1)&lt;&gt;"."),TRUE,FALSE)</formula>
    </cfRule>
    <cfRule type="expression" dxfId="76" priority="2368">
      <formula>IF(AND(AL536&gt;=0, RIGHT(TEXT(AL536,"0.#"),1)="."),TRUE,FALSE)</formula>
    </cfRule>
    <cfRule type="expression" dxfId="75" priority="2369">
      <formula>IF(AND(AL536&lt;0, RIGHT(TEXT(AL536,"0.#"),1)&lt;&gt;"."),TRUE,FALSE)</formula>
    </cfRule>
    <cfRule type="expression" dxfId="74" priority="2370">
      <formula>IF(AND(AL536&lt;0, RIGHT(TEXT(AL536,"0.#"),1)="."),TRUE,FALSE)</formula>
    </cfRule>
  </conditionalFormatting>
  <conditionalFormatting sqref="AL569:AO598">
    <cfRule type="expression" dxfId="73" priority="2358">
      <formula>IF(AND(AL569&lt;0, RIGHT(TEXT(AL569,"0.#"),1)="."),TRUE,FALSE)</formula>
    </cfRule>
    <cfRule type="expression" dxfId="72" priority="2355">
      <formula>IF(AND(AL569&gt;=0, RIGHT(TEXT(AL569,"0.#"),1)&lt;&gt;"."),TRUE,FALSE)</formula>
    </cfRule>
    <cfRule type="expression" dxfId="71" priority="2356">
      <formula>IF(AND(AL569&gt;=0, RIGHT(TEXT(AL569,"0.#"),1)="."),TRUE,FALSE)</formula>
    </cfRule>
    <cfRule type="expression" dxfId="70" priority="2357">
      <formula>IF(AND(AL569&lt;0, RIGHT(TEXT(AL569,"0.#"),1)&lt;&gt;"."),TRUE,FALSE)</formula>
    </cfRule>
  </conditionalFormatting>
  <conditionalFormatting sqref="AL603:AO632">
    <cfRule type="expression" dxfId="69" priority="2502">
      <formula>IF(AND(AL603&gt;=0, RIGHT(TEXT(AL603,"0.#"),1)="."),TRUE,FALSE)</formula>
    </cfRule>
    <cfRule type="expression" dxfId="68" priority="2503">
      <formula>IF(AND(AL603&lt;0, RIGHT(TEXT(AL603,"0.#"),1)&lt;&gt;"."),TRUE,FALSE)</formula>
    </cfRule>
    <cfRule type="expression" dxfId="67" priority="2504">
      <formula>IF(AND(AL603&lt;0, RIGHT(TEXT(AL603,"0.#"),1)="."),TRUE,FALSE)</formula>
    </cfRule>
    <cfRule type="expression" dxfId="66" priority="2501">
      <formula>IF(AND(AL603&gt;=0, RIGHT(TEXT(AL603,"0.#"),1)&lt;&gt;"."),TRUE,FALSE)</formula>
    </cfRule>
  </conditionalFormatting>
  <conditionalFormatting sqref="AM48:AM49">
    <cfRule type="expression" dxfId="65" priority="2536">
      <formula>IF(RIGHT(TEXT(AM48,"0.#"),1)=".",TRUE,FALSE)</formula>
    </cfRule>
    <cfRule type="expression" dxfId="64" priority="2535">
      <formula>IF(RIGHT(TEXT(AM48,"0.#"),1)=".",FALSE,TRUE)</formula>
    </cfRule>
  </conditionalFormatting>
  <conditionalFormatting sqref="AM54:AM56">
    <cfRule type="expression" dxfId="63" priority="2332">
      <formula>IF(RIGHT(TEXT(AM54,"0.#"),1)=".",TRUE,FALSE)</formula>
    </cfRule>
    <cfRule type="expression" dxfId="62" priority="2331">
      <formula>IF(RIGHT(TEXT(AM54,"0.#"),1)=".",FALSE,TRUE)</formula>
    </cfRule>
  </conditionalFormatting>
  <conditionalFormatting sqref="AM81:AM82">
    <cfRule type="expression" dxfId="61" priority="387">
      <formula>IF(RIGHT(TEXT(AM81,"0.#"),1)=".",TRUE,FALSE)</formula>
    </cfRule>
    <cfRule type="expression" dxfId="60" priority="386">
      <formula>IF(RIGHT(TEXT(AM81,"0.#"),1)=".",FALSE,TRUE)</formula>
    </cfRule>
  </conditionalFormatting>
  <conditionalFormatting sqref="AM114:AM115">
    <cfRule type="expression" dxfId="59" priority="309">
      <formula>IF(RIGHT(TEXT(AM114,"0.#"),1)=".",TRUE,FALSE)</formula>
    </cfRule>
    <cfRule type="expression" dxfId="58" priority="308">
      <formula>IF(RIGHT(TEXT(AM114,"0.#"),1)=".",FALSE,TRUE)</formula>
    </cfRule>
  </conditionalFormatting>
  <conditionalFormatting sqref="AM147:AM148">
    <cfRule type="expression" dxfId="57" priority="230">
      <formula>IF(RIGHT(TEXT(AM147,"0.#"),1)=".",FALSE,TRUE)</formula>
    </cfRule>
    <cfRule type="expression" dxfId="56" priority="231">
      <formula>IF(RIGHT(TEXT(AM147,"0.#"),1)=".",TRUE,FALSE)</formula>
    </cfRule>
  </conditionalFormatting>
  <conditionalFormatting sqref="AM180:AM181">
    <cfRule type="expression" dxfId="55" priority="153">
      <formula>IF(RIGHT(TEXT(AM180,"0.#"),1)=".",TRUE,FALSE)</formula>
    </cfRule>
    <cfRule type="expression" dxfId="54" priority="152">
      <formula>IF(RIGHT(TEXT(AM180,"0.#"),1)=".",FALSE,TRUE)</formula>
    </cfRule>
  </conditionalFormatting>
  <conditionalFormatting sqref="AQ48:AQ49">
    <cfRule type="expression" dxfId="53" priority="2534">
      <formula>IF(RIGHT(TEXT(AQ48,"0.#"),1)=".",TRUE,FALSE)</formula>
    </cfRule>
    <cfRule type="expression" dxfId="52" priority="2533">
      <formula>IF(RIGHT(TEXT(AQ48,"0.#"),1)=".",FALSE,TRUE)</formula>
    </cfRule>
  </conditionalFormatting>
  <conditionalFormatting sqref="AQ54:AQ56">
    <cfRule type="expression" dxfId="51" priority="2328">
      <formula>IF(RIGHT(TEXT(AQ54,"0.#"),1)=".",TRUE,FALSE)</formula>
    </cfRule>
    <cfRule type="expression" dxfId="50" priority="2327">
      <formula>IF(RIGHT(TEXT(AQ54,"0.#"),1)=".",FALSE,TRUE)</formula>
    </cfRule>
  </conditionalFormatting>
  <conditionalFormatting sqref="AQ62:AQ64">
    <cfRule type="expression" dxfId="49" priority="28">
      <formula>IF(RIGHT(TEXT(AQ62,"0.#"),1)=".",TRUE,FALSE)</formula>
    </cfRule>
    <cfRule type="expression" dxfId="48" priority="27">
      <formula>IF(RIGHT(TEXT(AQ62,"0.#"),1)=".",FALSE,TRUE)</formula>
    </cfRule>
  </conditionalFormatting>
  <conditionalFormatting sqref="AQ70:AQ72">
    <cfRule type="expression" dxfId="47" priority="26">
      <formula>IF(RIGHT(TEXT(AQ70,"0.#"),1)=".",TRUE,FALSE)</formula>
    </cfRule>
    <cfRule type="expression" dxfId="46" priority="25">
      <formula>IF(RIGHT(TEXT(AQ70,"0.#"),1)=".",FALSE,TRUE)</formula>
    </cfRule>
  </conditionalFormatting>
  <conditionalFormatting sqref="AQ81:AQ82">
    <cfRule type="expression" dxfId="45" priority="384">
      <formula>IF(RIGHT(TEXT(AQ81,"0.#"),1)=".",FALSE,TRUE)</formula>
    </cfRule>
    <cfRule type="expression" dxfId="44" priority="385">
      <formula>IF(RIGHT(TEXT(AQ81,"0.#"),1)=".",TRUE,FALSE)</formula>
    </cfRule>
  </conditionalFormatting>
  <conditionalFormatting sqref="AQ87:AQ89">
    <cfRule type="expression" dxfId="43" priority="23">
      <formula>IF(RIGHT(TEXT(AQ87,"0.#"),1)=".",FALSE,TRUE)</formula>
    </cfRule>
    <cfRule type="expression" dxfId="42" priority="24">
      <formula>IF(RIGHT(TEXT(AQ87,"0.#"),1)=".",TRUE,FALSE)</formula>
    </cfRule>
  </conditionalFormatting>
  <conditionalFormatting sqref="AQ95:AQ97">
    <cfRule type="expression" dxfId="41" priority="22">
      <formula>IF(RIGHT(TEXT(AQ95,"0.#"),1)=".",TRUE,FALSE)</formula>
    </cfRule>
    <cfRule type="expression" dxfId="40" priority="21">
      <formula>IF(RIGHT(TEXT(AQ95,"0.#"),1)=".",FALSE,TRUE)</formula>
    </cfRule>
  </conditionalFormatting>
  <conditionalFormatting sqref="AQ103:AQ105">
    <cfRule type="expression" dxfId="39" priority="19">
      <formula>IF(RIGHT(TEXT(AQ103,"0.#"),1)=".",FALSE,TRUE)</formula>
    </cfRule>
    <cfRule type="expression" dxfId="38" priority="20">
      <formula>IF(RIGHT(TEXT(AQ103,"0.#"),1)=".",TRUE,FALSE)</formula>
    </cfRule>
  </conditionalFormatting>
  <conditionalFormatting sqref="AQ114:AQ115">
    <cfRule type="expression" dxfId="37" priority="306">
      <formula>IF(RIGHT(TEXT(AQ114,"0.#"),1)=".",FALSE,TRUE)</formula>
    </cfRule>
    <cfRule type="expression" dxfId="36" priority="307">
      <formula>IF(RIGHT(TEXT(AQ114,"0.#"),1)=".",TRUE,FALSE)</formula>
    </cfRule>
  </conditionalFormatting>
  <conditionalFormatting sqref="AQ120:AQ122">
    <cfRule type="expression" dxfId="35" priority="17">
      <formula>IF(RIGHT(TEXT(AQ120,"0.#"),1)=".",FALSE,TRUE)</formula>
    </cfRule>
    <cfRule type="expression" dxfId="34" priority="18">
      <formula>IF(RIGHT(TEXT(AQ120,"0.#"),1)=".",TRUE,FALSE)</formula>
    </cfRule>
  </conditionalFormatting>
  <conditionalFormatting sqref="AQ128:AQ130">
    <cfRule type="expression" dxfId="33" priority="16">
      <formula>IF(RIGHT(TEXT(AQ128,"0.#"),1)=".",TRUE,FALSE)</formula>
    </cfRule>
    <cfRule type="expression" dxfId="32" priority="15">
      <formula>IF(RIGHT(TEXT(AQ128,"0.#"),1)=".",FALSE,TRUE)</formula>
    </cfRule>
  </conditionalFormatting>
  <conditionalFormatting sqref="AQ136:AQ138">
    <cfRule type="expression" dxfId="31" priority="14">
      <formula>IF(RIGHT(TEXT(AQ136,"0.#"),1)=".",TRUE,FALSE)</formula>
    </cfRule>
    <cfRule type="expression" dxfId="30" priority="13">
      <formula>IF(RIGHT(TEXT(AQ136,"0.#"),1)=".",FALSE,TRUE)</formula>
    </cfRule>
  </conditionalFormatting>
  <conditionalFormatting sqref="AQ147:AQ148">
    <cfRule type="expression" dxfId="29" priority="228">
      <formula>IF(RIGHT(TEXT(AQ147,"0.#"),1)=".",FALSE,TRUE)</formula>
    </cfRule>
    <cfRule type="expression" dxfId="28" priority="229">
      <formula>IF(RIGHT(TEXT(AQ147,"0.#"),1)=".",TRUE,FALSE)</formula>
    </cfRule>
  </conditionalFormatting>
  <conditionalFormatting sqref="AQ153:AQ155">
    <cfRule type="expression" dxfId="27" priority="11">
      <formula>IF(RIGHT(TEXT(AQ153,"0.#"),1)=".",FALSE,TRUE)</formula>
    </cfRule>
    <cfRule type="expression" dxfId="26" priority="12">
      <formula>IF(RIGHT(TEXT(AQ153,"0.#"),1)=".",TRUE,FALSE)</formula>
    </cfRule>
  </conditionalFormatting>
  <conditionalFormatting sqref="AQ161:AQ163">
    <cfRule type="expression" dxfId="25" priority="9">
      <formula>IF(RIGHT(TEXT(AQ161,"0.#"),1)=".",FALSE,TRUE)</formula>
    </cfRule>
    <cfRule type="expression" dxfId="24" priority="10">
      <formula>IF(RIGHT(TEXT(AQ161,"0.#"),1)=".",TRUE,FALSE)</formula>
    </cfRule>
  </conditionalFormatting>
  <conditionalFormatting sqref="AQ169:AQ171">
    <cfRule type="expression" dxfId="23" priority="8">
      <formula>IF(RIGHT(TEXT(AQ169,"0.#"),1)=".",TRUE,FALSE)</formula>
    </cfRule>
    <cfRule type="expression" dxfId="22" priority="7">
      <formula>IF(RIGHT(TEXT(AQ169,"0.#"),1)=".",FALSE,TRUE)</formula>
    </cfRule>
  </conditionalFormatting>
  <conditionalFormatting sqref="AQ180:AQ181">
    <cfRule type="expression" dxfId="21" priority="150">
      <formula>IF(RIGHT(TEXT(AQ180,"0.#"),1)=".",FALSE,TRUE)</formula>
    </cfRule>
    <cfRule type="expression" dxfId="20" priority="151">
      <formula>IF(RIGHT(TEXT(AQ180,"0.#"),1)=".",TRUE,FALSE)</formula>
    </cfRule>
  </conditionalFormatting>
  <conditionalFormatting sqref="AQ186:AQ188">
    <cfRule type="expression" dxfId="19" priority="5">
      <formula>IF(RIGHT(TEXT(AQ186,"0.#"),1)=".",FALSE,TRUE)</formula>
    </cfRule>
    <cfRule type="expression" dxfId="18" priority="6">
      <formula>IF(RIGHT(TEXT(AQ186,"0.#"),1)=".",TRUE,FALSE)</formula>
    </cfRule>
  </conditionalFormatting>
  <conditionalFormatting sqref="AQ194:AQ196">
    <cfRule type="expression" dxfId="17" priority="3">
      <formula>IF(RIGHT(TEXT(AQ194,"0.#"),1)=".",FALSE,TRUE)</formula>
    </cfRule>
    <cfRule type="expression" dxfId="16" priority="4">
      <formula>IF(RIGHT(TEXT(AQ194,"0.#"),1)=".",TRUE,FALSE)</formula>
    </cfRule>
  </conditionalFormatting>
  <conditionalFormatting sqref="AQ202:AQ204">
    <cfRule type="expression" dxfId="15" priority="1">
      <formula>IF(RIGHT(TEXT(AQ202,"0.#"),1)=".",FALSE,TRUE)</formula>
    </cfRule>
    <cfRule type="expression" dxfId="14" priority="2">
      <formula>IF(RIGHT(TEXT(AQ202,"0.#"),1)=".",TRUE,FALSE)</formula>
    </cfRule>
  </conditionalFormatting>
  <conditionalFormatting sqref="AU48:AU49">
    <cfRule type="expression" dxfId="13" priority="2349">
      <formula>IF(RIGHT(TEXT(AU48,"0.#"),1)=".",FALSE,TRUE)</formula>
    </cfRule>
    <cfRule type="expression" dxfId="12" priority="2350">
      <formula>IF(RIGHT(TEXT(AU48,"0.#"),1)=".",TRUE,FALSE)</formula>
    </cfRule>
  </conditionalFormatting>
  <conditionalFormatting sqref="AU81:AU82">
    <cfRule type="expression" dxfId="11" priority="380">
      <formula>IF(RIGHT(TEXT(AU81,"0.#"),1)=".",FALSE,TRUE)</formula>
    </cfRule>
    <cfRule type="expression" dxfId="10" priority="381">
      <formula>IF(RIGHT(TEXT(AU81,"0.#"),1)=".",TRUE,FALSE)</formula>
    </cfRule>
  </conditionalFormatting>
  <conditionalFormatting sqref="AU114:AU115">
    <cfRule type="expression" dxfId="9" priority="303">
      <formula>IF(RIGHT(TEXT(AU114,"0.#"),1)=".",TRUE,FALSE)</formula>
    </cfRule>
    <cfRule type="expression" dxfId="8" priority="302">
      <formula>IF(RIGHT(TEXT(AU114,"0.#"),1)=".",FALSE,TRUE)</formula>
    </cfRule>
  </conditionalFormatting>
  <conditionalFormatting sqref="AU147:AU148">
    <cfRule type="expression" dxfId="7" priority="224">
      <formula>IF(RIGHT(TEXT(AU147,"0.#"),1)=".",FALSE,TRUE)</formula>
    </cfRule>
    <cfRule type="expression" dxfId="6" priority="225">
      <formula>IF(RIGHT(TEXT(AU147,"0.#"),1)=".",TRUE,FALSE)</formula>
    </cfRule>
  </conditionalFormatting>
  <conditionalFormatting sqref="AU180:AU181">
    <cfRule type="expression" dxfId="5" priority="147">
      <formula>IF(RIGHT(TEXT(AU180,"0.#"),1)=".",TRUE,FALSE)</formula>
    </cfRule>
    <cfRule type="expression" dxfId="4" priority="146">
      <formula>IF(RIGHT(TEXT(AU180,"0.#"),1)=".",FALSE,TRUE)</formula>
    </cfRule>
  </conditionalFormatting>
  <conditionalFormatting sqref="AU282:AU292">
    <cfRule type="expression" dxfId="3" priority="2557">
      <formula>IF(RIGHT(TEXT(AU282,"0.#"),1)=".",FALSE,TRUE)</formula>
    </cfRule>
    <cfRule type="expression" dxfId="2" priority="2558">
      <formula>IF(RIGHT(TEXT(AU282,"0.#"),1)=".",TRUE,FALSE)</formula>
    </cfRule>
  </conditionalFormatting>
  <conditionalFormatting sqref="AU295:AU305 AU308:AU318 AU321:AU331">
    <cfRule type="expression" dxfId="1" priority="2545">
      <formula>IF(RIGHT(TEXT(AU295,"0.#"),1)=".",FALSE,TRUE)</formula>
    </cfRule>
    <cfRule type="expression" dxfId="0"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5" t="s">
        <v>193</v>
      </c>
      <c r="AE1" s="35" t="s">
        <v>208</v>
      </c>
      <c r="AJ1" s="22" t="s">
        <v>209</v>
      </c>
    </row>
    <row r="2" spans="1:36" ht="13.5" customHeight="1">
      <c r="A2" s="9" t="s">
        <v>210</v>
      </c>
      <c r="B2" s="14" t="s">
        <v>645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87" t="s">
        <v>3</v>
      </c>
      <c r="R2" s="26" t="s">
        <v>2</v>
      </c>
      <c r="T2" s="26" t="s">
        <v>213</v>
      </c>
      <c r="U2" s="26" t="s">
        <v>213</v>
      </c>
      <c r="V2" s="55" t="s">
        <v>214</v>
      </c>
      <c r="W2" s="55" t="s">
        <v>215</v>
      </c>
      <c r="X2" s="86" t="s">
        <v>216</v>
      </c>
      <c r="Y2" s="22"/>
      <c r="Z2" s="23" t="s">
        <v>216</v>
      </c>
      <c r="AA2" s="24"/>
      <c r="AB2" s="37" t="s">
        <v>217</v>
      </c>
      <c r="AE2" s="35" t="s">
        <v>218</v>
      </c>
      <c r="AJ2" s="60"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57">
        <v>22</v>
      </c>
      <c r="R3" s="26" t="s">
        <v>223</v>
      </c>
      <c r="T3" s="26" t="s">
        <v>224</v>
      </c>
      <c r="U3" s="26" t="s">
        <v>225</v>
      </c>
      <c r="V3" s="55" t="s">
        <v>226</v>
      </c>
      <c r="W3" s="55" t="s">
        <v>227</v>
      </c>
      <c r="X3" s="56" t="s">
        <v>228</v>
      </c>
      <c r="Y3" s="22"/>
      <c r="Z3" s="27" t="s">
        <v>229</v>
      </c>
      <c r="AA3" s="24"/>
      <c r="AB3" s="37" t="s">
        <v>230</v>
      </c>
      <c r="AE3" s="35" t="str">
        <f>CHAR(CODE(AE2)+1)</f>
        <v>B</v>
      </c>
      <c r="AJ3" s="60"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55" t="s">
        <v>239</v>
      </c>
      <c r="W4" s="55" t="s">
        <v>240</v>
      </c>
      <c r="X4" s="56" t="s">
        <v>241</v>
      </c>
      <c r="Y4" s="22"/>
      <c r="Z4" s="27" t="s">
        <v>242</v>
      </c>
      <c r="AA4" s="24"/>
      <c r="AB4" s="37" t="s">
        <v>243</v>
      </c>
      <c r="AE4" s="35" t="str">
        <f t="shared" ref="AE4:AE49" si="6">CHAR(CODE(AE3)+1)</f>
        <v>C</v>
      </c>
      <c r="AJ4" s="60"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55" t="s">
        <v>252</v>
      </c>
      <c r="W5" s="55" t="s">
        <v>253</v>
      </c>
      <c r="X5" s="55" t="s">
        <v>254</v>
      </c>
      <c r="Z5" s="27" t="s">
        <v>255</v>
      </c>
      <c r="AA5" s="24"/>
      <c r="AB5" s="37" t="s">
        <v>256</v>
      </c>
      <c r="AE5" s="35" t="str">
        <f t="shared" si="6"/>
        <v>D</v>
      </c>
      <c r="AJ5" s="60"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55" t="s">
        <v>264</v>
      </c>
      <c r="W6" s="55" t="s">
        <v>265</v>
      </c>
      <c r="X6" s="55" t="s">
        <v>266</v>
      </c>
      <c r="Z6" s="27" t="s">
        <v>267</v>
      </c>
      <c r="AA6" s="24"/>
      <c r="AB6" s="37" t="s">
        <v>268</v>
      </c>
      <c r="AE6" s="35" t="str">
        <f>CHAR(CODE(AE5)+1)</f>
        <v>E</v>
      </c>
      <c r="AJ6" s="60"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69" t="s">
        <v>273</v>
      </c>
      <c r="R7" s="26" t="s">
        <v>274</v>
      </c>
      <c r="T7" s="26" t="s">
        <v>275</v>
      </c>
      <c r="U7" s="26" t="s">
        <v>276</v>
      </c>
      <c r="V7" s="55" t="s">
        <v>277</v>
      </c>
      <c r="W7" s="55" t="s">
        <v>278</v>
      </c>
      <c r="X7" s="55" t="s">
        <v>279</v>
      </c>
      <c r="Z7" s="27" t="s">
        <v>280</v>
      </c>
      <c r="AA7" s="24"/>
      <c r="AB7" s="37" t="s">
        <v>281</v>
      </c>
      <c r="AC7" s="54"/>
      <c r="AE7" s="35" t="str">
        <f>CHAR(CODE(AE6)+1)</f>
        <v>F</v>
      </c>
      <c r="AJ7" s="60"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645</v>
      </c>
      <c r="M8" s="10" t="str">
        <f t="shared" si="2"/>
        <v>その他</v>
      </c>
      <c r="N8" s="10" t="str">
        <f t="shared" si="3"/>
        <v>その他</v>
      </c>
      <c r="O8" s="10"/>
      <c r="P8" s="26"/>
      <c r="R8" s="26" t="s">
        <v>285</v>
      </c>
      <c r="T8" s="26" t="s">
        <v>286</v>
      </c>
      <c r="U8" s="26" t="s">
        <v>287</v>
      </c>
      <c r="V8" s="55" t="s">
        <v>288</v>
      </c>
      <c r="W8" s="55" t="s">
        <v>289</v>
      </c>
      <c r="Z8" s="26" t="s">
        <v>279</v>
      </c>
      <c r="AA8" s="24"/>
      <c r="AB8" s="37" t="s">
        <v>290</v>
      </c>
      <c r="AE8" s="35" t="str">
        <f t="shared" si="6"/>
        <v>G</v>
      </c>
      <c r="AJ8" s="60"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55" t="s">
        <v>298</v>
      </c>
      <c r="W9" s="55" t="s">
        <v>299</v>
      </c>
      <c r="AA9" s="24"/>
      <c r="AB9" s="37" t="s">
        <v>300</v>
      </c>
      <c r="AE9" s="35" t="str">
        <f t="shared" si="6"/>
        <v>H</v>
      </c>
      <c r="AJ9" s="60"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55" t="s">
        <v>308</v>
      </c>
      <c r="W10" s="55" t="s">
        <v>309</v>
      </c>
      <c r="AA10" s="24"/>
      <c r="AB10" s="37" t="s">
        <v>310</v>
      </c>
      <c r="AE10" s="35" t="str">
        <f t="shared" si="6"/>
        <v>I</v>
      </c>
      <c r="AJ10" s="60"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55" t="s">
        <v>317</v>
      </c>
      <c r="W11" s="55" t="s">
        <v>318</v>
      </c>
      <c r="AA11" s="24"/>
      <c r="AB11" s="37" t="s">
        <v>319</v>
      </c>
      <c r="AE11" s="35" t="str">
        <f t="shared" si="6"/>
        <v>J</v>
      </c>
      <c r="AJ11" s="60"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55" t="s">
        <v>325</v>
      </c>
      <c r="W12" s="55" t="s">
        <v>326</v>
      </c>
      <c r="AA12" s="24"/>
      <c r="AB12" s="35" t="s">
        <v>327</v>
      </c>
      <c r="AE12" s="35"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55" t="s">
        <v>334</v>
      </c>
      <c r="W13" s="55" t="s">
        <v>335</v>
      </c>
      <c r="AA13" s="24"/>
      <c r="AB13" s="35" t="s">
        <v>336</v>
      </c>
      <c r="AE13" s="35"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55" t="s">
        <v>342</v>
      </c>
      <c r="W14" s="55" t="s">
        <v>343</v>
      </c>
      <c r="AA14" s="24"/>
      <c r="AB14" s="35" t="s">
        <v>52</v>
      </c>
      <c r="AE14" s="35"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55" t="s">
        <v>350</v>
      </c>
      <c r="W15" s="55" t="s">
        <v>351</v>
      </c>
      <c r="AA15" s="24"/>
      <c r="AB15" s="53"/>
      <c r="AE15" s="35"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55" t="s">
        <v>358</v>
      </c>
      <c r="W16" s="55" t="s">
        <v>359</v>
      </c>
      <c r="AA16" s="24"/>
      <c r="AE16" s="35"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55" t="s">
        <v>366</v>
      </c>
      <c r="W17" s="55" t="s">
        <v>367</v>
      </c>
      <c r="AA17" s="24"/>
      <c r="AE17" s="35"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55" t="s">
        <v>374</v>
      </c>
      <c r="W18" s="55" t="s">
        <v>375</v>
      </c>
      <c r="AA18" s="24"/>
      <c r="AE18" s="35"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55" t="s">
        <v>382</v>
      </c>
      <c r="W19" s="55" t="s">
        <v>383</v>
      </c>
      <c r="AA19" s="24"/>
      <c r="AE19" s="35"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55" t="s">
        <v>390</v>
      </c>
      <c r="W20" s="55" t="s">
        <v>391</v>
      </c>
      <c r="AA20" s="24"/>
      <c r="AE20" s="35"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55" t="s">
        <v>398</v>
      </c>
      <c r="W21" s="55" t="s">
        <v>399</v>
      </c>
      <c r="AA21" s="24"/>
      <c r="AE21" s="35"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55" t="s">
        <v>406</v>
      </c>
      <c r="W22" s="55" t="s">
        <v>407</v>
      </c>
      <c r="AA22" s="24"/>
      <c r="AE22" s="35"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55" t="s">
        <v>414</v>
      </c>
      <c r="W23" s="55" t="s">
        <v>415</v>
      </c>
      <c r="AA23" s="24"/>
      <c r="AE23" s="35"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55" t="s">
        <v>422</v>
      </c>
      <c r="W24" s="55" t="s">
        <v>423</v>
      </c>
      <c r="AA24" s="24"/>
      <c r="AE24" s="35" t="str">
        <f>CHAR(CODE(AE23)+1)</f>
        <v>W</v>
      </c>
    </row>
    <row r="25" spans="1:31" ht="13.5" customHeight="1">
      <c r="A25" s="15" t="s">
        <v>424</v>
      </c>
      <c r="B25" s="14"/>
      <c r="C25" s="10" t="str">
        <f t="shared" si="0"/>
        <v/>
      </c>
      <c r="D25" s="10" t="str">
        <f t="shared" si="4"/>
        <v>一般会計</v>
      </c>
      <c r="F25" s="9" t="s">
        <v>425</v>
      </c>
      <c r="G25" s="12" t="s">
        <v>645</v>
      </c>
      <c r="H25" s="10" t="str">
        <f t="shared" si="7"/>
        <v>経済協力費</v>
      </c>
      <c r="I25" s="10" t="str">
        <f t="shared" si="5"/>
        <v>経済協力費</v>
      </c>
      <c r="J25" s="10"/>
      <c r="K25" s="10"/>
      <c r="L25" s="16"/>
      <c r="O25" s="10"/>
      <c r="P25" s="26" t="s">
        <v>426</v>
      </c>
      <c r="R25" s="26" t="s">
        <v>427</v>
      </c>
      <c r="T25" s="26" t="s">
        <v>428</v>
      </c>
      <c r="U25" s="26" t="s">
        <v>429</v>
      </c>
      <c r="V25" s="55" t="s">
        <v>430</v>
      </c>
      <c r="W25" s="55" t="s">
        <v>431</v>
      </c>
      <c r="AA25" s="24"/>
      <c r="AE25" s="35"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51"/>
      <c r="T26" s="26" t="s">
        <v>435</v>
      </c>
      <c r="U26" s="26" t="s">
        <v>436</v>
      </c>
      <c r="V26" s="55" t="s">
        <v>437</v>
      </c>
      <c r="W26" s="55" t="s">
        <v>438</v>
      </c>
      <c r="AA26" s="24"/>
      <c r="AE26" s="35"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55" t="s">
        <v>444</v>
      </c>
      <c r="W27" s="55" t="s">
        <v>445</v>
      </c>
      <c r="AA27" s="24"/>
      <c r="AE27" s="35"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55" t="s">
        <v>451</v>
      </c>
      <c r="W28" s="55" t="s">
        <v>452</v>
      </c>
      <c r="AA28" s="24"/>
      <c r="AE28" s="35"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55" t="s">
        <v>459</v>
      </c>
      <c r="W29" s="55" t="s">
        <v>460</v>
      </c>
      <c r="AA29" s="24"/>
      <c r="AE29" s="35"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1"/>
      <c r="W30" s="55" t="s">
        <v>465</v>
      </c>
      <c r="AA30" s="24"/>
      <c r="AE30" s="35"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55" t="s">
        <v>470</v>
      </c>
      <c r="AA31" s="24"/>
      <c r="AE31" s="35"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55" t="s">
        <v>459</v>
      </c>
      <c r="AA32" s="24"/>
      <c r="AE32" s="35"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5"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5"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5" t="str">
        <f t="shared" si="6"/>
        <v>h</v>
      </c>
    </row>
    <row r="36" spans="1:31" ht="13.5" customHeight="1">
      <c r="A36" s="10"/>
      <c r="B36" s="16"/>
      <c r="C36" s="10" t="str">
        <f>IF(B36="","",#REF!)</f>
        <v/>
      </c>
      <c r="F36" s="10"/>
      <c r="G36" s="10"/>
      <c r="J36" s="10"/>
      <c r="K36" s="10"/>
      <c r="L36" s="16"/>
      <c r="O36" s="10"/>
      <c r="P36" s="26" t="s">
        <v>486</v>
      </c>
      <c r="T36" s="26" t="s">
        <v>487</v>
      </c>
      <c r="U36" s="26" t="s">
        <v>488</v>
      </c>
      <c r="AA36" s="24"/>
      <c r="AE36" s="35" t="str">
        <f t="shared" si="6"/>
        <v>i</v>
      </c>
    </row>
    <row r="37" spans="1:31" ht="13.5" customHeight="1">
      <c r="A37" s="10" t="str">
        <f>D35</f>
        <v>一般会計</v>
      </c>
      <c r="B37" s="16"/>
      <c r="F37" s="10"/>
      <c r="G37" s="10"/>
      <c r="J37" s="10"/>
      <c r="K37" s="10"/>
      <c r="L37" s="16"/>
      <c r="O37" s="10"/>
      <c r="P37" s="26" t="s">
        <v>489</v>
      </c>
      <c r="T37" s="26" t="s">
        <v>490</v>
      </c>
      <c r="U37" s="26" t="s">
        <v>491</v>
      </c>
      <c r="AA37" s="24"/>
      <c r="AE37" s="35" t="str">
        <f t="shared" si="6"/>
        <v>j</v>
      </c>
    </row>
    <row r="38" spans="1:31">
      <c r="A38" s="10"/>
      <c r="B38" s="16"/>
      <c r="F38" s="10"/>
      <c r="G38" s="10"/>
      <c r="J38" s="10"/>
      <c r="K38" s="10"/>
      <c r="L38" s="16"/>
      <c r="O38" s="10"/>
      <c r="T38" s="26" t="s">
        <v>492</v>
      </c>
      <c r="U38" s="26" t="s">
        <v>493</v>
      </c>
      <c r="AA38" s="24"/>
      <c r="AE38" s="35" t="str">
        <f t="shared" si="6"/>
        <v>k</v>
      </c>
    </row>
    <row r="39" spans="1:31">
      <c r="A39" s="10"/>
      <c r="B39" s="16"/>
      <c r="F39" s="10"/>
      <c r="G39" s="10"/>
      <c r="J39" s="10"/>
      <c r="K39" s="10"/>
      <c r="L39" s="16"/>
      <c r="O39" s="10"/>
      <c r="T39" s="26" t="s">
        <v>494</v>
      </c>
      <c r="U39" s="26" t="s">
        <v>495</v>
      </c>
      <c r="AA39" s="24"/>
      <c r="AE39" s="35" t="str">
        <f t="shared" si="6"/>
        <v>l</v>
      </c>
    </row>
    <row r="40" spans="1:31">
      <c r="A40" s="10"/>
      <c r="B40" s="16"/>
      <c r="F40" s="10"/>
      <c r="G40" s="10"/>
      <c r="J40" s="10"/>
      <c r="K40" s="10"/>
      <c r="L40" s="16"/>
      <c r="O40" s="10"/>
      <c r="T40" s="26" t="s">
        <v>496</v>
      </c>
      <c r="U40" s="26" t="s">
        <v>497</v>
      </c>
      <c r="AA40" s="24"/>
      <c r="AE40" s="35" t="str">
        <f t="shared" si="6"/>
        <v>m</v>
      </c>
    </row>
    <row r="41" spans="1:31">
      <c r="A41" s="10"/>
      <c r="B41" s="16"/>
      <c r="F41" s="10"/>
      <c r="G41" s="10"/>
      <c r="J41" s="10"/>
      <c r="K41" s="10"/>
      <c r="L41" s="16"/>
      <c r="O41" s="10"/>
      <c r="P41" s="26" t="s">
        <v>498</v>
      </c>
      <c r="T41" s="26" t="s">
        <v>499</v>
      </c>
      <c r="U41" s="26" t="s">
        <v>500</v>
      </c>
      <c r="AA41" s="24"/>
      <c r="AE41" s="35" t="str">
        <f t="shared" si="6"/>
        <v>n</v>
      </c>
    </row>
    <row r="42" spans="1:31">
      <c r="A42" s="10"/>
      <c r="B42" s="16"/>
      <c r="F42" s="10"/>
      <c r="G42" s="10"/>
      <c r="J42" s="10"/>
      <c r="K42" s="10"/>
      <c r="L42" s="16"/>
      <c r="O42" s="10"/>
      <c r="P42" s="26"/>
      <c r="T42" s="26" t="s">
        <v>501</v>
      </c>
      <c r="U42" s="26" t="s">
        <v>502</v>
      </c>
      <c r="AA42" s="24"/>
      <c r="AE42" s="35" t="str">
        <f t="shared" si="6"/>
        <v>o</v>
      </c>
    </row>
    <row r="43" spans="1:31">
      <c r="A43" s="10"/>
      <c r="B43" s="16"/>
      <c r="F43" s="10"/>
      <c r="G43" s="10"/>
      <c r="J43" s="10"/>
      <c r="K43" s="10"/>
      <c r="L43" s="16"/>
      <c r="O43" s="10"/>
      <c r="P43" s="26" t="s">
        <v>503</v>
      </c>
      <c r="T43" s="26" t="s">
        <v>504</v>
      </c>
      <c r="U43" s="26" t="s">
        <v>505</v>
      </c>
      <c r="AA43" s="24"/>
      <c r="AE43" s="35" t="str">
        <f t="shared" si="6"/>
        <v>p</v>
      </c>
    </row>
    <row r="44" spans="1:31">
      <c r="A44" s="10"/>
      <c r="B44" s="16"/>
      <c r="F44" s="10"/>
      <c r="G44" s="10"/>
      <c r="J44" s="10"/>
      <c r="K44" s="10"/>
      <c r="L44" s="16"/>
      <c r="O44" s="10"/>
      <c r="P44" s="26" t="s">
        <v>506</v>
      </c>
      <c r="T44" s="26" t="s">
        <v>507</v>
      </c>
      <c r="U44" s="26" t="s">
        <v>508</v>
      </c>
      <c r="AA44" s="24"/>
      <c r="AE44" s="35" t="str">
        <f t="shared" si="6"/>
        <v>q</v>
      </c>
    </row>
    <row r="45" spans="1:31">
      <c r="A45" s="10"/>
      <c r="B45" s="16"/>
      <c r="F45" s="10"/>
      <c r="G45" s="10"/>
      <c r="J45" s="10"/>
      <c r="K45" s="10"/>
      <c r="L45" s="16"/>
      <c r="O45" s="10"/>
      <c r="T45" s="26" t="s">
        <v>509</v>
      </c>
      <c r="U45" s="26" t="s">
        <v>510</v>
      </c>
      <c r="AA45" s="24"/>
      <c r="AE45" s="35" t="str">
        <f t="shared" si="6"/>
        <v>r</v>
      </c>
    </row>
    <row r="46" spans="1:31">
      <c r="A46" s="10"/>
      <c r="B46" s="16"/>
      <c r="F46" s="10"/>
      <c r="G46" s="10"/>
      <c r="J46" s="10"/>
      <c r="K46" s="10"/>
      <c r="L46" s="16"/>
      <c r="O46" s="10"/>
      <c r="P46" s="69" t="s">
        <v>273</v>
      </c>
      <c r="T46" s="26" t="s">
        <v>511</v>
      </c>
      <c r="U46" s="26" t="s">
        <v>512</v>
      </c>
      <c r="AA46" s="24"/>
      <c r="AE46" s="35" t="str">
        <f t="shared" si="6"/>
        <v>s</v>
      </c>
    </row>
    <row r="47" spans="1:31">
      <c r="A47" s="10"/>
      <c r="B47" s="16"/>
      <c r="F47" s="10"/>
      <c r="G47" s="10"/>
      <c r="J47" s="10"/>
      <c r="K47" s="10"/>
      <c r="L47" s="16"/>
      <c r="O47" s="10"/>
      <c r="P47" s="26"/>
      <c r="T47" s="26" t="s">
        <v>513</v>
      </c>
      <c r="U47" s="26" t="s">
        <v>514</v>
      </c>
      <c r="AA47" s="24"/>
      <c r="AE47" s="35" t="str">
        <f t="shared" si="6"/>
        <v>t</v>
      </c>
    </row>
    <row r="48" spans="1:31">
      <c r="A48" s="10"/>
      <c r="B48" s="16"/>
      <c r="F48" s="10"/>
      <c r="G48" s="10"/>
      <c r="J48" s="10"/>
      <c r="K48" s="10"/>
      <c r="L48" s="16"/>
      <c r="O48" s="10"/>
      <c r="P48" s="26" t="s">
        <v>294</v>
      </c>
      <c r="T48" s="26" t="s">
        <v>515</v>
      </c>
      <c r="U48" s="26" t="s">
        <v>516</v>
      </c>
      <c r="AA48" s="24"/>
      <c r="AE48" s="35" t="str">
        <f t="shared" si="6"/>
        <v>u</v>
      </c>
    </row>
    <row r="49" spans="1:31">
      <c r="A49" s="10"/>
      <c r="B49" s="16"/>
      <c r="F49" s="10"/>
      <c r="G49" s="10"/>
      <c r="J49" s="10"/>
      <c r="K49" s="10"/>
      <c r="L49" s="16"/>
      <c r="O49" s="10"/>
      <c r="P49" s="26" t="s">
        <v>304</v>
      </c>
      <c r="T49" s="26" t="s">
        <v>517</v>
      </c>
      <c r="U49" s="26" t="s">
        <v>518</v>
      </c>
      <c r="AA49" s="24"/>
      <c r="AE49" s="35"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57"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57">
        <v>2021</v>
      </c>
      <c r="T54" s="26" t="s">
        <v>528</v>
      </c>
      <c r="U54" s="26" t="s">
        <v>529</v>
      </c>
      <c r="AA54" s="24"/>
    </row>
    <row r="55" spans="1:31">
      <c r="A55" s="10"/>
      <c r="B55" s="16"/>
      <c r="F55" s="10"/>
      <c r="G55" s="10"/>
      <c r="J55" s="10"/>
      <c r="K55" s="10"/>
      <c r="L55" s="16"/>
      <c r="O55" s="10"/>
      <c r="P55" s="57">
        <v>2022</v>
      </c>
      <c r="T55" s="26" t="s">
        <v>530</v>
      </c>
      <c r="U55" s="26" t="s">
        <v>531</v>
      </c>
      <c r="AA55" s="24"/>
    </row>
    <row r="56" spans="1:31">
      <c r="A56" s="10"/>
      <c r="B56" s="16"/>
      <c r="F56" s="10"/>
      <c r="G56" s="10"/>
      <c r="J56" s="10"/>
      <c r="K56" s="10"/>
      <c r="L56" s="16"/>
      <c r="O56" s="10"/>
      <c r="P56" s="57">
        <v>2023</v>
      </c>
      <c r="T56" s="26" t="s">
        <v>532</v>
      </c>
      <c r="U56" s="26" t="s">
        <v>533</v>
      </c>
      <c r="AA56" s="24"/>
    </row>
    <row r="57" spans="1:31">
      <c r="A57" s="10"/>
      <c r="B57" s="16"/>
      <c r="F57" s="10"/>
      <c r="G57" s="10"/>
      <c r="J57" s="10"/>
      <c r="K57" s="10"/>
      <c r="L57" s="16"/>
      <c r="O57" s="10"/>
      <c r="P57" s="57">
        <v>2024</v>
      </c>
      <c r="T57" s="26" t="s">
        <v>534</v>
      </c>
      <c r="U57" s="26" t="s">
        <v>535</v>
      </c>
      <c r="AA57" s="24"/>
    </row>
    <row r="58" spans="1:31">
      <c r="A58" s="10"/>
      <c r="B58" s="16"/>
      <c r="F58" s="10"/>
      <c r="G58" s="10"/>
      <c r="J58" s="10"/>
      <c r="K58" s="10"/>
      <c r="L58" s="16"/>
      <c r="O58" s="10"/>
      <c r="P58" s="57">
        <v>2025</v>
      </c>
      <c r="T58" s="26" t="s">
        <v>536</v>
      </c>
      <c r="U58" s="26" t="s">
        <v>537</v>
      </c>
      <c r="AA58" s="24"/>
    </row>
    <row r="59" spans="1:31">
      <c r="A59" s="10"/>
      <c r="B59" s="16"/>
      <c r="F59" s="10"/>
      <c r="G59" s="10"/>
      <c r="J59" s="10"/>
      <c r="K59" s="10"/>
      <c r="L59" s="16"/>
      <c r="O59" s="10"/>
      <c r="P59" s="57">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68" t="s">
        <v>542</v>
      </c>
      <c r="T61" s="26" t="s">
        <v>543</v>
      </c>
      <c r="U61" s="26" t="s">
        <v>544</v>
      </c>
      <c r="AA61" s="24"/>
    </row>
    <row r="62" spans="1:31">
      <c r="A62" s="10"/>
      <c r="B62" s="16"/>
      <c r="F62" s="10"/>
      <c r="G62" s="10"/>
      <c r="J62" s="10"/>
      <c r="K62" s="10"/>
      <c r="L62" s="16"/>
      <c r="O62" s="10"/>
      <c r="P62" s="57">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68" t="s">
        <v>555</v>
      </c>
      <c r="T66" s="26" t="s">
        <v>556</v>
      </c>
      <c r="U66" s="26" t="s">
        <v>557</v>
      </c>
      <c r="AA66" s="24"/>
    </row>
    <row r="67" spans="1:27">
      <c r="A67" s="10"/>
      <c r="B67" s="16"/>
      <c r="J67" s="10"/>
      <c r="K67" s="10"/>
      <c r="L67" s="16"/>
      <c r="O67" s="10"/>
      <c r="P67" s="57">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60" t="s">
        <v>566</v>
      </c>
      <c r="T71" s="26" t="s">
        <v>567</v>
      </c>
      <c r="U71" s="26" t="s">
        <v>568</v>
      </c>
    </row>
    <row r="72" spans="1:27">
      <c r="P72" s="60" t="s">
        <v>569</v>
      </c>
      <c r="T72" s="26" t="s">
        <v>570</v>
      </c>
      <c r="U72" s="26" t="s">
        <v>571</v>
      </c>
    </row>
    <row r="73" spans="1:27">
      <c r="P73" s="60" t="s">
        <v>572</v>
      </c>
      <c r="T73" s="26" t="s">
        <v>573</v>
      </c>
      <c r="U73" s="26" t="s">
        <v>574</v>
      </c>
    </row>
    <row r="74" spans="1:27">
      <c r="P74" s="60" t="s">
        <v>575</v>
      </c>
      <c r="T74" s="26" t="s">
        <v>576</v>
      </c>
      <c r="U74" s="26" t="s">
        <v>577</v>
      </c>
    </row>
    <row r="75" spans="1:27">
      <c r="P75" s="60" t="s">
        <v>578</v>
      </c>
      <c r="T75" s="26" t="s">
        <v>579</v>
      </c>
      <c r="U75" s="26" t="s">
        <v>580</v>
      </c>
    </row>
    <row r="76" spans="1:27">
      <c r="P76" s="60"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68" t="s">
        <v>625</v>
      </c>
      <c r="R102" s="68" t="str">
        <f>IFERROR("（令和"&amp;SMALL(Q104:S114,COUNTIF(Q104:S114,0)+1)+1&amp;"年度実施)","（令和○年度実施）")</f>
        <v>（令和○年度実施）</v>
      </c>
      <c r="S102" s="68"/>
    </row>
    <row r="103" spans="16:21">
      <c r="P103" s="68" t="s">
        <v>626</v>
      </c>
      <c r="Q103" s="71" t="s">
        <v>627</v>
      </c>
      <c r="R103" s="72" t="s">
        <v>628</v>
      </c>
      <c r="S103" s="71" t="s">
        <v>629</v>
      </c>
    </row>
    <row r="104" spans="16:21">
      <c r="P104" s="68" t="s">
        <v>630</v>
      </c>
      <c r="Q104" s="22">
        <f>行政事業レビューシート!$AU53</f>
        <v>0</v>
      </c>
      <c r="R104" s="22">
        <f>行政事業レビューシート!AU61</f>
        <v>0</v>
      </c>
      <c r="S104" s="22">
        <f>行政事業レビューシート!AU69</f>
        <v>0</v>
      </c>
    </row>
    <row r="105" spans="16:21">
      <c r="P105" s="68" t="s">
        <v>631</v>
      </c>
      <c r="Q105" s="22">
        <f>行政事業レビューシート!$AU86</f>
        <v>0</v>
      </c>
      <c r="R105" s="22">
        <f>行政事業レビューシート!$AU94</f>
        <v>0</v>
      </c>
      <c r="S105" s="22">
        <f>行政事業レビューシート!$AU102</f>
        <v>0</v>
      </c>
    </row>
    <row r="106" spans="16:21">
      <c r="P106" s="68" t="s">
        <v>632</v>
      </c>
      <c r="Q106" s="22">
        <f>行政事業レビューシート!$AU119</f>
        <v>0</v>
      </c>
      <c r="R106" s="22">
        <f>行政事業レビューシート!$AU127</f>
        <v>0</v>
      </c>
      <c r="S106" s="22">
        <f>行政事業レビューシート!$AU135</f>
        <v>0</v>
      </c>
    </row>
    <row r="107" spans="16:21">
      <c r="P107" s="68" t="s">
        <v>633</v>
      </c>
      <c r="Q107" s="22">
        <f>行政事業レビューシート!$AU152</f>
        <v>0</v>
      </c>
      <c r="R107" s="22">
        <f>行政事業レビューシート!$AU160</f>
        <v>0</v>
      </c>
      <c r="S107" s="22">
        <f>行政事業レビューシート!$AU168</f>
        <v>0</v>
      </c>
    </row>
    <row r="108" spans="16:21">
      <c r="P108" s="68" t="s">
        <v>634</v>
      </c>
      <c r="Q108" s="22">
        <f>行政事業レビューシート!$AU185</f>
        <v>0</v>
      </c>
      <c r="R108" s="22">
        <f>行政事業レビューシート!$AU193</f>
        <v>0</v>
      </c>
      <c r="S108" s="22">
        <f>行政事業レビューシート!$AU201</f>
        <v>0</v>
      </c>
    </row>
    <row r="109" spans="16:21">
      <c r="P109" s="68" t="s">
        <v>635</v>
      </c>
      <c r="Q109" s="22" t="e">
        <f>#REF!</f>
        <v>#REF!</v>
      </c>
      <c r="R109" s="22" t="e">
        <f>#REF!</f>
        <v>#REF!</v>
      </c>
      <c r="S109" s="22" t="e">
        <f>#REF!</f>
        <v>#REF!</v>
      </c>
    </row>
    <row r="110" spans="16:21">
      <c r="P110" s="68" t="s">
        <v>636</v>
      </c>
      <c r="Q110" s="22" t="e">
        <f>#REF!</f>
        <v>#REF!</v>
      </c>
      <c r="R110" s="22" t="e">
        <f>#REF!</f>
        <v>#REF!</v>
      </c>
      <c r="S110" s="22" t="e">
        <f>#REF!</f>
        <v>#REF!</v>
      </c>
    </row>
    <row r="111" spans="16:21">
      <c r="P111" s="68" t="s">
        <v>637</v>
      </c>
      <c r="Q111" s="22" t="e">
        <f>#REF!</f>
        <v>#REF!</v>
      </c>
      <c r="R111" s="22" t="e">
        <f>#REF!</f>
        <v>#REF!</v>
      </c>
      <c r="S111" s="22" t="e">
        <f>#REF!</f>
        <v>#REF!</v>
      </c>
    </row>
    <row r="112" spans="16:21">
      <c r="P112" s="68" t="s">
        <v>638</v>
      </c>
      <c r="Q112" s="22" t="e">
        <f>#REF!</f>
        <v>#REF!</v>
      </c>
      <c r="R112" s="22" t="e">
        <f>#REF!</f>
        <v>#REF!</v>
      </c>
      <c r="S112" s="22" t="e">
        <f>#REF!</f>
        <v>#REF!</v>
      </c>
    </row>
    <row r="113" spans="16:19">
      <c r="P113" s="68" t="s">
        <v>639</v>
      </c>
      <c r="Q113" s="22" t="e">
        <f>#REF!</f>
        <v>#REF!</v>
      </c>
      <c r="R113" s="22" t="e">
        <f>#REF!</f>
        <v>#REF!</v>
      </c>
      <c r="S113" s="22" t="e">
        <f>#REF!</f>
        <v>#REF!</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38"/>
  <sheetViews>
    <sheetView workbookViewId="0">
      <selection activeCell="B1" sqref="B1"/>
    </sheetView>
  </sheetViews>
  <sheetFormatPr defaultColWidth="9.875" defaultRowHeight="13.5"/>
  <cols>
    <col min="1" max="1" width="1.375" customWidth="1"/>
    <col min="2" max="2" width="23.375" customWidth="1"/>
    <col min="3" max="3" width="43.875" customWidth="1"/>
    <col min="4" max="4" width="46.375" customWidth="1"/>
    <col min="5" max="5" width="49.625" customWidth="1"/>
    <col min="6" max="6" width="9.875" customWidth="1"/>
  </cols>
  <sheetData>
    <row r="2" spans="2:5" ht="17.25">
      <c r="B2" s="667" t="s">
        <v>671</v>
      </c>
      <c r="C2" s="667"/>
      <c r="D2" s="667"/>
      <c r="E2" s="667"/>
    </row>
    <row r="3" spans="2:5" ht="14.25" thickBot="1">
      <c r="B3" s="94"/>
      <c r="C3" s="94"/>
      <c r="D3" s="94"/>
      <c r="E3" s="94"/>
    </row>
    <row r="4" spans="2:5">
      <c r="B4" s="668" t="s">
        <v>672</v>
      </c>
      <c r="C4" s="669"/>
      <c r="D4" s="669"/>
      <c r="E4" s="670"/>
    </row>
    <row r="5" spans="2:5" ht="13.5" customHeight="1">
      <c r="B5" s="95" t="s">
        <v>673</v>
      </c>
      <c r="C5" s="96" t="s">
        <v>674</v>
      </c>
      <c r="D5" s="671" t="s">
        <v>675</v>
      </c>
      <c r="E5" s="672" t="s">
        <v>676</v>
      </c>
    </row>
    <row r="6" spans="2:5">
      <c r="B6" s="95" t="s">
        <v>677</v>
      </c>
      <c r="C6" s="97" t="s">
        <v>678</v>
      </c>
      <c r="D6" s="671"/>
      <c r="E6" s="672"/>
    </row>
    <row r="7" spans="2:5" ht="215.25" customHeight="1">
      <c r="B7" s="98" t="s">
        <v>679</v>
      </c>
      <c r="C7" s="99" t="s">
        <v>680</v>
      </c>
      <c r="D7" s="100" t="s">
        <v>681</v>
      </c>
      <c r="E7" s="101" t="s">
        <v>786</v>
      </c>
    </row>
    <row r="8" spans="2:5">
      <c r="B8" s="102" t="s">
        <v>682</v>
      </c>
      <c r="C8" s="103" t="s">
        <v>683</v>
      </c>
      <c r="D8" s="104"/>
      <c r="E8" s="105"/>
    </row>
    <row r="9" spans="2:5" ht="80.25" customHeight="1">
      <c r="B9" s="98" t="s">
        <v>684</v>
      </c>
      <c r="C9" s="99" t="s">
        <v>685</v>
      </c>
      <c r="D9" s="99" t="s">
        <v>686</v>
      </c>
      <c r="E9" s="106" t="s">
        <v>733</v>
      </c>
    </row>
    <row r="10" spans="2:5">
      <c r="B10" s="102" t="s">
        <v>682</v>
      </c>
      <c r="C10" s="103" t="s">
        <v>687</v>
      </c>
      <c r="D10" s="104"/>
      <c r="E10" s="107"/>
    </row>
    <row r="11" spans="2:5" ht="81" customHeight="1">
      <c r="B11" s="98" t="s">
        <v>688</v>
      </c>
      <c r="C11" s="99" t="s">
        <v>689</v>
      </c>
      <c r="D11" s="99" t="s">
        <v>690</v>
      </c>
      <c r="E11" s="108" t="s">
        <v>735</v>
      </c>
    </row>
    <row r="12" spans="2:5">
      <c r="B12" s="102" t="s">
        <v>682</v>
      </c>
      <c r="C12" s="103" t="s">
        <v>691</v>
      </c>
      <c r="D12" s="104"/>
      <c r="E12" s="107"/>
    </row>
    <row r="13" spans="2:5" ht="66.75" customHeight="1">
      <c r="B13" s="98" t="s">
        <v>692</v>
      </c>
      <c r="C13" s="99" t="s">
        <v>693</v>
      </c>
      <c r="D13" s="99" t="s">
        <v>694</v>
      </c>
      <c r="E13" s="108" t="s">
        <v>736</v>
      </c>
    </row>
    <row r="14" spans="2:5">
      <c r="B14" s="102" t="s">
        <v>682</v>
      </c>
      <c r="C14" s="103" t="s">
        <v>695</v>
      </c>
      <c r="D14" s="104"/>
      <c r="E14" s="107"/>
    </row>
    <row r="15" spans="2:5" ht="108.75" customHeight="1">
      <c r="B15" s="98" t="s">
        <v>696</v>
      </c>
      <c r="C15" s="99" t="s">
        <v>697</v>
      </c>
      <c r="D15" s="99" t="s">
        <v>698</v>
      </c>
      <c r="E15" s="109" t="s">
        <v>787</v>
      </c>
    </row>
    <row r="16" spans="2:5">
      <c r="B16" s="102" t="s">
        <v>682</v>
      </c>
      <c r="C16" s="103" t="s">
        <v>699</v>
      </c>
      <c r="D16" s="104"/>
      <c r="E16" s="107"/>
    </row>
    <row r="17" spans="2:5" ht="118.5" customHeight="1">
      <c r="B17" s="98" t="s">
        <v>700</v>
      </c>
      <c r="C17" s="99" t="s">
        <v>701</v>
      </c>
      <c r="D17" s="99" t="s">
        <v>702</v>
      </c>
      <c r="E17" s="108" t="s">
        <v>739</v>
      </c>
    </row>
    <row r="18" spans="2:5" ht="14.25" thickBot="1">
      <c r="B18" s="110" t="s">
        <v>682</v>
      </c>
      <c r="C18" s="111" t="s">
        <v>703</v>
      </c>
      <c r="D18" s="112"/>
      <c r="E18" s="113"/>
    </row>
    <row r="19" spans="2:5" ht="67.5" hidden="1">
      <c r="B19" s="114" t="s">
        <v>704</v>
      </c>
      <c r="C19" s="104" t="s">
        <v>705</v>
      </c>
      <c r="D19" s="115" t="s">
        <v>706</v>
      </c>
      <c r="E19" s="107" t="s">
        <v>707</v>
      </c>
    </row>
    <row r="20" spans="2:5" hidden="1">
      <c r="B20" s="102" t="s">
        <v>523</v>
      </c>
      <c r="C20" s="103" t="s">
        <v>708</v>
      </c>
      <c r="D20" s="104"/>
      <c r="E20" s="107"/>
    </row>
    <row r="21" spans="2:5" ht="108" hidden="1">
      <c r="B21" s="116" t="s">
        <v>709</v>
      </c>
      <c r="C21" s="99" t="s">
        <v>710</v>
      </c>
      <c r="D21" s="99" t="s">
        <v>711</v>
      </c>
      <c r="E21" s="109" t="s">
        <v>712</v>
      </c>
    </row>
    <row r="22" spans="2:5" hidden="1">
      <c r="B22" s="102" t="s">
        <v>523</v>
      </c>
      <c r="C22" s="103" t="s">
        <v>713</v>
      </c>
      <c r="D22" s="104"/>
      <c r="E22" s="107"/>
    </row>
    <row r="23" spans="2:5" ht="81" hidden="1">
      <c r="B23" s="116" t="s">
        <v>714</v>
      </c>
      <c r="C23" s="99" t="s">
        <v>715</v>
      </c>
      <c r="D23" s="99"/>
      <c r="E23" s="109" t="s">
        <v>712</v>
      </c>
    </row>
    <row r="24" spans="2:5" hidden="1">
      <c r="B24" s="102" t="s">
        <v>523</v>
      </c>
      <c r="C24" s="117" t="s">
        <v>716</v>
      </c>
      <c r="D24" s="118"/>
      <c r="E24" s="105"/>
    </row>
    <row r="25" spans="2:5" ht="24" hidden="1">
      <c r="B25" s="116" t="s">
        <v>717</v>
      </c>
      <c r="C25" s="104"/>
      <c r="D25" s="104"/>
      <c r="E25" s="107" t="s">
        <v>712</v>
      </c>
    </row>
    <row r="26" spans="2:5" hidden="1">
      <c r="B26" s="102" t="s">
        <v>523</v>
      </c>
      <c r="C26" s="117" t="s">
        <v>718</v>
      </c>
      <c r="D26" s="118"/>
      <c r="E26" s="105"/>
    </row>
    <row r="27" spans="2:5" hidden="1">
      <c r="B27" s="116" t="s">
        <v>719</v>
      </c>
      <c r="C27" s="104"/>
      <c r="D27" s="115"/>
      <c r="E27" s="109" t="s">
        <v>712</v>
      </c>
    </row>
    <row r="28" spans="2:5" hidden="1">
      <c r="B28" s="102" t="s">
        <v>523</v>
      </c>
      <c r="C28" s="103" t="s">
        <v>720</v>
      </c>
      <c r="D28" s="104"/>
      <c r="E28" s="107"/>
    </row>
    <row r="29" spans="2:5" hidden="1">
      <c r="B29" s="116" t="s">
        <v>721</v>
      </c>
      <c r="C29" s="99"/>
      <c r="D29" s="99"/>
      <c r="E29" s="109" t="s">
        <v>712</v>
      </c>
    </row>
    <row r="30" spans="2:5" hidden="1">
      <c r="B30" s="102" t="s">
        <v>523</v>
      </c>
      <c r="C30" s="103" t="s">
        <v>720</v>
      </c>
      <c r="D30" s="104"/>
      <c r="E30" s="107"/>
    </row>
    <row r="31" spans="2:5" ht="24" hidden="1">
      <c r="B31" s="116" t="s">
        <v>722</v>
      </c>
      <c r="C31" s="99"/>
      <c r="D31" s="99"/>
      <c r="E31" s="109" t="s">
        <v>712</v>
      </c>
    </row>
    <row r="32" spans="2:5" hidden="1">
      <c r="B32" s="102" t="s">
        <v>523</v>
      </c>
      <c r="C32" s="103" t="s">
        <v>723</v>
      </c>
      <c r="D32" s="104"/>
      <c r="E32" s="107"/>
    </row>
    <row r="33" spans="2:5" ht="36" hidden="1">
      <c r="B33" s="116" t="s">
        <v>724</v>
      </c>
      <c r="C33" s="99"/>
      <c r="D33" s="99"/>
      <c r="E33" s="109" t="s">
        <v>712</v>
      </c>
    </row>
    <row r="34" spans="2:5" hidden="1">
      <c r="B34" s="102" t="s">
        <v>523</v>
      </c>
      <c r="C34" s="103" t="s">
        <v>725</v>
      </c>
      <c r="D34" s="104"/>
      <c r="E34" s="107"/>
    </row>
    <row r="35" spans="2:5" ht="24" hidden="1">
      <c r="B35" s="98" t="s">
        <v>726</v>
      </c>
      <c r="C35" s="99"/>
      <c r="D35" s="99"/>
      <c r="E35" s="109" t="s">
        <v>712</v>
      </c>
    </row>
    <row r="36" spans="2:5" hidden="1">
      <c r="B36" s="102" t="s">
        <v>523</v>
      </c>
      <c r="C36" s="103" t="s">
        <v>727</v>
      </c>
      <c r="D36" s="104"/>
      <c r="E36" s="107"/>
    </row>
    <row r="37" spans="2:5" ht="48" hidden="1">
      <c r="B37" s="98" t="s">
        <v>728</v>
      </c>
      <c r="C37" s="99"/>
      <c r="D37" s="99"/>
      <c r="E37" s="109" t="s">
        <v>712</v>
      </c>
    </row>
    <row r="38" spans="2:5" ht="14.25" hidden="1" thickBot="1">
      <c r="B38" s="110" t="s">
        <v>523</v>
      </c>
      <c r="C38" s="111" t="s">
        <v>729</v>
      </c>
      <c r="D38" s="112"/>
      <c r="E38" s="11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E40"/>
  <sheetViews>
    <sheetView workbookViewId="0">
      <selection activeCell="B1" sqref="B1"/>
    </sheetView>
  </sheetViews>
  <sheetFormatPr defaultColWidth="9.875" defaultRowHeight="13.5"/>
  <cols>
    <col min="1" max="1" width="1.375" customWidth="1"/>
    <col min="2" max="2" width="23.375" customWidth="1"/>
    <col min="3" max="3" width="41.875" customWidth="1"/>
    <col min="4" max="4" width="51.125" customWidth="1"/>
    <col min="5" max="5" width="33.875" customWidth="1"/>
    <col min="6" max="6" width="9.875" customWidth="1"/>
  </cols>
  <sheetData>
    <row r="2" spans="2:5" ht="17.25">
      <c r="B2" s="667" t="s">
        <v>671</v>
      </c>
      <c r="C2" s="667"/>
      <c r="D2" s="667"/>
      <c r="E2" s="667"/>
    </row>
    <row r="3" spans="2:5" ht="14.25" thickBot="1">
      <c r="B3" s="94"/>
      <c r="C3" s="94"/>
      <c r="D3" s="94"/>
      <c r="E3" s="94"/>
    </row>
    <row r="4" spans="2:5">
      <c r="B4" s="668" t="s">
        <v>672</v>
      </c>
      <c r="C4" s="669"/>
      <c r="D4" s="669"/>
      <c r="E4" s="670"/>
    </row>
    <row r="5" spans="2:5" ht="13.5" customHeight="1">
      <c r="B5" s="95" t="s">
        <v>673</v>
      </c>
      <c r="C5" s="96" t="s">
        <v>674</v>
      </c>
      <c r="D5" s="671" t="s">
        <v>675</v>
      </c>
      <c r="E5" s="672" t="s">
        <v>676</v>
      </c>
    </row>
    <row r="6" spans="2:5">
      <c r="B6" s="95" t="s">
        <v>677</v>
      </c>
      <c r="C6" s="97" t="s">
        <v>678</v>
      </c>
      <c r="D6" s="671"/>
      <c r="E6" s="672"/>
    </row>
    <row r="7" spans="2:5" ht="81" hidden="1">
      <c r="B7" s="98" t="s">
        <v>679</v>
      </c>
      <c r="C7" s="99" t="s">
        <v>680</v>
      </c>
      <c r="D7" s="100" t="s">
        <v>730</v>
      </c>
      <c r="E7" s="119" t="s">
        <v>731</v>
      </c>
    </row>
    <row r="8" spans="2:5" hidden="1">
      <c r="B8" s="102" t="s">
        <v>682</v>
      </c>
      <c r="C8" s="103" t="s">
        <v>683</v>
      </c>
      <c r="D8" s="104"/>
      <c r="E8" s="105"/>
    </row>
    <row r="9" spans="2:5" ht="67.5" hidden="1">
      <c r="B9" s="98" t="s">
        <v>684</v>
      </c>
      <c r="C9" s="99" t="s">
        <v>685</v>
      </c>
      <c r="D9" s="99" t="s">
        <v>732</v>
      </c>
      <c r="E9" s="106" t="s">
        <v>733</v>
      </c>
    </row>
    <row r="10" spans="2:5" hidden="1">
      <c r="B10" s="102" t="s">
        <v>682</v>
      </c>
      <c r="C10" s="103" t="s">
        <v>687</v>
      </c>
      <c r="D10" s="104"/>
      <c r="E10" s="107"/>
    </row>
    <row r="11" spans="2:5" ht="81" hidden="1">
      <c r="B11" s="98" t="s">
        <v>688</v>
      </c>
      <c r="C11" s="99" t="s">
        <v>734</v>
      </c>
      <c r="D11" s="99" t="s">
        <v>690</v>
      </c>
      <c r="E11" s="108" t="s">
        <v>735</v>
      </c>
    </row>
    <row r="12" spans="2:5" hidden="1">
      <c r="B12" s="102" t="s">
        <v>682</v>
      </c>
      <c r="C12" s="103" t="s">
        <v>691</v>
      </c>
      <c r="D12" s="104"/>
      <c r="E12" s="107"/>
    </row>
    <row r="13" spans="2:5" ht="67.5" hidden="1">
      <c r="B13" s="98" t="s">
        <v>692</v>
      </c>
      <c r="C13" s="99" t="s">
        <v>693</v>
      </c>
      <c r="D13" s="99" t="s">
        <v>694</v>
      </c>
      <c r="E13" s="108" t="s">
        <v>736</v>
      </c>
    </row>
    <row r="14" spans="2:5" hidden="1">
      <c r="B14" s="102" t="s">
        <v>682</v>
      </c>
      <c r="C14" s="103" t="s">
        <v>695</v>
      </c>
      <c r="D14" s="104"/>
      <c r="E14" s="107"/>
    </row>
    <row r="15" spans="2:5" ht="94.5" hidden="1">
      <c r="B15" s="98" t="s">
        <v>696</v>
      </c>
      <c r="C15" s="99" t="s">
        <v>737</v>
      </c>
      <c r="D15" s="99" t="s">
        <v>698</v>
      </c>
      <c r="E15" s="109"/>
    </row>
    <row r="16" spans="2:5" hidden="1">
      <c r="B16" s="102" t="s">
        <v>682</v>
      </c>
      <c r="C16" s="103" t="s">
        <v>699</v>
      </c>
      <c r="D16" s="104"/>
      <c r="E16" s="107"/>
    </row>
    <row r="17" spans="2:5" ht="108" hidden="1">
      <c r="B17" s="98" t="s">
        <v>700</v>
      </c>
      <c r="C17" s="99" t="s">
        <v>701</v>
      </c>
      <c r="D17" s="99" t="s">
        <v>738</v>
      </c>
      <c r="E17" s="108" t="s">
        <v>739</v>
      </c>
    </row>
    <row r="18" spans="2:5" hidden="1">
      <c r="B18" s="102" t="s">
        <v>682</v>
      </c>
      <c r="C18" s="103" t="s">
        <v>703</v>
      </c>
      <c r="D18" s="118"/>
      <c r="E18" s="107"/>
    </row>
    <row r="19" spans="2:5" ht="81.75" customHeight="1">
      <c r="B19" s="116" t="s">
        <v>704</v>
      </c>
      <c r="C19" s="99" t="s">
        <v>705</v>
      </c>
      <c r="D19" s="115" t="s">
        <v>706</v>
      </c>
      <c r="E19" s="109" t="s">
        <v>740</v>
      </c>
    </row>
    <row r="20" spans="2:5">
      <c r="B20" s="102" t="s">
        <v>523</v>
      </c>
      <c r="C20" s="103" t="s">
        <v>708</v>
      </c>
      <c r="D20" s="104"/>
      <c r="E20" s="107"/>
    </row>
    <row r="21" spans="2:5" ht="206.25" customHeight="1">
      <c r="B21" s="116" t="s">
        <v>741</v>
      </c>
      <c r="C21" s="125" t="s">
        <v>742</v>
      </c>
      <c r="D21" s="99" t="s">
        <v>743</v>
      </c>
      <c r="E21" s="109" t="s">
        <v>744</v>
      </c>
    </row>
    <row r="22" spans="2:5">
      <c r="B22" s="126" t="s">
        <v>523</v>
      </c>
      <c r="C22" s="127" t="s">
        <v>745</v>
      </c>
      <c r="D22" s="104"/>
      <c r="E22" s="107"/>
    </row>
    <row r="23" spans="2:5" ht="67.5" customHeight="1">
      <c r="B23" s="116" t="s">
        <v>746</v>
      </c>
      <c r="C23" s="125" t="s">
        <v>747</v>
      </c>
      <c r="D23" s="99" t="s">
        <v>748</v>
      </c>
      <c r="E23" s="109" t="s">
        <v>749</v>
      </c>
    </row>
    <row r="24" spans="2:5">
      <c r="B24" s="123" t="s">
        <v>523</v>
      </c>
      <c r="C24" s="124" t="s">
        <v>750</v>
      </c>
      <c r="D24" s="118"/>
      <c r="E24" s="105"/>
    </row>
    <row r="25" spans="2:5" ht="93" customHeight="1">
      <c r="B25" s="116" t="s">
        <v>714</v>
      </c>
      <c r="C25" s="99" t="s">
        <v>715</v>
      </c>
      <c r="D25" s="99" t="s">
        <v>751</v>
      </c>
      <c r="E25" s="109" t="s">
        <v>749</v>
      </c>
    </row>
    <row r="26" spans="2:5">
      <c r="B26" s="120" t="s">
        <v>523</v>
      </c>
      <c r="C26" s="117" t="s">
        <v>716</v>
      </c>
      <c r="D26" s="118"/>
      <c r="E26" s="105"/>
    </row>
    <row r="27" spans="2:5" ht="135">
      <c r="B27" s="116" t="s">
        <v>717</v>
      </c>
      <c r="C27" s="121" t="s">
        <v>752</v>
      </c>
      <c r="D27" s="121" t="s">
        <v>753</v>
      </c>
      <c r="E27" s="108" t="s">
        <v>749</v>
      </c>
    </row>
    <row r="28" spans="2:5">
      <c r="B28" s="102" t="s">
        <v>523</v>
      </c>
      <c r="C28" s="117" t="s">
        <v>718</v>
      </c>
      <c r="D28" s="118"/>
      <c r="E28" s="105"/>
    </row>
    <row r="29" spans="2:5" ht="107.25" customHeight="1">
      <c r="B29" s="116" t="s">
        <v>754</v>
      </c>
      <c r="C29" s="121" t="s">
        <v>755</v>
      </c>
      <c r="D29" s="115" t="s">
        <v>756</v>
      </c>
      <c r="E29" s="109" t="s">
        <v>749</v>
      </c>
    </row>
    <row r="30" spans="2:5">
      <c r="B30" s="122" t="s">
        <v>523</v>
      </c>
      <c r="C30" s="117" t="s">
        <v>720</v>
      </c>
      <c r="D30" s="104"/>
      <c r="E30" s="107"/>
    </row>
    <row r="31" spans="2:5" ht="54">
      <c r="B31" s="114" t="s">
        <v>757</v>
      </c>
      <c r="C31" s="104" t="s">
        <v>758</v>
      </c>
      <c r="D31" s="99" t="s">
        <v>759</v>
      </c>
      <c r="E31" s="109" t="s">
        <v>749</v>
      </c>
    </row>
    <row r="32" spans="2:5">
      <c r="B32" s="102" t="s">
        <v>523</v>
      </c>
      <c r="C32" s="103" t="s">
        <v>720</v>
      </c>
      <c r="D32" s="104"/>
      <c r="E32" s="107"/>
    </row>
    <row r="33" spans="2:5" ht="163.5" customHeight="1">
      <c r="B33" s="116" t="s">
        <v>722</v>
      </c>
      <c r="C33" s="99" t="s">
        <v>760</v>
      </c>
      <c r="D33" s="99" t="s">
        <v>761</v>
      </c>
      <c r="E33" s="109" t="s">
        <v>749</v>
      </c>
    </row>
    <row r="34" spans="2:5">
      <c r="B34" s="122" t="s">
        <v>523</v>
      </c>
      <c r="C34" s="117" t="s">
        <v>723</v>
      </c>
      <c r="D34" s="118"/>
      <c r="E34" s="105"/>
    </row>
    <row r="35" spans="2:5" ht="105.75" customHeight="1">
      <c r="B35" s="116" t="s">
        <v>762</v>
      </c>
      <c r="C35" s="128" t="s">
        <v>763</v>
      </c>
      <c r="D35" s="104" t="s">
        <v>764</v>
      </c>
      <c r="E35" s="107" t="s">
        <v>749</v>
      </c>
    </row>
    <row r="36" spans="2:5">
      <c r="B36" s="126" t="s">
        <v>523</v>
      </c>
      <c r="C36" s="127" t="s">
        <v>725</v>
      </c>
      <c r="D36" s="104"/>
      <c r="E36" s="107"/>
    </row>
    <row r="37" spans="2:5" ht="122.25" customHeight="1">
      <c r="B37" s="98" t="s">
        <v>765</v>
      </c>
      <c r="C37" s="99" t="s">
        <v>766</v>
      </c>
      <c r="D37" s="99" t="s">
        <v>767</v>
      </c>
      <c r="E37" s="109" t="s">
        <v>749</v>
      </c>
    </row>
    <row r="38" spans="2:5">
      <c r="B38" s="102" t="s">
        <v>523</v>
      </c>
      <c r="C38" s="103" t="s">
        <v>727</v>
      </c>
      <c r="D38" s="104"/>
      <c r="E38" s="107"/>
    </row>
    <row r="39" spans="2:5" ht="149.25" customHeight="1">
      <c r="B39" s="98" t="s">
        <v>728</v>
      </c>
      <c r="C39" s="99" t="s">
        <v>768</v>
      </c>
      <c r="D39" s="99" t="s">
        <v>769</v>
      </c>
      <c r="E39" s="109" t="s">
        <v>749</v>
      </c>
    </row>
    <row r="40" spans="2:5" ht="14.25" thickBot="1">
      <c r="B40" s="110" t="s">
        <v>523</v>
      </c>
      <c r="C40" s="111" t="s">
        <v>729</v>
      </c>
      <c r="D40" s="112"/>
      <c r="E40" s="113"/>
    </row>
  </sheetData>
  <mergeCells count="4">
    <mergeCell ref="B2:E2"/>
    <mergeCell ref="B4:E4"/>
    <mergeCell ref="D5:D6"/>
    <mergeCell ref="E5:E6"/>
  </mergeCells>
  <phoneticPr fontId="5"/>
  <pageMargins left="0.7" right="0.7" top="0.75" bottom="0.75" header="0.3" footer="0.3"/>
  <pageSetup paperSize="9" scale="88"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拠出金専用シート（令和３年度事業）</vt:lpstr>
      <vt:lpstr>拠出金専用シート（令和４年度事業）</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2023-05-19T05:43:54Z</cp:lastPrinted>
  <dcterms:created xsi:type="dcterms:W3CDTF">2012-03-13T00:50:25Z</dcterms:created>
  <dcterms:modified xsi:type="dcterms:W3CDTF">2023-09-11T08:29:13Z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