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120" yWindow="-120" windowWidth="29040" windowHeight="15840"/>
  </bookViews>
  <sheets>
    <sheet name="行政事業レビューシート" sheetId="1" r:id="rId1"/>
    <sheet name="入力規則等" sheetId="7" r:id="rId2"/>
  </sheets>
  <definedNames>
    <definedName name="_xlnm.Print_Area" localSheetId="0">行政事業レビューシート!$A$1:$AX$599</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<sst xmlns="http://schemas.openxmlformats.org/spreadsheetml/2006/main" count="1356" uniqueCount="762">
  <si>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</si>
  <si>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</si>
  <si>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</si>
  <si>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</si>
  <si>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</si>
  <si>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</si>
  <si>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</si>
  <si>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</si>
  <si>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</si>
  <si>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担当部局庁</t>
    <phoneticPr fontId="5"/>
  </si>
  <si>
    <t>経済局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</si>
  <si>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</si>
  <si>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</si>
  <si>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</si>
  <si>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</si>
  <si>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</si>
  <si>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</si>
  <si>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政策課</t>
  </si>
  <si>
    <t>課長　有吉 孝史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</si>
  <si>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</si>
  <si>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</si>
  <si>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外務省設置法第4条第1項ロ</t>
  </si>
  <si>
    <t>関係する
計画、通知等</t>
    <phoneticPr fontId="5"/>
  </si>
  <si>
    <t>平成三十七年に開催される国際博覧会の準備及び運営のために必要な特別措置に関する法律（平成31年2月閣議決定）</t>
  </si>
  <si>
    <t>政策</t>
  </si>
  <si>
    <t>基本目標Ⅱ　分野別外交：国民の安全の確保と繁栄を目指し、望ましい国際環境を確保すること</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</si>
  <si>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</si>
  <si>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</si>
  <si>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</si>
  <si>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</si>
  <si>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2025年の大阪・関西万博開催を成功させることで、地方経済の活性化、インバウンド観光客の増加等の経済効果を促進する。</t>
  </si>
  <si>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</si>
  <si>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</si>
  <si>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2018年11月のBIE総会で決定した大阪での2025年国際博覧会開催のための準備活動経費。2020年11月のBIE総会における登録申請書の承認後、パビリオン出展の正式招致が可能になることから、国際博覧会成功のために、可能な限り多くの国・地域等からのパビリオン出展を目指し、右に資するような働きかけを国内外で実施す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</si>
  <si>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</si>
  <si>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</si>
  <si>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</si>
  <si>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</si>
  <si>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</si>
  <si>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</si>
  <si>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</si>
  <si>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</si>
  <si>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</si>
  <si>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</si>
  <si>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</si>
  <si>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</si>
  <si>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</si>
  <si>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</si>
  <si>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</si>
  <si>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</si>
  <si>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</si>
  <si>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</si>
  <si>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</si>
  <si>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</si>
  <si>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</si>
  <si>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</si>
  <si>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</si>
  <si>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</si>
  <si>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</si>
  <si>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</si>
  <si>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</si>
  <si>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</si>
  <si>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</si>
  <si>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</si>
  <si>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</si>
  <si>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</si>
  <si>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</si>
  <si>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</si>
  <si>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</si>
  <si>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</si>
  <si>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</si>
  <si>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</si>
  <si>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</si>
  <si>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</si>
  <si>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</si>
  <si>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</si>
  <si>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</si>
  <si>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</si>
  <si>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</si>
  <si>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</si>
  <si>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</si>
  <si>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</si>
  <si>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</si>
  <si>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</si>
  <si>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</si>
  <si>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</si>
  <si>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</si>
  <si>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</si>
  <si>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</si>
  <si>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</si>
  <si>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</si>
  <si>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</si>
  <si>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</si>
  <si>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</si>
  <si>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</si>
  <si>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</si>
  <si>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</si>
  <si>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</si>
  <si>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</si>
  <si>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</si>
  <si>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</si>
  <si>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</si>
  <si>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</si>
  <si>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</si>
  <si>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</si>
  <si>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</si>
  <si>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</si>
  <si>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</si>
  <si>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</si>
  <si>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</si>
  <si>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</si>
  <si>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</si>
  <si>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</si>
  <si>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</si>
  <si>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</si>
  <si>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</si>
  <si>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</si>
  <si>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</si>
  <si>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</si>
  <si>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</si>
  <si>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</si>
  <si>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</si>
  <si>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</si>
  <si>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</si>
  <si>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</si>
  <si>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</si>
  <si>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</si>
  <si>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</si>
  <si>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</si>
  <si>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</si>
  <si>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</si>
  <si>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</si>
  <si>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</si>
  <si>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</si>
  <si>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</si>
  <si>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</si>
  <si>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</si>
  <si>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</si>
  <si>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</si>
  <si>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</si>
  <si>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</si>
  <si>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</si>
  <si>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</si>
  <si>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</si>
  <si>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</si>
  <si>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</si>
  <si>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</si>
  <si>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</si>
  <si>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</si>
  <si>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</si>
  <si>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</si>
  <si>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</si>
  <si>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</si>
  <si>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</si>
  <si>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</si>
  <si>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</si>
  <si>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</si>
  <si>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</si>
  <si>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</si>
  <si>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</si>
  <si>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</si>
  <si>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</si>
  <si>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</si>
  <si>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</si>
  <si>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</si>
  <si>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</si>
  <si>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</si>
  <si>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外務省</t>
  </si>
  <si>
    <t>新32</t>
  </si>
  <si>
    <t>新02</t>
  </si>
  <si>
    <t>令和3年度</t>
    <rPh sb="0" eb="2">
      <t>レイワ</t>
    </rPh>
    <rPh sb="3" eb="5">
      <t>ネンド</t>
    </rPh>
    <phoneticPr fontId="5"/>
  </si>
  <si>
    <t>2021</t>
  </si>
  <si>
    <t>外務</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</si>
  <si>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</si>
  <si>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</si>
  <si>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【直接実施】</t>
    <rPh sb="1" eb="3">
      <t>チョクセツ</t>
    </rPh>
    <rPh sb="3" eb="5">
      <t>ジッシ</t>
    </rPh>
    <phoneticPr fontId="39"/>
  </si>
  <si>
    <t>【随意契約（少額）】</t>
    <rPh sb="1" eb="3">
      <t>ズイイ</t>
    </rPh>
    <rPh sb="3" eb="5">
      <t>ケイヤク</t>
    </rPh>
    <rPh sb="6" eb="8">
      <t>ショウガク</t>
    </rPh>
    <phoneticPr fontId="39"/>
  </si>
  <si>
    <t>会議出席等出張</t>
    <rPh sb="0" eb="2">
      <t>カイギ</t>
    </rPh>
    <rPh sb="2" eb="4">
      <t>シュッセキ</t>
    </rPh>
    <rPh sb="4" eb="5">
      <t>トウ</t>
    </rPh>
    <rPh sb="5" eb="7">
      <t>シュッチョウ</t>
    </rPh>
    <phoneticPr fontId="39"/>
  </si>
  <si>
    <t>大阪・関西万博
専門員</t>
    <rPh sb="0" eb="2">
      <t>オオサカ</t>
    </rPh>
    <rPh sb="3" eb="5">
      <t>カンサイ</t>
    </rPh>
    <rPh sb="5" eb="7">
      <t>バンパク</t>
    </rPh>
    <rPh sb="8" eb="11">
      <t>センモンイン</t>
    </rPh>
    <phoneticPr fontId="39"/>
  </si>
  <si>
    <t>【随意契約（その他）】</t>
    <rPh sb="1" eb="3">
      <t>ズイイ</t>
    </rPh>
    <rPh sb="3" eb="5">
      <t>ケイヤク</t>
    </rPh>
    <rPh sb="8" eb="9">
      <t>タ</t>
    </rPh>
    <phoneticPr fontId="39"/>
  </si>
  <si>
    <t>レセプション等開催経費</t>
    <rPh sb="6" eb="7">
      <t>トウ</t>
    </rPh>
    <rPh sb="7" eb="9">
      <t>カイサイ</t>
    </rPh>
    <rPh sb="9" eb="11">
      <t>ケイヒ</t>
    </rPh>
    <phoneticPr fontId="3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</si>
  <si>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</si>
  <si>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</si>
  <si>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</si>
  <si>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</si>
  <si>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</si>
  <si>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</si>
  <si>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</si>
  <si>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</si>
  <si>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</si>
  <si>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</si>
  <si>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</si>
  <si>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</si>
  <si>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</si>
  <si>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</si>
  <si>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</si>
  <si>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</si>
  <si>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</si>
  <si>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</si>
  <si>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</si>
  <si>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</si>
  <si>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</si>
  <si>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</si>
  <si>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</si>
  <si>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</si>
  <si>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</si>
  <si>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</si>
  <si>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</si>
  <si>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</si>
  <si>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</si>
  <si>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</si>
  <si>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</si>
  <si>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</si>
  <si>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</si>
  <si>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</si>
  <si>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</si>
  <si>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</si>
  <si>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</si>
  <si>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</si>
  <si>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</si>
  <si>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</si>
  <si>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</si>
  <si>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</si>
  <si>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</si>
  <si>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</si>
  <si>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</si>
  <si>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</si>
  <si>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</si>
  <si>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</si>
  <si>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</si>
  <si>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</si>
  <si>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</si>
  <si>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</si>
  <si>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</si>
  <si>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</si>
  <si>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</si>
  <si>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</si>
  <si>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</si>
  <si>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</si>
  <si>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</si>
  <si>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</si>
  <si>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</si>
  <si>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</si>
  <si>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</si>
  <si>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</si>
  <si>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</si>
  <si>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</si>
  <si>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</si>
  <si>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</si>
  <si>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</si>
  <si>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</si>
  <si>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</si>
  <si>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</si>
  <si>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</si>
  <si>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</si>
  <si>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</si>
  <si>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</si>
  <si>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</si>
  <si>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</si>
  <si>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</si>
  <si>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</si>
  <si>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</si>
  <si>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</si>
  <si>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</si>
  <si>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</si>
  <si>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</si>
  <si>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</si>
  <si>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</si>
  <si>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</si>
  <si>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</si>
  <si>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</si>
  <si>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</si>
  <si>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</si>
  <si>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</si>
  <si>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</si>
  <si>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</si>
  <si>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</si>
  <si>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</si>
  <si>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</si>
  <si>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</si>
  <si>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</si>
  <si>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</si>
  <si>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</si>
  <si>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</si>
  <si>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</si>
  <si>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</si>
  <si>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</si>
  <si>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</si>
  <si>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</si>
  <si>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</si>
  <si>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</si>
  <si>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</si>
  <si>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</si>
  <si>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</si>
  <si>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</si>
  <si>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</si>
  <si>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</si>
  <si>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</si>
  <si>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</si>
  <si>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</si>
  <si>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</si>
  <si>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</si>
  <si>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</si>
  <si>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</si>
  <si>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</si>
  <si>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</si>
  <si>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</si>
  <si>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</si>
  <si>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</si>
  <si>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</si>
  <si>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</si>
  <si>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</si>
  <si>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</si>
  <si>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</si>
  <si>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</si>
  <si>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</si>
  <si>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</si>
  <si>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</si>
  <si>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</si>
  <si>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</si>
  <si>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</si>
  <si>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</si>
  <si>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</si>
  <si>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</si>
  <si>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</si>
  <si>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</si>
  <si>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</si>
  <si>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</si>
  <si>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</si>
  <si>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</si>
  <si>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</si>
  <si>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</si>
  <si>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</si>
  <si>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</si>
  <si>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</si>
  <si>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</si>
  <si>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</si>
  <si>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</si>
  <si>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</si>
  <si>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</si>
  <si>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</si>
  <si>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</si>
  <si>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</si>
  <si>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</si>
  <si>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</si>
  <si>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</si>
  <si>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</si>
  <si>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</si>
  <si>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</si>
  <si>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</si>
  <si>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</si>
  <si>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</si>
  <si>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</si>
  <si>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</si>
  <si>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</si>
  <si>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</si>
  <si>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</si>
  <si>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</si>
  <si>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</si>
  <si>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</si>
  <si>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</si>
  <si>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</si>
  <si>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</si>
  <si>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</si>
  <si>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</si>
  <si>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</si>
  <si>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</si>
  <si>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</si>
  <si>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</si>
  <si>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</si>
  <si>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</si>
  <si>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</si>
  <si>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</si>
  <si>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</si>
  <si>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</si>
  <si>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</si>
  <si>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</si>
  <si>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</si>
  <si>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</si>
  <si>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</si>
  <si>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</si>
  <si>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</si>
  <si>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</si>
  <si>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</si>
  <si>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</si>
  <si>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</si>
  <si>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</si>
  <si>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</si>
  <si>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</si>
  <si>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</si>
  <si>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</si>
  <si>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</si>
  <si>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</si>
  <si>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</si>
  <si>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</si>
  <si>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</si>
  <si>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</si>
  <si>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</si>
  <si>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</si>
  <si>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</si>
  <si>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</si>
  <si>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</si>
  <si>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</si>
  <si>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</si>
  <si>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</si>
  <si>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</si>
  <si>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</si>
  <si>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</si>
  <si>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</si>
  <si>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</si>
  <si>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</si>
  <si>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</si>
  <si>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</si>
  <si>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</si>
  <si>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</si>
  <si>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</si>
  <si>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</si>
  <si>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</si>
  <si>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</si>
  <si>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</si>
  <si>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</si>
  <si>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</si>
  <si>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</si>
  <si>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</si>
  <si>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</si>
  <si>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</si>
  <si>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</si>
  <si>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</si>
  <si>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</si>
  <si>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</si>
  <si>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</si>
  <si>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</si>
  <si>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</si>
  <si>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</si>
  <si>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</si>
  <si>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</si>
  <si>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</si>
  <si>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</si>
  <si>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</si>
  <si>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</si>
  <si>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</si>
  <si>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</si>
  <si>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</si>
  <si>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</si>
  <si>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</si>
  <si>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</si>
  <si>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</si>
  <si>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</si>
  <si>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</si>
  <si>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</si>
  <si>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</si>
  <si>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</si>
  <si>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</si>
  <si>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</si>
  <si>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</si>
  <si>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</si>
  <si>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</si>
  <si>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</si>
  <si>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</si>
  <si>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</si>
  <si>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</si>
  <si>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</si>
  <si>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</si>
  <si>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</si>
  <si>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</si>
  <si>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</si>
  <si>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</si>
  <si>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</si>
  <si>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</si>
  <si>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</si>
  <si>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</si>
  <si>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</si>
  <si>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</si>
  <si>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</si>
  <si>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</si>
  <si>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</si>
  <si>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</si>
  <si>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</si>
  <si>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</si>
  <si>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</si>
  <si>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</si>
  <si>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</si>
  <si>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</si>
  <si>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</si>
  <si>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</si>
  <si>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</si>
  <si>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</si>
  <si>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</si>
  <si>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</si>
  <si>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</si>
  <si>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</si>
  <si>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</si>
  <si>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</si>
  <si>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</si>
  <si>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</si>
  <si>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</si>
  <si>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</si>
  <si>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</si>
  <si>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</si>
  <si>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</si>
  <si>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</si>
  <si>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</si>
  <si>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</si>
  <si>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</si>
  <si>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</si>
  <si>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</si>
  <si>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</si>
  <si>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</si>
  <si>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</si>
  <si>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</si>
  <si>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</si>
  <si>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</si>
  <si>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</si>
  <si>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</si>
  <si>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</si>
  <si>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</si>
  <si>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</si>
  <si>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</si>
  <si>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</si>
  <si>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</si>
  <si>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</si>
  <si>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</si>
  <si>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</si>
  <si>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</si>
  <si>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</si>
  <si>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</si>
  <si>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</si>
  <si>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</si>
  <si>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</si>
  <si>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</si>
  <si>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</si>
  <si>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</si>
  <si>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</si>
  <si>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</si>
  <si>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</si>
  <si>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</si>
  <si>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</si>
  <si>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</si>
  <si>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</si>
  <si>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</si>
  <si>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</si>
  <si>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</si>
  <si>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</si>
  <si>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</si>
  <si>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</si>
  <si>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</si>
  <si>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</si>
  <si>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</si>
  <si>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</si>
  <si>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</si>
  <si>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</si>
  <si>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</si>
  <si>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</si>
  <si>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</si>
  <si>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</si>
  <si>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</si>
  <si>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</si>
  <si>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</si>
  <si>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</si>
  <si>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</si>
  <si>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</si>
  <si>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</si>
  <si>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</si>
  <si>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</si>
  <si>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</si>
  <si>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</si>
  <si>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</si>
  <si>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</si>
  <si>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</si>
  <si>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</si>
  <si>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</si>
  <si>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</si>
  <si>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</si>
  <si>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</si>
  <si>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</si>
  <si>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</si>
  <si>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</si>
  <si>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</si>
  <si>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</si>
  <si>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</si>
  <si>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</si>
  <si>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</si>
  <si>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</si>
  <si>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</si>
  <si>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</si>
  <si>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</si>
  <si>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</si>
  <si>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</si>
  <si>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</si>
  <si>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</si>
  <si>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</si>
  <si>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</si>
  <si>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</si>
  <si>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</si>
  <si>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</si>
  <si>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</si>
  <si>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</si>
  <si>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</si>
  <si>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</si>
  <si>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</si>
  <si>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</si>
  <si>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</si>
  <si>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</si>
  <si>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</si>
  <si>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</si>
  <si>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</si>
  <si>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</si>
  <si>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</si>
  <si>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</si>
  <si>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</si>
  <si>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</si>
  <si>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</si>
  <si>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</si>
  <si>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</si>
  <si>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</si>
  <si>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</si>
  <si>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</si>
  <si>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</si>
  <si>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</si>
  <si>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</si>
  <si>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</si>
  <si>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</si>
  <si>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</si>
  <si>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</si>
  <si>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</si>
  <si>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</si>
  <si>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</si>
  <si>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</si>
  <si>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</si>
  <si>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</si>
  <si>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</si>
  <si>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</si>
  <si>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</si>
  <si>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</si>
  <si>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</si>
  <si>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</si>
  <si>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</si>
  <si>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</si>
  <si>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</si>
  <si>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</si>
  <si>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</si>
  <si>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</si>
  <si>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</si>
  <si>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</si>
  <si>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</si>
  <si>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</si>
  <si>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</si>
  <si>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</si>
  <si>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</si>
  <si>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</si>
  <si>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</si>
  <si>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</si>
  <si>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</si>
  <si>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</si>
  <si>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</si>
  <si>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</si>
  <si>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</si>
  <si>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</si>
  <si>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</si>
  <si>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</si>
  <si>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</si>
  <si>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</si>
  <si>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分野別外交費</t>
    <rPh sb="0" eb="3">
      <t>ブンヤベツ</t>
    </rPh>
    <rPh sb="3" eb="6">
      <t>ガイコウヒ</t>
    </rPh>
    <phoneticPr fontId="5"/>
  </si>
  <si>
    <t>文化人等招へい費</t>
    <rPh sb="0" eb="3">
      <t>ブンカジン</t>
    </rPh>
    <rPh sb="3" eb="4">
      <t>トウ</t>
    </rPh>
    <rPh sb="4" eb="5">
      <t>ショウ</t>
    </rPh>
    <rPh sb="7" eb="8">
      <t>ヒ</t>
    </rPh>
    <phoneticPr fontId="5"/>
  </si>
  <si>
    <t>職員旅費</t>
    <rPh sb="0" eb="2">
      <t>ショクイン</t>
    </rPh>
    <rPh sb="2" eb="4">
      <t>リョヒ</t>
    </rPh>
    <phoneticPr fontId="5"/>
  </si>
  <si>
    <t>諸謝金</t>
    <rPh sb="0" eb="1">
      <t>ショ</t>
    </rPh>
    <rPh sb="1" eb="3">
      <t>シャキン</t>
    </rPh>
    <phoneticPr fontId="5"/>
  </si>
  <si>
    <t>在外公館交流諸費</t>
    <rPh sb="0" eb="2">
      <t>ザイガイ</t>
    </rPh>
    <rPh sb="2" eb="4">
      <t>コウカン</t>
    </rPh>
    <rPh sb="4" eb="6">
      <t>コウリュウ</t>
    </rPh>
    <rPh sb="6" eb="8">
      <t>ショヒ</t>
    </rPh>
    <phoneticPr fontId="5"/>
  </si>
  <si>
    <t>委員等旅費</t>
    <rPh sb="0" eb="3">
      <t>イイントウ</t>
    </rPh>
    <rPh sb="3" eb="5">
      <t>リョヒ</t>
    </rPh>
    <phoneticPr fontId="5"/>
  </si>
  <si>
    <t>外務本省共通費</t>
    <rPh sb="0" eb="2">
      <t>ガイム</t>
    </rPh>
    <rPh sb="2" eb="4">
      <t>ホンショウ</t>
    </rPh>
    <rPh sb="4" eb="6">
      <t>キョウツウ</t>
    </rPh>
    <rPh sb="6" eb="7">
      <t>ヒ</t>
    </rPh>
    <phoneticPr fontId="5"/>
  </si>
  <si>
    <t>○</t>
  </si>
  <si>
    <t>施策Ⅱ－２　国際経済に関する取組
４　国際経済秩序形成への積極的参画等</t>
    <phoneticPr fontId="5"/>
  </si>
  <si>
    <t>2025年大阪・関西万博により多くの国・国際機関の参加を目指すため、各国から万博への参加や出展準備にかかるキーパーソンを招へいの上、万博への理解を深めてもらい、また、博覧会国際事務局（BIE）総会等において各国に対して万博参加や出展準備促進のための働きかけを行う。</t>
    <rPh sb="4" eb="5">
      <t>ネン</t>
    </rPh>
    <rPh sb="5" eb="7">
      <t>オオサカ</t>
    </rPh>
    <rPh sb="8" eb="10">
      <t>カンサイ</t>
    </rPh>
    <rPh sb="10" eb="12">
      <t>バンパク</t>
    </rPh>
    <rPh sb="15" eb="16">
      <t>オオ</t>
    </rPh>
    <rPh sb="18" eb="19">
      <t>クニ</t>
    </rPh>
    <rPh sb="20" eb="22">
      <t>コクサイ</t>
    </rPh>
    <rPh sb="22" eb="24">
      <t>キカン</t>
    </rPh>
    <rPh sb="25" eb="27">
      <t>サンカ</t>
    </rPh>
    <rPh sb="28" eb="30">
      <t>メザ</t>
    </rPh>
    <rPh sb="34" eb="36">
      <t>カクコク</t>
    </rPh>
    <rPh sb="38" eb="40">
      <t>バンパク</t>
    </rPh>
    <rPh sb="42" eb="44">
      <t>サンカ</t>
    </rPh>
    <rPh sb="45" eb="47">
      <t>シュッテン</t>
    </rPh>
    <rPh sb="47" eb="49">
      <t>ジュンビ</t>
    </rPh>
    <rPh sb="60" eb="61">
      <t>ショウ</t>
    </rPh>
    <rPh sb="64" eb="65">
      <t>ウエ</t>
    </rPh>
    <rPh sb="66" eb="68">
      <t>バンパク</t>
    </rPh>
    <rPh sb="70" eb="72">
      <t>リカイ</t>
    </rPh>
    <rPh sb="73" eb="74">
      <t>フカ</t>
    </rPh>
    <rPh sb="83" eb="86">
      <t>ハクランカイ</t>
    </rPh>
    <rPh sb="86" eb="88">
      <t>コクサイ</t>
    </rPh>
    <rPh sb="88" eb="91">
      <t>ジムキョク</t>
    </rPh>
    <rPh sb="96" eb="98">
      <t>ソウカイ</t>
    </rPh>
    <rPh sb="98" eb="99">
      <t>トウ</t>
    </rPh>
    <rPh sb="103" eb="105">
      <t>カクコク</t>
    </rPh>
    <rPh sb="106" eb="107">
      <t>タイ</t>
    </rPh>
    <rPh sb="109" eb="111">
      <t>バンパク</t>
    </rPh>
    <rPh sb="111" eb="113">
      <t>サンカ</t>
    </rPh>
    <rPh sb="114" eb="116">
      <t>シュッテン</t>
    </rPh>
    <rPh sb="116" eb="118">
      <t>ジュンビ</t>
    </rPh>
    <rPh sb="118" eb="120">
      <t>ソクシン</t>
    </rPh>
    <rPh sb="124" eb="125">
      <t>ハタラ</t>
    </rPh>
    <rPh sb="129" eb="130">
      <t>オコナ</t>
    </rPh>
    <phoneticPr fontId="5"/>
  </si>
  <si>
    <t>人</t>
    <rPh sb="0" eb="1">
      <t>ニン</t>
    </rPh>
    <phoneticPr fontId="5"/>
  </si>
  <si>
    <t>-</t>
    <phoneticPr fontId="5"/>
  </si>
  <si>
    <t>2025年大阪・関西万博招致</t>
    <rPh sb="4" eb="5">
      <t>ネン</t>
    </rPh>
    <rPh sb="5" eb="7">
      <t>オオサカ</t>
    </rPh>
    <rPh sb="8" eb="10">
      <t>カンサイ</t>
    </rPh>
    <rPh sb="10" eb="12">
      <t>バンパク</t>
    </rPh>
    <rPh sb="12" eb="14">
      <t>ショウチ</t>
    </rPh>
    <phoneticPr fontId="5"/>
  </si>
  <si>
    <t>パビリオン出展国数</t>
    <rPh sb="5" eb="7">
      <t>シュッテン</t>
    </rPh>
    <rPh sb="7" eb="9">
      <t>コクスウ</t>
    </rPh>
    <phoneticPr fontId="5"/>
  </si>
  <si>
    <t>国</t>
    <rPh sb="0" eb="1">
      <t>クニ</t>
    </rPh>
    <phoneticPr fontId="5"/>
  </si>
  <si>
    <t>大阪・関西万博に係る登録申請書</t>
    <rPh sb="0" eb="2">
      <t>オオサカ</t>
    </rPh>
    <rPh sb="3" eb="5">
      <t>カンサイ</t>
    </rPh>
    <rPh sb="5" eb="7">
      <t>バンパク</t>
    </rPh>
    <rPh sb="8" eb="9">
      <t>カカ</t>
    </rPh>
    <rPh sb="10" eb="12">
      <t>トウロク</t>
    </rPh>
    <rPh sb="12" eb="15">
      <t>シンセイショ</t>
    </rPh>
    <phoneticPr fontId="5"/>
  </si>
  <si>
    <t>本省職員の国外における働きかけ</t>
    <rPh sb="0" eb="2">
      <t>ホンショウ</t>
    </rPh>
    <rPh sb="2" eb="4">
      <t>ショクイン</t>
    </rPh>
    <rPh sb="5" eb="7">
      <t>コクガイ</t>
    </rPh>
    <rPh sb="11" eb="12">
      <t>ハタラ</t>
    </rPh>
    <phoneticPr fontId="5"/>
  </si>
  <si>
    <t>回</t>
    <rPh sb="0" eb="1">
      <t>カイ</t>
    </rPh>
    <phoneticPr fontId="5"/>
  </si>
  <si>
    <t>キーパーソン招へい事業、本省職員及び在外公館を通じた諸外国への働きかけなど、参加招請は着実に実施している。</t>
    <rPh sb="6" eb="7">
      <t>ショウ</t>
    </rPh>
    <rPh sb="9" eb="11">
      <t>ジギョウ</t>
    </rPh>
    <rPh sb="12" eb="14">
      <t>ホンショウ</t>
    </rPh>
    <rPh sb="14" eb="16">
      <t>ショクイン</t>
    </rPh>
    <rPh sb="16" eb="17">
      <t>オヨ</t>
    </rPh>
    <rPh sb="18" eb="20">
      <t>ザイガイ</t>
    </rPh>
    <rPh sb="20" eb="22">
      <t>コウカン</t>
    </rPh>
    <rPh sb="23" eb="24">
      <t>ツウ</t>
    </rPh>
    <rPh sb="26" eb="29">
      <t>ショガイコク</t>
    </rPh>
    <rPh sb="31" eb="32">
      <t>ハタラ</t>
    </rPh>
    <rPh sb="38" eb="40">
      <t>サンカ</t>
    </rPh>
    <rPh sb="40" eb="42">
      <t>ショウセイ</t>
    </rPh>
    <rPh sb="43" eb="45">
      <t>チャクジツ</t>
    </rPh>
    <rPh sb="46" eb="48">
      <t>ジッシ</t>
    </rPh>
    <phoneticPr fontId="5"/>
  </si>
  <si>
    <t>引き続き、可能な限り多くの出展参加国を確保できるよう、効率的な事業の実施に努める。</t>
    <rPh sb="0" eb="1">
      <t>ヒ</t>
    </rPh>
    <rPh sb="2" eb="3">
      <t>ツヅ</t>
    </rPh>
    <rPh sb="5" eb="7">
      <t>カノウ</t>
    </rPh>
    <rPh sb="8" eb="9">
      <t>カギ</t>
    </rPh>
    <rPh sb="10" eb="11">
      <t>オオ</t>
    </rPh>
    <rPh sb="13" eb="15">
      <t>シュッテン</t>
    </rPh>
    <rPh sb="15" eb="17">
      <t>サンカ</t>
    </rPh>
    <rPh sb="17" eb="18">
      <t>コク</t>
    </rPh>
    <rPh sb="19" eb="21">
      <t>カクホ</t>
    </rPh>
    <rPh sb="27" eb="30">
      <t>コウリツテキ</t>
    </rPh>
    <rPh sb="31" eb="33">
      <t>ジギョウ</t>
    </rPh>
    <rPh sb="34" eb="36">
      <t>ジッシ</t>
    </rPh>
    <rPh sb="37" eb="38">
      <t>ツト</t>
    </rPh>
    <phoneticPr fontId="5"/>
  </si>
  <si>
    <t>2022</t>
  </si>
  <si>
    <t>外務省
23.6百万円</t>
    <rPh sb="0" eb="3">
      <t>ガイムショウ</t>
    </rPh>
    <rPh sb="8" eb="9">
      <t>ヒャク</t>
    </rPh>
    <rPh sb="9" eb="11">
      <t>マンエン</t>
    </rPh>
    <phoneticPr fontId="39"/>
  </si>
  <si>
    <t>Ａ．出張者
（延べ11名）
7.6百万円</t>
    <rPh sb="2" eb="5">
      <t>シュッチョウシャ</t>
    </rPh>
    <rPh sb="7" eb="8">
      <t>ノ</t>
    </rPh>
    <rPh sb="11" eb="12">
      <t>メイ</t>
    </rPh>
    <rPh sb="17" eb="18">
      <t>ヒャク</t>
    </rPh>
    <rPh sb="18" eb="20">
      <t>マンエン</t>
    </rPh>
    <phoneticPr fontId="39"/>
  </si>
  <si>
    <t>Ｂ．非常勤職員
4.0百万円</t>
    <rPh sb="2" eb="5">
      <t>ヒジョウキン</t>
    </rPh>
    <rPh sb="5" eb="7">
      <t>ショクイン</t>
    </rPh>
    <rPh sb="11" eb="12">
      <t>ヒャク</t>
    </rPh>
    <rPh sb="12" eb="14">
      <t>マンエン</t>
    </rPh>
    <phoneticPr fontId="39"/>
  </si>
  <si>
    <t>Ｄ．株式会社ひらまつ他
0.2百万円</t>
    <rPh sb="2" eb="6">
      <t>カブシキガイシャ</t>
    </rPh>
    <rPh sb="10" eb="11">
      <t>ホカ</t>
    </rPh>
    <rPh sb="15" eb="16">
      <t>ヒャク</t>
    </rPh>
    <rPh sb="16" eb="18">
      <t>マンエン</t>
    </rPh>
    <phoneticPr fontId="39"/>
  </si>
  <si>
    <t>Ｆ．出張者
（延べ3名）
0.1百万円</t>
    <rPh sb="2" eb="5">
      <t>シュッチョウシャ</t>
    </rPh>
    <rPh sb="7" eb="8">
      <t>ノ</t>
    </rPh>
    <rPh sb="10" eb="11">
      <t>メイ</t>
    </rPh>
    <rPh sb="16" eb="17">
      <t>ヒャク</t>
    </rPh>
    <rPh sb="17" eb="19">
      <t>マンエン</t>
    </rPh>
    <phoneticPr fontId="39"/>
  </si>
  <si>
    <t>Ｇ．在ジンバブエ
日本国大使館他
1.5百万円</t>
    <rPh sb="2" eb="3">
      <t>ザイ</t>
    </rPh>
    <rPh sb="9" eb="12">
      <t>ニホンコク</t>
    </rPh>
    <rPh sb="12" eb="14">
      <t>タイシ</t>
    </rPh>
    <rPh sb="14" eb="15">
      <t>カン</t>
    </rPh>
    <rPh sb="15" eb="16">
      <t>ホカ</t>
    </rPh>
    <rPh sb="20" eb="21">
      <t>ヒャク</t>
    </rPh>
    <rPh sb="21" eb="23">
      <t>マンエン</t>
    </rPh>
    <phoneticPr fontId="39"/>
  </si>
  <si>
    <t>在外公館
6.0百万円</t>
    <rPh sb="0" eb="2">
      <t>ザイガイ</t>
    </rPh>
    <rPh sb="2" eb="4">
      <t>コウカン</t>
    </rPh>
    <rPh sb="8" eb="9">
      <t>ヒャク</t>
    </rPh>
    <rPh sb="9" eb="11">
      <t>マンエン</t>
    </rPh>
    <phoneticPr fontId="39"/>
  </si>
  <si>
    <t>旅費</t>
    <rPh sb="0" eb="2">
      <t>リョヒ</t>
    </rPh>
    <phoneticPr fontId="5"/>
  </si>
  <si>
    <t>会議出席等出張</t>
    <rPh sb="0" eb="2">
      <t>カイギ</t>
    </rPh>
    <rPh sb="2" eb="4">
      <t>シュッセキ</t>
    </rPh>
    <rPh sb="4" eb="5">
      <t>トウ</t>
    </rPh>
    <rPh sb="5" eb="7">
      <t>シュッチョウ</t>
    </rPh>
    <phoneticPr fontId="5"/>
  </si>
  <si>
    <t>大阪・関西万博専門員</t>
    <rPh sb="0" eb="2">
      <t>オオサカ</t>
    </rPh>
    <rPh sb="3" eb="5">
      <t>カンサイ</t>
    </rPh>
    <rPh sb="5" eb="7">
      <t>バンパク</t>
    </rPh>
    <rPh sb="7" eb="10">
      <t>センモンイン</t>
    </rPh>
    <phoneticPr fontId="5"/>
  </si>
  <si>
    <t>Ｃ．株式会社
近畿日本ツーリスト
コーポレートビジネス他
5.8百万円</t>
    <rPh sb="2" eb="6">
      <t>カブシキガイシャ</t>
    </rPh>
    <rPh sb="7" eb="9">
      <t>キンキ</t>
    </rPh>
    <rPh sb="9" eb="11">
      <t>ニホン</t>
    </rPh>
    <rPh sb="27" eb="28">
      <t>ホカ</t>
    </rPh>
    <rPh sb="32" eb="33">
      <t>ヒャク</t>
    </rPh>
    <rPh sb="33" eb="35">
      <t>マンエン</t>
    </rPh>
    <phoneticPr fontId="39"/>
  </si>
  <si>
    <t>招へい費</t>
    <rPh sb="0" eb="1">
      <t>ショウ</t>
    </rPh>
    <rPh sb="3" eb="4">
      <t>ヒ</t>
    </rPh>
    <phoneticPr fontId="5"/>
  </si>
  <si>
    <t>Ｅ．現地旅行代理店Ａ他
4.4百万円</t>
    <rPh sb="2" eb="4">
      <t>ゲンチ</t>
    </rPh>
    <rPh sb="4" eb="6">
      <t>リョコウ</t>
    </rPh>
    <rPh sb="6" eb="9">
      <t>ダイリテン</t>
    </rPh>
    <rPh sb="10" eb="11">
      <t>ホカ</t>
    </rPh>
    <rPh sb="15" eb="16">
      <t>ヒャク</t>
    </rPh>
    <rPh sb="16" eb="18">
      <t>マンエン</t>
    </rPh>
    <phoneticPr fontId="39"/>
  </si>
  <si>
    <t>兼轄国出張（招請活動）</t>
    <rPh sb="0" eb="1">
      <t>ケン</t>
    </rPh>
    <rPh sb="1" eb="2">
      <t>カツ</t>
    </rPh>
    <rPh sb="2" eb="3">
      <t>コク</t>
    </rPh>
    <rPh sb="3" eb="5">
      <t>シュッチョウ</t>
    </rPh>
    <rPh sb="6" eb="8">
      <t>ショウセイ</t>
    </rPh>
    <rPh sb="8" eb="10">
      <t>カツドウ</t>
    </rPh>
    <phoneticPr fontId="39"/>
  </si>
  <si>
    <t>兼轄国出張（招請活動）</t>
    <rPh sb="0" eb="5">
      <t>ケンカツコクシュッチョウ</t>
    </rPh>
    <rPh sb="6" eb="8">
      <t>ショウセイ</t>
    </rPh>
    <rPh sb="8" eb="10">
      <t>カツドウ</t>
    </rPh>
    <phoneticPr fontId="5"/>
  </si>
  <si>
    <t>庁費</t>
    <rPh sb="0" eb="2">
      <t>チョウヒ</t>
    </rPh>
    <phoneticPr fontId="5"/>
  </si>
  <si>
    <t>本省職員Ａ</t>
    <rPh sb="0" eb="2">
      <t>ホンショウ</t>
    </rPh>
    <rPh sb="2" eb="4">
      <t>ショクイン</t>
    </rPh>
    <phoneticPr fontId="5"/>
  </si>
  <si>
    <t>本省職員Ｂ</t>
    <rPh sb="0" eb="2">
      <t>ホンショウ</t>
    </rPh>
    <rPh sb="2" eb="4">
      <t>ショクイン</t>
    </rPh>
    <phoneticPr fontId="5"/>
  </si>
  <si>
    <t>本省職員Ｃ</t>
    <rPh sb="0" eb="2">
      <t>ホンショウ</t>
    </rPh>
    <rPh sb="2" eb="4">
      <t>ショクイン</t>
    </rPh>
    <phoneticPr fontId="5"/>
  </si>
  <si>
    <t>本省職員Ｄ</t>
    <rPh sb="0" eb="2">
      <t>ホンショウ</t>
    </rPh>
    <rPh sb="2" eb="4">
      <t>ショクイン</t>
    </rPh>
    <phoneticPr fontId="5"/>
  </si>
  <si>
    <t>本省職員Ｅ</t>
    <rPh sb="0" eb="2">
      <t>ホンショウ</t>
    </rPh>
    <rPh sb="2" eb="4">
      <t>ショクイン</t>
    </rPh>
    <phoneticPr fontId="5"/>
  </si>
  <si>
    <t>本省職員Ｆ</t>
    <rPh sb="0" eb="2">
      <t>ホンショウ</t>
    </rPh>
    <rPh sb="2" eb="4">
      <t>ショクイン</t>
    </rPh>
    <phoneticPr fontId="5"/>
  </si>
  <si>
    <t>本省職員Ｇ</t>
    <rPh sb="0" eb="2">
      <t>ホンショウ</t>
    </rPh>
    <rPh sb="2" eb="4">
      <t>ショクイン</t>
    </rPh>
    <phoneticPr fontId="5"/>
  </si>
  <si>
    <t>会議出席等出張</t>
    <rPh sb="0" eb="2">
      <t>カイギ</t>
    </rPh>
    <rPh sb="2" eb="4">
      <t>シュッセキ</t>
    </rPh>
    <rPh sb="4" eb="5">
      <t>トウ</t>
    </rPh>
    <rPh sb="5" eb="7">
      <t>シュッチョウ</t>
    </rPh>
    <phoneticPr fontId="5"/>
  </si>
  <si>
    <t>-</t>
    <phoneticPr fontId="5"/>
  </si>
  <si>
    <t>－</t>
    <phoneticPr fontId="5"/>
  </si>
  <si>
    <t>非常勤職員</t>
    <rPh sb="0" eb="3">
      <t>ヒジョウキン</t>
    </rPh>
    <rPh sb="3" eb="5">
      <t>ショクイン</t>
    </rPh>
    <phoneticPr fontId="5"/>
  </si>
  <si>
    <t>大阪・関西万博専門員</t>
    <rPh sb="0" eb="2">
      <t>オオサカ</t>
    </rPh>
    <rPh sb="3" eb="5">
      <t>カンサイ</t>
    </rPh>
    <rPh sb="5" eb="7">
      <t>バンパク</t>
    </rPh>
    <rPh sb="7" eb="10">
      <t>センモンイン</t>
    </rPh>
    <phoneticPr fontId="5"/>
  </si>
  <si>
    <t>株式会社近畿日本ツーリストコーポレートビジネス</t>
    <rPh sb="0" eb="4">
      <t>カブシキガイシャ</t>
    </rPh>
    <rPh sb="4" eb="6">
      <t>キンキ</t>
    </rPh>
    <rPh sb="6" eb="8">
      <t>ニホン</t>
    </rPh>
    <phoneticPr fontId="5"/>
  </si>
  <si>
    <t>【随意契約（企画競争）】</t>
    <rPh sb="1" eb="3">
      <t>ズイイ</t>
    </rPh>
    <rPh sb="3" eb="5">
      <t>ケイヤク</t>
    </rPh>
    <rPh sb="6" eb="8">
      <t>キカク</t>
    </rPh>
    <rPh sb="8" eb="10">
      <t>キョウソウ</t>
    </rPh>
    <phoneticPr fontId="39"/>
  </si>
  <si>
    <t>一般社団法人国際交流サービス協会</t>
    <rPh sb="0" eb="2">
      <t>イッパン</t>
    </rPh>
    <rPh sb="2" eb="6">
      <t>シャダンホウジン</t>
    </rPh>
    <rPh sb="6" eb="8">
      <t>コクサイ</t>
    </rPh>
    <rPh sb="8" eb="10">
      <t>コウリュウ</t>
    </rPh>
    <rPh sb="14" eb="16">
      <t>キョウカイ</t>
    </rPh>
    <phoneticPr fontId="5"/>
  </si>
  <si>
    <t>株式会社ひらまつ</t>
    <rPh sb="0" eb="4">
      <t>カブシキガイシャ</t>
    </rPh>
    <phoneticPr fontId="5"/>
  </si>
  <si>
    <t>大阪・関西万博レセプション開催</t>
    <rPh sb="0" eb="2">
      <t>オオサカ</t>
    </rPh>
    <rPh sb="3" eb="5">
      <t>カンサイ</t>
    </rPh>
    <rPh sb="5" eb="7">
      <t>バンパク</t>
    </rPh>
    <rPh sb="13" eb="15">
      <t>カイサイ</t>
    </rPh>
    <phoneticPr fontId="5"/>
  </si>
  <si>
    <t>株式会社Rih</t>
    <rPh sb="0" eb="4">
      <t>カブシキガイシャ</t>
    </rPh>
    <phoneticPr fontId="5"/>
  </si>
  <si>
    <t>株式会社春秋</t>
    <rPh sb="0" eb="4">
      <t>カブシキガイシャ</t>
    </rPh>
    <rPh sb="4" eb="6">
      <t>シュンジュウ</t>
    </rPh>
    <phoneticPr fontId="5"/>
  </si>
  <si>
    <t>大阪・関西万博IPM参加促進招へい（接遇業務）</t>
    <rPh sb="0" eb="2">
      <t>オオサカ</t>
    </rPh>
    <rPh sb="3" eb="5">
      <t>カンサイ</t>
    </rPh>
    <rPh sb="5" eb="7">
      <t>バンパク</t>
    </rPh>
    <rPh sb="10" eb="12">
      <t>サンカ</t>
    </rPh>
    <rPh sb="12" eb="14">
      <t>ソクシン</t>
    </rPh>
    <rPh sb="14" eb="15">
      <t>ショウ</t>
    </rPh>
    <rPh sb="18" eb="20">
      <t>セツグウ</t>
    </rPh>
    <rPh sb="20" eb="22">
      <t>ギョウム</t>
    </rPh>
    <phoneticPr fontId="5"/>
  </si>
  <si>
    <t>2025年日本国際博覧会ｷｰﾊﾟｰｿﾝ招へい（接遇業務）</t>
    <rPh sb="4" eb="5">
      <t>ネン</t>
    </rPh>
    <rPh sb="5" eb="7">
      <t>ニホン</t>
    </rPh>
    <rPh sb="7" eb="9">
      <t>コクサイ</t>
    </rPh>
    <rPh sb="9" eb="12">
      <t>ハクランカイ</t>
    </rPh>
    <rPh sb="19" eb="20">
      <t>ショウ</t>
    </rPh>
    <rPh sb="22" eb="24">
      <t>セツグウ</t>
    </rPh>
    <rPh sb="23" eb="25">
      <t>セツグウ</t>
    </rPh>
    <rPh sb="25" eb="27">
      <t>ギョウム</t>
    </rPh>
    <phoneticPr fontId="5"/>
  </si>
  <si>
    <t>招へい事業（接遇業務）</t>
    <rPh sb="0" eb="1">
      <t>ショウ</t>
    </rPh>
    <rPh sb="3" eb="5">
      <t>ジギョウ</t>
    </rPh>
    <rPh sb="6" eb="8">
      <t>セツグウ</t>
    </rPh>
    <rPh sb="8" eb="10">
      <t>ギョウム</t>
    </rPh>
    <phoneticPr fontId="39"/>
  </si>
  <si>
    <t>招へい事業（会食経費）</t>
    <rPh sb="0" eb="1">
      <t>ショウ</t>
    </rPh>
    <rPh sb="3" eb="5">
      <t>ジギョウ</t>
    </rPh>
    <rPh sb="6" eb="8">
      <t>カイショク</t>
    </rPh>
    <rPh sb="8" eb="10">
      <t>ケイヒ</t>
    </rPh>
    <phoneticPr fontId="39"/>
  </si>
  <si>
    <t>招へい事業（航空運賃）</t>
    <rPh sb="0" eb="1">
      <t>ショウ</t>
    </rPh>
    <rPh sb="3" eb="5">
      <t>ジギョウ</t>
    </rPh>
    <rPh sb="6" eb="8">
      <t>コウクウ</t>
    </rPh>
    <rPh sb="8" eb="10">
      <t>ウンチン</t>
    </rPh>
    <phoneticPr fontId="39"/>
  </si>
  <si>
    <t>大阪・関西万博IPM参加促進招へい（接遇業務）</t>
    <rPh sb="0" eb="2">
      <t>オオサカ</t>
    </rPh>
    <rPh sb="3" eb="5">
      <t>カンサイ</t>
    </rPh>
    <rPh sb="5" eb="7">
      <t>バンパク</t>
    </rPh>
    <rPh sb="10" eb="12">
      <t>サンカ</t>
    </rPh>
    <rPh sb="12" eb="14">
      <t>ソクシン</t>
    </rPh>
    <rPh sb="14" eb="15">
      <t>ショウ</t>
    </rPh>
    <rPh sb="18" eb="20">
      <t>セツグウ</t>
    </rPh>
    <rPh sb="20" eb="22">
      <t>ギョウム</t>
    </rPh>
    <phoneticPr fontId="5"/>
  </si>
  <si>
    <t>2025年日本国際博覧会ｷｰﾊﾟｰｿﾝ招へい（会食経費）</t>
    <rPh sb="4" eb="5">
      <t>ネン</t>
    </rPh>
    <rPh sb="5" eb="7">
      <t>ニホン</t>
    </rPh>
    <rPh sb="7" eb="9">
      <t>コクサイ</t>
    </rPh>
    <rPh sb="9" eb="12">
      <t>ハクランカイ</t>
    </rPh>
    <rPh sb="19" eb="20">
      <t>ショウ</t>
    </rPh>
    <rPh sb="23" eb="25">
      <t>カイショク</t>
    </rPh>
    <rPh sb="25" eb="27">
      <t>ケイヒ</t>
    </rPh>
    <phoneticPr fontId="5"/>
  </si>
  <si>
    <t>2025年日本国際博覧会ｷｰﾊﾟｰｿﾝ招へい（航空運賃）</t>
    <rPh sb="4" eb="5">
      <t>ネン</t>
    </rPh>
    <rPh sb="5" eb="7">
      <t>ニホン</t>
    </rPh>
    <rPh sb="7" eb="9">
      <t>コクサイ</t>
    </rPh>
    <rPh sb="9" eb="12">
      <t>ハクランカイ</t>
    </rPh>
    <rPh sb="19" eb="20">
      <t>ショウ</t>
    </rPh>
    <rPh sb="23" eb="25">
      <t>コウクウ</t>
    </rPh>
    <rPh sb="25" eb="27">
      <t>ウンチン</t>
    </rPh>
    <phoneticPr fontId="5"/>
  </si>
  <si>
    <t>2025年日本国際博覧会ｷｰﾊﾟｰｿﾝ招へい（会食経費）</t>
    <rPh sb="4" eb="5">
      <t>ネン</t>
    </rPh>
    <rPh sb="5" eb="7">
      <t>ニホン</t>
    </rPh>
    <rPh sb="7" eb="9">
      <t>コクサイ</t>
    </rPh>
    <rPh sb="9" eb="12">
      <t>ハクランカイ</t>
    </rPh>
    <rPh sb="19" eb="20">
      <t>ショウ</t>
    </rPh>
    <rPh sb="22" eb="24">
      <t>カイショク</t>
    </rPh>
    <rPh sb="23" eb="25">
      <t>カイショク</t>
    </rPh>
    <rPh sb="25" eb="27">
      <t>ケイヒ</t>
    </rPh>
    <phoneticPr fontId="5"/>
  </si>
  <si>
    <t>現地旅行代理店Ａ</t>
    <rPh sb="0" eb="2">
      <t>ゲンチ</t>
    </rPh>
    <rPh sb="2" eb="4">
      <t>リョコウ</t>
    </rPh>
    <rPh sb="4" eb="7">
      <t>ダイリテン</t>
    </rPh>
    <phoneticPr fontId="5"/>
  </si>
  <si>
    <t>2025年日本国際博覧会ｷｰﾊﾟｰｿﾝ招へい（航空運賃）</t>
    <rPh sb="4" eb="5">
      <t>ネン</t>
    </rPh>
    <rPh sb="5" eb="7">
      <t>ニホン</t>
    </rPh>
    <rPh sb="7" eb="9">
      <t>コクサイ</t>
    </rPh>
    <rPh sb="9" eb="12">
      <t>ハクランカイ</t>
    </rPh>
    <rPh sb="19" eb="20">
      <t>ショウ</t>
    </rPh>
    <rPh sb="22" eb="24">
      <t>コウクウ</t>
    </rPh>
    <rPh sb="24" eb="26">
      <t>ウンチン</t>
    </rPh>
    <rPh sb="26" eb="27">
      <t>）</t>
    </rPh>
    <phoneticPr fontId="5"/>
  </si>
  <si>
    <t>被招へい国Ａ</t>
    <rPh sb="0" eb="1">
      <t>ヒ</t>
    </rPh>
    <rPh sb="1" eb="2">
      <t>ショウ</t>
    </rPh>
    <rPh sb="4" eb="5">
      <t>コク</t>
    </rPh>
    <phoneticPr fontId="5"/>
  </si>
  <si>
    <t>現地旅行代理店Ｂ</t>
    <rPh sb="0" eb="2">
      <t>ゲンチ</t>
    </rPh>
    <rPh sb="2" eb="4">
      <t>リョコウ</t>
    </rPh>
    <rPh sb="4" eb="7">
      <t>ダイリテン</t>
    </rPh>
    <phoneticPr fontId="5"/>
  </si>
  <si>
    <t>被招へい国Ｂ</t>
    <rPh sb="0" eb="1">
      <t>ヒ</t>
    </rPh>
    <rPh sb="1" eb="2">
      <t>ショウ</t>
    </rPh>
    <rPh sb="4" eb="5">
      <t>コク</t>
    </rPh>
    <phoneticPr fontId="5"/>
  </si>
  <si>
    <t>現地旅行代理店Ｃ</t>
    <rPh sb="0" eb="2">
      <t>ゲンチ</t>
    </rPh>
    <rPh sb="2" eb="4">
      <t>リョコウ</t>
    </rPh>
    <rPh sb="4" eb="7">
      <t>ダイリテン</t>
    </rPh>
    <phoneticPr fontId="5"/>
  </si>
  <si>
    <t>現地旅行代理店Ｄ</t>
    <rPh sb="0" eb="2">
      <t>ゲンチ</t>
    </rPh>
    <rPh sb="2" eb="4">
      <t>リョコウ</t>
    </rPh>
    <rPh sb="4" eb="7">
      <t>ダイリテン</t>
    </rPh>
    <phoneticPr fontId="5"/>
  </si>
  <si>
    <t>在外職員Ａ</t>
    <rPh sb="0" eb="2">
      <t>ザイガイ</t>
    </rPh>
    <rPh sb="2" eb="4">
      <t>ショクイン</t>
    </rPh>
    <phoneticPr fontId="5"/>
  </si>
  <si>
    <t>在外職員Ｂ</t>
    <rPh sb="0" eb="2">
      <t>ザイガイ</t>
    </rPh>
    <rPh sb="2" eb="4">
      <t>ショクイン</t>
    </rPh>
    <phoneticPr fontId="5"/>
  </si>
  <si>
    <t>在外職員Ｃ</t>
    <rPh sb="0" eb="2">
      <t>ザイガイ</t>
    </rPh>
    <rPh sb="2" eb="4">
      <t>ショクイン</t>
    </rPh>
    <phoneticPr fontId="5"/>
  </si>
  <si>
    <t>兼轄国出張（招請活動）</t>
    <rPh sb="0" eb="1">
      <t>ケン</t>
    </rPh>
    <rPh sb="1" eb="2">
      <t>カツ</t>
    </rPh>
    <rPh sb="2" eb="3">
      <t>コク</t>
    </rPh>
    <rPh sb="3" eb="5">
      <t>シュッチョウ</t>
    </rPh>
    <rPh sb="6" eb="8">
      <t>ショウセイ</t>
    </rPh>
    <rPh sb="8" eb="10">
      <t>カツドウ</t>
    </rPh>
    <phoneticPr fontId="5"/>
  </si>
  <si>
    <t>在ﾓｰﾘｼｬｽ日本国大使館</t>
    <rPh sb="0" eb="1">
      <t>ザイ</t>
    </rPh>
    <rPh sb="7" eb="10">
      <t>ニホンコク</t>
    </rPh>
    <rPh sb="10" eb="13">
      <t>タイシカン</t>
    </rPh>
    <phoneticPr fontId="5"/>
  </si>
  <si>
    <t>在ｳｶﾞﾝﾀﾞ日本国大使館</t>
    <rPh sb="0" eb="1">
      <t>ザイ</t>
    </rPh>
    <rPh sb="7" eb="10">
      <t>ニホンコク</t>
    </rPh>
    <rPh sb="10" eb="13">
      <t>タイシカン</t>
    </rPh>
    <phoneticPr fontId="5"/>
  </si>
  <si>
    <t>在ｼﾞﾝﾊﾞﾌﾞｴ日本国大使館</t>
    <rPh sb="0" eb="1">
      <t>ザイ</t>
    </rPh>
    <rPh sb="9" eb="12">
      <t>ニホンコク</t>
    </rPh>
    <rPh sb="12" eb="15">
      <t>タイシカン</t>
    </rPh>
    <phoneticPr fontId="5"/>
  </si>
  <si>
    <t>在ﾓﾝｺﾞﾙ日本国大使館</t>
    <rPh sb="0" eb="1">
      <t>ザイ</t>
    </rPh>
    <rPh sb="6" eb="9">
      <t>ニホンコク</t>
    </rPh>
    <rPh sb="9" eb="12">
      <t>タイシカン</t>
    </rPh>
    <phoneticPr fontId="5"/>
  </si>
  <si>
    <t>在ﾄﾞﾐﾆｶ（共）日本国大使館</t>
    <rPh sb="0" eb="1">
      <t>ザイ</t>
    </rPh>
    <rPh sb="7" eb="8">
      <t>キョウ</t>
    </rPh>
    <rPh sb="9" eb="12">
      <t>ニホンコク</t>
    </rPh>
    <rPh sb="12" eb="15">
      <t>タイシカン</t>
    </rPh>
    <phoneticPr fontId="5"/>
  </si>
  <si>
    <t>在ｲﾗﾝ日本国大使館</t>
    <rPh sb="0" eb="1">
      <t>ザイ</t>
    </rPh>
    <rPh sb="4" eb="7">
      <t>ニホンコク</t>
    </rPh>
    <rPh sb="7" eb="10">
      <t>タイシカン</t>
    </rPh>
    <phoneticPr fontId="5"/>
  </si>
  <si>
    <t>大阪・関西万博ﾚｾﾌﾟｼｮﾝ開催経費</t>
    <rPh sb="0" eb="2">
      <t>オオサカ</t>
    </rPh>
    <rPh sb="3" eb="5">
      <t>カンサイ</t>
    </rPh>
    <rPh sb="5" eb="7">
      <t>バンパク</t>
    </rPh>
    <rPh sb="14" eb="16">
      <t>カイサイ</t>
    </rPh>
    <rPh sb="16" eb="18">
      <t>ケイヒ</t>
    </rPh>
    <phoneticPr fontId="5"/>
  </si>
  <si>
    <t>大阪・関西万博ﾊﾟﾝﾌﾚｯﾄ作成経費</t>
    <rPh sb="0" eb="2">
      <t>オオサカ</t>
    </rPh>
    <rPh sb="3" eb="5">
      <t>カンサイ</t>
    </rPh>
    <rPh sb="5" eb="7">
      <t>バンパク</t>
    </rPh>
    <rPh sb="14" eb="16">
      <t>サクセイ</t>
    </rPh>
    <rPh sb="17" eb="18">
      <t>ケイヒ</t>
    </rPh>
    <phoneticPr fontId="5"/>
  </si>
  <si>
    <t>各国・国際機関に対する参加招請の現状については、各国キーパーソンの本邦招聘、二国間会談や国際会議の場等、様々な機会を活用して働きかけを行い、目標とする150か国・25国際機関の参加に対し、令和４年度末で153か国・8国際機関からの参加表明が公表されるに至っている。一方で、万博への参加には参加契約書の締結が必須であり、引き続き働きかけを行う必要がある。また、国際機関についても、25国際機関の参加目標達成に向けて、引き続き参加に向けた働きかけを実施することが必要である。</t>
    <rPh sb="16" eb="18">
      <t>ゲンジョウ</t>
    </rPh>
    <rPh sb="24" eb="25">
      <t>カク</t>
    </rPh>
    <rPh sb="126" eb="127">
      <t>イタ</t>
    </rPh>
    <rPh sb="132" eb="134">
      <t>イッポウ</t>
    </rPh>
    <rPh sb="136" eb="138">
      <t>バンパク</t>
    </rPh>
    <rPh sb="140" eb="142">
      <t>サンカ</t>
    </rPh>
    <rPh sb="144" eb="146">
      <t>サンカ</t>
    </rPh>
    <rPh sb="146" eb="149">
      <t>ケイヤクショ</t>
    </rPh>
    <rPh sb="150" eb="152">
      <t>テイケツ</t>
    </rPh>
    <rPh sb="153" eb="155">
      <t>ヒッス</t>
    </rPh>
    <rPh sb="159" eb="160">
      <t>ヒ</t>
    </rPh>
    <rPh sb="161" eb="162">
      <t>ツヅ</t>
    </rPh>
    <rPh sb="163" eb="164">
      <t>ハタラ</t>
    </rPh>
    <rPh sb="168" eb="169">
      <t>オコナ</t>
    </rPh>
    <rPh sb="170" eb="172">
      <t>ヒツヨウ</t>
    </rPh>
    <rPh sb="179" eb="181">
      <t>コクサイ</t>
    </rPh>
    <rPh sb="181" eb="183">
      <t>キカン</t>
    </rPh>
    <rPh sb="191" eb="193">
      <t>コクサイ</t>
    </rPh>
    <rPh sb="193" eb="195">
      <t>キカン</t>
    </rPh>
    <rPh sb="196" eb="198">
      <t>サンカ</t>
    </rPh>
    <rPh sb="198" eb="200">
      <t>モクヒョウ</t>
    </rPh>
    <rPh sb="200" eb="202">
      <t>タッセイ</t>
    </rPh>
    <rPh sb="203" eb="204">
      <t>ム</t>
    </rPh>
    <rPh sb="207" eb="208">
      <t>ヒ</t>
    </rPh>
    <rPh sb="209" eb="210">
      <t>ツヅ</t>
    </rPh>
    <rPh sb="211" eb="213">
      <t>サンカ</t>
    </rPh>
    <rPh sb="214" eb="215">
      <t>ム</t>
    </rPh>
    <rPh sb="217" eb="218">
      <t>ハタラ</t>
    </rPh>
    <rPh sb="222" eb="224">
      <t>ジッシ</t>
    </rPh>
    <rPh sb="229" eb="231">
      <t>ヒツヨウ</t>
    </rPh>
    <phoneticPr fontId="5"/>
  </si>
  <si>
    <t>https://www.mofa.go.jp/mofaj/gaiko/hakurankai/banpaku/index.html</t>
    <phoneticPr fontId="5"/>
  </si>
  <si>
    <t>政府が目標として掲げている、150か国・25国際機関の参加の達成は、大阪・関西万博の成功を測る重要な指標の１つであり、各国・国際機関への参加招請を所管している外務省として、「2025年大阪・関西万博招致」の成果目標は、本事業の目的に即したものである。</t>
    <phoneticPr fontId="5"/>
  </si>
  <si>
    <t>本事業の成果は、大阪・関西万博の開催時に確定するものであり、短期、中期の目標を設定することが困難であるため。</t>
    <phoneticPr fontId="5"/>
  </si>
  <si>
    <t>https://www.mofa.go.jp/mofaj/files/100387147.pdf</t>
    <phoneticPr fontId="5"/>
  </si>
  <si>
    <t>参加契約書への署名</t>
    <rPh sb="0" eb="2">
      <t>サンカ</t>
    </rPh>
    <rPh sb="2" eb="5">
      <t>ケイヤクショ</t>
    </rPh>
    <rPh sb="7" eb="9">
      <t>ショメイ</t>
    </rPh>
    <phoneticPr fontId="5"/>
  </si>
  <si>
    <t>各国の政府代表等キーパーソンの招へいによる働きかけ</t>
    <rPh sb="0" eb="2">
      <t>カクコク</t>
    </rPh>
    <rPh sb="3" eb="5">
      <t>セイフ</t>
    </rPh>
    <rPh sb="5" eb="7">
      <t>ダイヒョウ</t>
    </rPh>
    <rPh sb="7" eb="8">
      <t>トウ</t>
    </rPh>
    <rPh sb="15" eb="16">
      <t>ショウ</t>
    </rPh>
    <rPh sb="21" eb="22">
      <t>ハタラ</t>
    </rPh>
    <phoneticPr fontId="5"/>
  </si>
  <si>
    <t>人件費</t>
    <rPh sb="0" eb="3">
      <t>ジンケンヒ</t>
    </rPh>
    <phoneticPr fontId="5"/>
  </si>
  <si>
    <t>2025年万博準備活動経費</t>
    <phoneticPr fontId="5"/>
  </si>
  <si>
    <t>　職員による外国出張の件数増のため。</t>
    <rPh sb="1" eb="3">
      <t>ショクイン</t>
    </rPh>
    <rPh sb="6" eb="8">
      <t>ガイコク</t>
    </rPh>
    <rPh sb="8" eb="10">
      <t>シュッチョウ</t>
    </rPh>
    <rPh sb="11" eb="13">
      <t>ケンスウ</t>
    </rPh>
    <rPh sb="13" eb="14">
      <t>ゾウ</t>
    </rPh>
    <phoneticPr fontId="5"/>
  </si>
  <si>
    <t>-</t>
    <phoneticPr fontId="5"/>
  </si>
  <si>
    <t>終了予定</t>
  </si>
  <si>
    <t>令和７年度を以て事業終了。本件事業成果物の活用に努める。</t>
    <rPh sb="0" eb="2">
      <t>レイワ</t>
    </rPh>
    <rPh sb="3" eb="5">
      <t>ネンド</t>
    </rPh>
    <rPh sb="6" eb="7">
      <t>モッ</t>
    </rPh>
    <rPh sb="8" eb="10">
      <t>ジギョウ</t>
    </rPh>
    <rPh sb="10" eb="12">
      <t>シュウリョウ</t>
    </rPh>
    <rPh sb="13" eb="15">
      <t>ホンケン</t>
    </rPh>
    <rPh sb="15" eb="17">
      <t>ジギョウ</t>
    </rPh>
    <rPh sb="17" eb="19">
      <t>セイカ</t>
    </rPh>
    <rPh sb="19" eb="20">
      <t>ブツ</t>
    </rPh>
    <rPh sb="21" eb="23">
      <t>カツヨウ</t>
    </rPh>
    <rPh sb="24" eb="25">
      <t>ツト</t>
    </rPh>
    <phoneticPr fontId="5"/>
  </si>
  <si>
    <t>事業は令和７年度を以て終了予定。事業成果物の活用を行う。</t>
    <rPh sb="0" eb="2">
      <t>ジギョウ</t>
    </rPh>
    <rPh sb="3" eb="5">
      <t>レイワ</t>
    </rPh>
    <rPh sb="6" eb="8">
      <t>ネンド</t>
    </rPh>
    <rPh sb="9" eb="10">
      <t>モッ</t>
    </rPh>
    <rPh sb="11" eb="13">
      <t>シュウリョウ</t>
    </rPh>
    <rPh sb="13" eb="15">
      <t>ヨテイ</t>
    </rPh>
    <rPh sb="16" eb="18">
      <t>ジギョウ</t>
    </rPh>
    <rPh sb="18" eb="21">
      <t>セイカブツ</t>
    </rPh>
    <rPh sb="22" eb="24">
      <t>カツヨウ</t>
    </rPh>
    <rPh sb="25" eb="26">
      <t>オコナ</t>
    </rPh>
    <phoneticPr fontId="5"/>
  </si>
  <si>
    <t>－</t>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</si>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</sst>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6"/>
      <name val="ＭＳ Ｐゴシック"/>
      <family val="3"/>
    </font>
    <font>
      <sz val="8"/>
      <color theme="1"/>
      <name val="ＭＳ Ｐゴシック"/>
      <family val="2"/>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82">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38" fillId="0" borderId="0" xfId="1" applyFont="1" applyAlignment="1" applyProtection="1">
      <alignment vertical="top"/>
      <protection locked="0"/>
    </xf>
    <xf numFmtId="0" fontId="0" fillId="0" borderId="13" xfId="0" applyBorder="1" applyAlignment="1" applyProtection="1">
      <alignment horizontal="center"/>
      <protection locked="0"/>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40" fillId="0" borderId="33"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protection locked="0"/>
    </xf>
    <xf numFmtId="0" fontId="0" fillId="0" borderId="20" xfId="0" applyBorder="1" applyAlignment="1">
      <alignment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6"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0" xfId="0" applyFont="1" applyFill="1" applyBorder="1" applyAlignment="1" applyProtection="1">
      <alignment horizontal="left" vertical="center" wrapText="1"/>
      <protection locked="0"/>
    </xf>
    <xf numFmtId="0" fontId="4" fillId="0" borderId="108" xfId="0" applyFont="1" applyFill="1" applyBorder="1" applyAlignment="1" applyProtection="1">
      <alignment horizontal="left" vertical="center" wrapText="1"/>
      <protection locked="0"/>
    </xf>
    <xf numFmtId="0" fontId="4"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0" xfId="0" applyFill="1" applyBorder="1" applyAlignment="1" applyProtection="1">
      <alignment horizontal="left" vertical="center" wrapText="1"/>
      <protection locked="0"/>
    </xf>
    <xf numFmtId="0" fontId="0" fillId="0" borderId="108"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5" fillId="0" borderId="88"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35" fillId="0" borderId="25" xfId="0" applyFont="1" applyFill="1" applyBorder="1" applyAlignment="1" applyProtection="1">
      <alignment horizontal="left" vertical="center" wrapText="1" shrinkToFit="1"/>
      <protection locked="0"/>
    </xf>
    <xf numFmtId="0" fontId="35" fillId="0" borderId="20" xfId="0" applyFont="1" applyFill="1" applyBorder="1" applyAlignment="1" applyProtection="1">
      <alignment horizontal="left" vertical="center" wrapText="1" shrinkToFit="1"/>
      <protection locked="0"/>
    </xf>
    <xf numFmtId="0" fontId="35" fillId="0" borderId="26" xfId="0" applyFont="1" applyFill="1" applyBorder="1" applyAlignment="1" applyProtection="1">
      <alignment horizontal="left" vertical="center" wrapText="1" shrinkToFit="1"/>
      <protection locked="0"/>
    </xf>
    <xf numFmtId="177" fontId="25" fillId="0" borderId="19" xfId="0" applyNumberFormat="1" applyFont="1" applyFill="1" applyBorder="1" applyAlignment="1">
      <alignment horizontal="center" vertical="center" shrinkToFit="1"/>
    </xf>
    <xf numFmtId="177" fontId="25" fillId="0" borderId="20" xfId="0" applyNumberFormat="1" applyFont="1" applyFill="1" applyBorder="1" applyAlignment="1">
      <alignment horizontal="center" vertical="center" shrinkToFit="1"/>
    </xf>
    <xf numFmtId="177" fontId="25" fillId="0" borderId="26" xfId="0" applyNumberFormat="1" applyFont="1" applyFill="1" applyBorder="1" applyAlignment="1">
      <alignment horizontal="center" vertical="center" shrinkToFit="1"/>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177" fontId="25" fillId="0" borderId="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4" borderId="78" xfId="0" applyFont="1" applyFill="1" applyBorder="1" applyAlignment="1">
      <alignment horizontal="center" vertical="center" wrapText="1"/>
    </xf>
    <xf numFmtId="0" fontId="30" fillId="4" borderId="81" xfId="0" applyFont="1" applyFill="1" applyBorder="1" applyAlignment="1">
      <alignment horizontal="center" vertical="center"/>
    </xf>
    <xf numFmtId="0" fontId="30" fillId="4" borderId="87" xfId="0" applyFont="1" applyFill="1" applyBorder="1" applyAlignment="1">
      <alignment horizontal="center" vertical="center"/>
    </xf>
    <xf numFmtId="0" fontId="30" fillId="4" borderId="27" xfId="0" applyFont="1" applyFill="1" applyBorder="1" applyAlignment="1">
      <alignment horizontal="center" vertical="center" wrapText="1"/>
    </xf>
    <xf numFmtId="0" fontId="30" fillId="4" borderId="7" xfId="0" applyFont="1" applyFill="1" applyBorder="1" applyAlignment="1">
      <alignment horizontal="center" vertical="center"/>
    </xf>
    <xf numFmtId="0" fontId="30" fillId="4" borderId="28" xfId="0" applyFont="1" applyFill="1" applyBorder="1" applyAlignment="1">
      <alignment horizontal="center" vertical="center"/>
    </xf>
    <xf numFmtId="0" fontId="30" fillId="4" borderId="27" xfId="0" applyFont="1" applyFill="1" applyBorder="1" applyAlignment="1">
      <alignment horizontal="center" vertical="center"/>
    </xf>
    <xf numFmtId="0" fontId="30" fillId="4" borderId="29" xfId="0" applyFont="1" applyFill="1" applyBorder="1" applyAlignment="1">
      <alignment horizontal="center" vertical="center"/>
    </xf>
    <xf numFmtId="0" fontId="30" fillId="4" borderId="30" xfId="0" applyFont="1" applyFill="1" applyBorder="1" applyAlignment="1">
      <alignment horizontal="center" vertical="center"/>
    </xf>
    <xf numFmtId="0" fontId="30" fillId="4" borderId="31" xfId="0" applyFont="1" applyFill="1" applyBorder="1" applyAlignment="1">
      <alignment horizontal="center" vertical="center"/>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5" fillId="0" borderId="30" xfId="0" applyFont="1" applyFill="1" applyBorder="1" applyAlignment="1" applyProtection="1">
      <alignment horizontal="center" vertical="center" shrinkToFi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35" fillId="0" borderId="25" xfId="0" applyFont="1" applyFill="1" applyBorder="1" applyAlignment="1" applyProtection="1">
      <alignment horizontal="left" vertical="center" wrapText="1"/>
      <protection locked="0"/>
    </xf>
    <xf numFmtId="0" fontId="35" fillId="0" borderId="20" xfId="0" applyFont="1" applyFill="1" applyBorder="1" applyAlignment="1" applyProtection="1">
      <alignment horizontal="left" vertical="center" wrapText="1"/>
      <protection locked="0"/>
    </xf>
    <xf numFmtId="0" fontId="35" fillId="0" borderId="26" xfId="0" applyFont="1" applyFill="1" applyBorder="1" applyAlignment="1" applyProtection="1">
      <alignment horizontal="left" vertical="center" wrapText="1"/>
      <protection locked="0"/>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25" fillId="0" borderId="7"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25" fillId="0" borderId="7" xfId="0" applyNumberFormat="1" applyFont="1" applyFill="1" applyBorder="1" applyAlignment="1" applyProtection="1">
      <alignment horizontal="center" vertical="center" shrinkToFit="1"/>
      <protection locked="0"/>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shrinkToFit="1"/>
      <protection locked="0"/>
    </xf>
    <xf numFmtId="0" fontId="25" fillId="0" borderId="23" xfId="0" applyFont="1" applyFill="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left" vertical="center" wrapText="1" shrinkToFit="1"/>
    </xf>
    <xf numFmtId="0" fontId="25" fillId="5" borderId="33" xfId="3" applyFont="1" applyFill="1" applyBorder="1" applyAlignment="1">
      <alignment horizontal="left" vertical="center" wrapText="1" shrinkToFit="1"/>
    </xf>
    <xf numFmtId="0" fontId="25" fillId="5" borderId="34" xfId="3" applyFont="1" applyFill="1" applyBorder="1" applyAlignment="1">
      <alignment horizontal="left" vertical="center" wrapText="1" shrinkToFit="1"/>
    </xf>
    <xf numFmtId="0" fontId="25" fillId="5" borderId="48" xfId="3" applyFont="1" applyFill="1" applyBorder="1" applyAlignment="1">
      <alignment horizontal="left" vertical="center" wrapText="1" shrinkToFit="1"/>
    </xf>
    <xf numFmtId="0" fontId="25" fillId="5" borderId="0" xfId="3" applyFont="1" applyFill="1" applyAlignment="1">
      <alignment horizontal="left" vertical="center" wrapText="1" shrinkToFit="1"/>
    </xf>
    <xf numFmtId="0" fontId="25" fillId="5" borderId="67" xfId="3" applyFont="1" applyFill="1" applyBorder="1" applyAlignment="1">
      <alignment horizontal="left" vertical="center" wrapText="1" shrinkToFit="1"/>
    </xf>
    <xf numFmtId="0" fontId="25" fillId="5" borderId="12" xfId="3" applyFont="1" applyFill="1" applyBorder="1" applyAlignment="1">
      <alignment horizontal="left" vertical="center" wrapText="1" shrinkToFit="1"/>
    </xf>
    <xf numFmtId="0" fontId="25" fillId="5" borderId="13" xfId="3" applyFont="1" applyFill="1" applyBorder="1" applyAlignment="1">
      <alignment horizontal="left" vertical="center" wrapText="1" shrinkToFit="1"/>
    </xf>
    <xf numFmtId="0" fontId="25" fillId="5" borderId="14" xfId="3" applyFont="1" applyFill="1" applyBorder="1" applyAlignment="1">
      <alignment horizontal="left" vertical="center" wrapText="1" shrinkToFit="1"/>
    </xf>
    <xf numFmtId="0" fontId="28" fillId="9" borderId="64" xfId="3" applyFont="1" applyFill="1" applyBorder="1" applyAlignment="1">
      <alignment horizontal="center" vertical="center"/>
    </xf>
    <xf numFmtId="0" fontId="24" fillId="5" borderId="25" xfId="7" applyFill="1" applyBorder="1" applyAlignment="1" applyProtection="1">
      <alignment horizontal="left" vertical="center" wrapText="1" shrinkToFit="1"/>
      <protection locked="0"/>
    </xf>
    <xf numFmtId="180" fontId="25" fillId="0" borderId="13" xfId="0" applyNumberFormat="1" applyFont="1" applyFill="1" applyBorder="1" applyAlignment="1" applyProtection="1">
      <alignment horizontal="center" vertical="center" shrinkToFit="1"/>
      <protection locked="0"/>
    </xf>
    <xf numFmtId="0" fontId="25" fillId="0" borderId="89" xfId="0" applyFont="1" applyBorder="1" applyAlignment="1" applyProtection="1">
      <alignment horizontal="center" vertical="center" wrapText="1"/>
      <protection locked="0"/>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41" fillId="0" borderId="25" xfId="7"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2" borderId="26" xfId="0" applyFont="1" applyFill="1" applyBorder="1" applyAlignment="1">
      <alignment horizontal="center" vertical="center"/>
    </xf>
    <xf numFmtId="0" fontId="25" fillId="0" borderId="56" xfId="0" applyFont="1" applyFill="1" applyBorder="1" applyAlignment="1" applyProtection="1">
      <alignment vertical="center" wrapText="1"/>
      <protection locked="0"/>
    </xf>
    <xf numFmtId="0" fontId="25" fillId="0" borderId="33" xfId="0" applyFont="1" applyFill="1" applyBorder="1" applyAlignment="1" applyProtection="1">
      <alignment vertical="center" wrapText="1"/>
      <protection locked="0"/>
    </xf>
    <xf numFmtId="0" fontId="25" fillId="0" borderId="49" xfId="0" applyFont="1" applyFill="1" applyBorder="1" applyAlignment="1" applyProtection="1">
      <alignment vertical="center" wrapText="1"/>
      <protection locked="0"/>
    </xf>
    <xf numFmtId="0" fontId="25" fillId="0" borderId="13" xfId="0" applyFont="1" applyFill="1" applyBorder="1" applyAlignment="1" applyProtection="1">
      <alignment vertical="center" wrapTex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23</xdr:col>
      <xdr:colOff>106045</xdr:colOff>
      <xdr:row>253</xdr:row>
      <xdr:rowOff>0</xdr:rowOff>
    </xdr:from>
    <xdr:to>
      <xdr:col>23</xdr:col>
      <xdr:colOff>106045</xdr:colOff>
      <xdr:row>255</xdr:row>
      <xdr:rowOff>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706620" y="40166925"/>
          <a:ext cx="0" cy="6286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106680</xdr:colOff>
      <xdr:row>253</xdr:row>
      <xdr:rowOff>0</xdr:rowOff>
    </xdr:from>
    <xdr:to>
      <xdr:col>13</xdr:col>
      <xdr:colOff>106680</xdr:colOff>
      <xdr:row>255</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707005" y="40166925"/>
          <a:ext cx="0" cy="6286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107950</xdr:colOff>
      <xdr:row>251</xdr:row>
      <xdr:rowOff>0</xdr:rowOff>
    </xdr:from>
    <xdr:to>
      <xdr:col>28</xdr:col>
      <xdr:colOff>108744</xdr:colOff>
      <xdr:row>262</xdr:row>
      <xdr:rowOff>3175</xdr:rowOff>
    </xdr:to>
    <xdr:cxnSp macro="">
      <xdr:nvCxnSpPr>
        <xdr:cNvPr id="4" name="直線コネクタ 38">
          <a:extLst>
            <a:ext uri="{FF2B5EF4-FFF2-40B4-BE49-F238E27FC236}">
              <a16:creationId xmlns:a16="http://schemas.microsoft.com/office/drawing/2014/main" id="{00000000-0008-0000-0000-000004000000}"/>
            </a:ext>
          </a:extLst>
        </xdr:cNvPr>
        <xdr:cNvCxnSpPr/>
      </xdr:nvCxnSpPr>
      <xdr:spPr>
        <a:xfrm flipH="1">
          <a:off x="7185025" y="125329950"/>
          <a:ext cx="794" cy="4651375"/>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101600</xdr:colOff>
      <xdr:row>253</xdr:row>
      <xdr:rowOff>6350</xdr:rowOff>
    </xdr:from>
    <xdr:to>
      <xdr:col>43</xdr:col>
      <xdr:colOff>111125</xdr:colOff>
      <xdr:row>253</xdr:row>
      <xdr:rowOff>6350</xdr:rowOff>
    </xdr:to>
    <xdr:cxnSp macro="">
      <xdr:nvCxnSpPr>
        <xdr:cNvPr id="5" name="直線コネクタ 43">
          <a:extLst>
            <a:ext uri="{FF2B5EF4-FFF2-40B4-BE49-F238E27FC236}">
              <a16:creationId xmlns:a16="http://schemas.microsoft.com/office/drawing/2014/main" id="{00000000-0008-0000-0000-000005000000}"/>
            </a:ext>
          </a:extLst>
        </xdr:cNvPr>
        <xdr:cNvCxnSpPr/>
      </xdr:nvCxnSpPr>
      <xdr:spPr>
        <a:xfrm>
          <a:off x="3759200" y="126231650"/>
          <a:ext cx="6715125" cy="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30480</xdr:colOff>
      <xdr:row>258</xdr:row>
      <xdr:rowOff>111125</xdr:rowOff>
    </xdr:from>
    <xdr:to>
      <xdr:col>10</xdr:col>
      <xdr:colOff>75565</xdr:colOff>
      <xdr:row>258</xdr:row>
      <xdr:rowOff>362585</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2830830" y="128574800"/>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147955</xdr:colOff>
      <xdr:row>258</xdr:row>
      <xdr:rowOff>112395</xdr:rowOff>
    </xdr:from>
    <xdr:to>
      <xdr:col>16</xdr:col>
      <xdr:colOff>189230</xdr:colOff>
      <xdr:row>258</xdr:row>
      <xdr:rowOff>365125</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4596130" y="12857607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258</xdr:row>
      <xdr:rowOff>114300</xdr:rowOff>
    </xdr:from>
    <xdr:to>
      <xdr:col>20</xdr:col>
      <xdr:colOff>75565</xdr:colOff>
      <xdr:row>258</xdr:row>
      <xdr:rowOff>365760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5354955" y="12857797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147955</xdr:colOff>
      <xdr:row>258</xdr:row>
      <xdr:rowOff>112395</xdr:rowOff>
    </xdr:from>
    <xdr:to>
      <xdr:col>26</xdr:col>
      <xdr:colOff>189230</xdr:colOff>
      <xdr:row>258</xdr:row>
      <xdr:rowOff>365125</xdr:rowOff>
    </xdr:to>
    <xdr:sp macro="" textlink="">
      <xdr:nvSpPr>
        <xdr:cNvPr id="10" name="右大かっこ 9">
          <a:extLst>
            <a:ext uri="{FF2B5EF4-FFF2-40B4-BE49-F238E27FC236}">
              <a16:creationId xmlns:a16="http://schemas.microsoft.com/office/drawing/2014/main" id="{00000000-0008-0000-0000-00000A000000}"/>
            </a:ext>
          </a:extLst>
        </xdr:cNvPr>
        <xdr:cNvSpPr/>
      </xdr:nvSpPr>
      <xdr:spPr>
        <a:xfrm>
          <a:off x="6786880" y="12857607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33655</xdr:colOff>
      <xdr:row>258</xdr:row>
      <xdr:rowOff>114300</xdr:rowOff>
    </xdr:from>
    <xdr:to>
      <xdr:col>30</xdr:col>
      <xdr:colOff>78740</xdr:colOff>
      <xdr:row>258</xdr:row>
      <xdr:rowOff>365760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7548880" y="12857797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151130</xdr:colOff>
      <xdr:row>258</xdr:row>
      <xdr:rowOff>109220</xdr:rowOff>
    </xdr:from>
    <xdr:to>
      <xdr:col>36</xdr:col>
      <xdr:colOff>192405</xdr:colOff>
      <xdr:row>258</xdr:row>
      <xdr:rowOff>361950</xdr:rowOff>
    </xdr:to>
    <xdr:sp macro="" textlink="">
      <xdr:nvSpPr>
        <xdr:cNvPr id="12" name="右大かっこ 11">
          <a:extLst>
            <a:ext uri="{FF2B5EF4-FFF2-40B4-BE49-F238E27FC236}">
              <a16:creationId xmlns:a16="http://schemas.microsoft.com/office/drawing/2014/main" id="{00000000-0008-0000-0000-00000C000000}"/>
            </a:ext>
          </a:extLst>
        </xdr:cNvPr>
        <xdr:cNvSpPr/>
      </xdr:nvSpPr>
      <xdr:spPr>
        <a:xfrm>
          <a:off x="8980805" y="128572895"/>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104775</xdr:colOff>
      <xdr:row>253</xdr:row>
      <xdr:rowOff>0</xdr:rowOff>
    </xdr:from>
    <xdr:to>
      <xdr:col>33</xdr:col>
      <xdr:colOff>104775</xdr:colOff>
      <xdr:row>255</xdr:row>
      <xdr:rowOff>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6705600" y="40166925"/>
          <a:ext cx="0" cy="6286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104775</xdr:colOff>
      <xdr:row>253</xdr:row>
      <xdr:rowOff>0</xdr:rowOff>
    </xdr:from>
    <xdr:to>
      <xdr:col>43</xdr:col>
      <xdr:colOff>104775</xdr:colOff>
      <xdr:row>255</xdr:row>
      <xdr:rowOff>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8705850" y="40166925"/>
          <a:ext cx="0" cy="6286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27305</xdr:colOff>
      <xdr:row>258</xdr:row>
      <xdr:rowOff>114300</xdr:rowOff>
    </xdr:from>
    <xdr:to>
      <xdr:col>40</xdr:col>
      <xdr:colOff>72390</xdr:colOff>
      <xdr:row>258</xdr:row>
      <xdr:rowOff>365760</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a:xfrm>
          <a:off x="9733280" y="12857797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151130</xdr:colOff>
      <xdr:row>258</xdr:row>
      <xdr:rowOff>115570</xdr:rowOff>
    </xdr:from>
    <xdr:to>
      <xdr:col>46</xdr:col>
      <xdr:colOff>192405</xdr:colOff>
      <xdr:row>258</xdr:row>
      <xdr:rowOff>368300</xdr:rowOff>
    </xdr:to>
    <xdr:sp macro="" textlink="">
      <xdr:nvSpPr>
        <xdr:cNvPr id="23" name="右大かっこ 22">
          <a:extLst>
            <a:ext uri="{FF2B5EF4-FFF2-40B4-BE49-F238E27FC236}">
              <a16:creationId xmlns:a16="http://schemas.microsoft.com/office/drawing/2014/main" id="{00000000-0008-0000-0000-000017000000}"/>
            </a:ext>
          </a:extLst>
        </xdr:cNvPr>
        <xdr:cNvSpPr/>
      </xdr:nvSpPr>
      <xdr:spPr>
        <a:xfrm>
          <a:off x="11171555" y="128579245"/>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111125</xdr:colOff>
      <xdr:row>266</xdr:row>
      <xdr:rowOff>6350</xdr:rowOff>
    </xdr:from>
    <xdr:to>
      <xdr:col>43</xdr:col>
      <xdr:colOff>120650</xdr:colOff>
      <xdr:row>266</xdr:row>
      <xdr:rowOff>6350</xdr:rowOff>
    </xdr:to>
    <xdr:cxnSp macro="">
      <xdr:nvCxnSpPr>
        <xdr:cNvPr id="29" name="直線コネクタ 43">
          <a:extLst>
            <a:ext uri="{FF2B5EF4-FFF2-40B4-BE49-F238E27FC236}">
              <a16:creationId xmlns:a16="http://schemas.microsoft.com/office/drawing/2014/main" id="{00000000-0008-0000-0000-00001D000000}"/>
            </a:ext>
          </a:extLst>
        </xdr:cNvPr>
        <xdr:cNvCxnSpPr/>
      </xdr:nvCxnSpPr>
      <xdr:spPr>
        <a:xfrm>
          <a:off x="6092825" y="131775200"/>
          <a:ext cx="4391025" cy="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116417</xdr:colOff>
      <xdr:row>266</xdr:row>
      <xdr:rowOff>1058</xdr:rowOff>
    </xdr:from>
    <xdr:to>
      <xdr:col>23</xdr:col>
      <xdr:colOff>116417</xdr:colOff>
      <xdr:row>268</xdr:row>
      <xdr:rowOff>1058</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098117" y="131769908"/>
          <a:ext cx="0" cy="8953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115358</xdr:colOff>
      <xdr:row>266</xdr:row>
      <xdr:rowOff>4233</xdr:rowOff>
    </xdr:from>
    <xdr:to>
      <xdr:col>33</xdr:col>
      <xdr:colOff>115358</xdr:colOff>
      <xdr:row>268</xdr:row>
      <xdr:rowOff>4233</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8287808" y="131773083"/>
          <a:ext cx="0" cy="8953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109538</xdr:colOff>
      <xdr:row>264</xdr:row>
      <xdr:rowOff>0</xdr:rowOff>
    </xdr:from>
    <xdr:to>
      <xdr:col>28</xdr:col>
      <xdr:colOff>109538</xdr:colOff>
      <xdr:row>266</xdr:row>
      <xdr:rowOff>0</xdr:rowOff>
    </xdr:to>
    <xdr:cxnSp macro="">
      <xdr:nvCxnSpPr>
        <xdr:cNvPr id="33" name="直線コネクタ 38">
          <a:extLst>
            <a:ext uri="{FF2B5EF4-FFF2-40B4-BE49-F238E27FC236}">
              <a16:creationId xmlns:a16="http://schemas.microsoft.com/office/drawing/2014/main" id="{00000000-0008-0000-0000-000021000000}"/>
            </a:ext>
          </a:extLst>
        </xdr:cNvPr>
        <xdr:cNvCxnSpPr/>
      </xdr:nvCxnSpPr>
      <xdr:spPr>
        <a:xfrm>
          <a:off x="7186613" y="130873500"/>
          <a:ext cx="0" cy="895350"/>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27305</xdr:colOff>
      <xdr:row>271</xdr:row>
      <xdr:rowOff>111125</xdr:rowOff>
    </xdr:from>
    <xdr:to>
      <xdr:col>30</xdr:col>
      <xdr:colOff>72390</xdr:colOff>
      <xdr:row>271</xdr:row>
      <xdr:rowOff>362585</xdr:rowOff>
    </xdr:to>
    <xdr:sp macro="" textlink="">
      <xdr:nvSpPr>
        <xdr:cNvPr id="35" name="左大かっこ 34">
          <a:extLst>
            <a:ext uri="{FF2B5EF4-FFF2-40B4-BE49-F238E27FC236}">
              <a16:creationId xmlns:a16="http://schemas.microsoft.com/office/drawing/2014/main" id="{00000000-0008-0000-0000-000023000000}"/>
            </a:ext>
          </a:extLst>
        </xdr:cNvPr>
        <xdr:cNvSpPr/>
      </xdr:nvSpPr>
      <xdr:spPr>
        <a:xfrm>
          <a:off x="7542530" y="134118350"/>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151130</xdr:colOff>
      <xdr:row>271</xdr:row>
      <xdr:rowOff>112395</xdr:rowOff>
    </xdr:from>
    <xdr:to>
      <xdr:col>36</xdr:col>
      <xdr:colOff>192405</xdr:colOff>
      <xdr:row>271</xdr:row>
      <xdr:rowOff>365125</xdr:rowOff>
    </xdr:to>
    <xdr:sp macro="" textlink="">
      <xdr:nvSpPr>
        <xdr:cNvPr id="36" name="右大かっこ 35">
          <a:extLst>
            <a:ext uri="{FF2B5EF4-FFF2-40B4-BE49-F238E27FC236}">
              <a16:creationId xmlns:a16="http://schemas.microsoft.com/office/drawing/2014/main" id="{00000000-0008-0000-0000-000024000000}"/>
            </a:ext>
          </a:extLst>
        </xdr:cNvPr>
        <xdr:cNvSpPr/>
      </xdr:nvSpPr>
      <xdr:spPr>
        <a:xfrm>
          <a:off x="8980805" y="13411962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27305</xdr:colOff>
      <xdr:row>271</xdr:row>
      <xdr:rowOff>117475</xdr:rowOff>
    </xdr:from>
    <xdr:to>
      <xdr:col>20</xdr:col>
      <xdr:colOff>72390</xdr:colOff>
      <xdr:row>271</xdr:row>
      <xdr:rowOff>368935</xdr:rowOff>
    </xdr:to>
    <xdr:sp macro="" textlink="">
      <xdr:nvSpPr>
        <xdr:cNvPr id="37" name="左大かっこ 36">
          <a:extLst>
            <a:ext uri="{FF2B5EF4-FFF2-40B4-BE49-F238E27FC236}">
              <a16:creationId xmlns:a16="http://schemas.microsoft.com/office/drawing/2014/main" id="{00000000-0008-0000-0000-000025000000}"/>
            </a:ext>
          </a:extLst>
        </xdr:cNvPr>
        <xdr:cNvSpPr/>
      </xdr:nvSpPr>
      <xdr:spPr>
        <a:xfrm>
          <a:off x="5351780" y="134124700"/>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147955</xdr:colOff>
      <xdr:row>271</xdr:row>
      <xdr:rowOff>112395</xdr:rowOff>
    </xdr:from>
    <xdr:to>
      <xdr:col>26</xdr:col>
      <xdr:colOff>189230</xdr:colOff>
      <xdr:row>271</xdr:row>
      <xdr:rowOff>365125</xdr:rowOff>
    </xdr:to>
    <xdr:sp macro="" textlink="">
      <xdr:nvSpPr>
        <xdr:cNvPr id="38" name="右大かっこ 37">
          <a:extLst>
            <a:ext uri="{FF2B5EF4-FFF2-40B4-BE49-F238E27FC236}">
              <a16:creationId xmlns:a16="http://schemas.microsoft.com/office/drawing/2014/main" id="{00000000-0008-0000-0000-000026000000}"/>
            </a:ext>
          </a:extLst>
        </xdr:cNvPr>
        <xdr:cNvSpPr/>
      </xdr:nvSpPr>
      <xdr:spPr>
        <a:xfrm>
          <a:off x="6786880" y="134119620"/>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27305</xdr:colOff>
      <xdr:row>271</xdr:row>
      <xdr:rowOff>111125</xdr:rowOff>
    </xdr:from>
    <xdr:to>
      <xdr:col>40</xdr:col>
      <xdr:colOff>72390</xdr:colOff>
      <xdr:row>271</xdr:row>
      <xdr:rowOff>362585</xdr:rowOff>
    </xdr:to>
    <xdr:sp macro="" textlink="">
      <xdr:nvSpPr>
        <xdr:cNvPr id="24" name="左大かっこ 23">
          <a:extLst>
            <a:ext uri="{FF2B5EF4-FFF2-40B4-BE49-F238E27FC236}">
              <a16:creationId xmlns:a16="http://schemas.microsoft.com/office/drawing/2014/main" id="{00000000-0008-0000-0000-000018000000}"/>
            </a:ext>
          </a:extLst>
        </xdr:cNvPr>
        <xdr:cNvSpPr/>
      </xdr:nvSpPr>
      <xdr:spPr>
        <a:xfrm>
          <a:off x="7571105" y="134210425"/>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151130</xdr:colOff>
      <xdr:row>271</xdr:row>
      <xdr:rowOff>112395</xdr:rowOff>
    </xdr:from>
    <xdr:to>
      <xdr:col>46</xdr:col>
      <xdr:colOff>192405</xdr:colOff>
      <xdr:row>271</xdr:row>
      <xdr:rowOff>365125</xdr:rowOff>
    </xdr:to>
    <xdr:sp macro="" textlink="">
      <xdr:nvSpPr>
        <xdr:cNvPr id="25" name="右大かっこ 24">
          <a:extLst>
            <a:ext uri="{FF2B5EF4-FFF2-40B4-BE49-F238E27FC236}">
              <a16:creationId xmlns:a16="http://schemas.microsoft.com/office/drawing/2014/main" id="{00000000-0008-0000-0000-000019000000}"/>
            </a:ext>
          </a:extLst>
        </xdr:cNvPr>
        <xdr:cNvSpPr/>
      </xdr:nvSpPr>
      <xdr:spPr>
        <a:xfrm>
          <a:off x="8990330" y="134211695"/>
          <a:ext cx="41275"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114300</xdr:colOff>
      <xdr:row>266</xdr:row>
      <xdr:rowOff>3175</xdr:rowOff>
    </xdr:from>
    <xdr:to>
      <xdr:col>43</xdr:col>
      <xdr:colOff>114300</xdr:colOff>
      <xdr:row>268</xdr:row>
      <xdr:rowOff>3175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10477500" y="131772025"/>
          <a:ext cx="0" cy="8953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hakurankai/banpak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4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59"/>
      <c r="AV1" s="8"/>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54">
        <v>2023</v>
      </c>
      <c r="AE2" s="554"/>
      <c r="AF2" s="554"/>
      <c r="AG2" s="554"/>
      <c r="AH2" s="554"/>
      <c r="AI2" s="77" t="s">
        <v>1</v>
      </c>
      <c r="AJ2" s="555" t="s">
        <v>172</v>
      </c>
      <c r="AK2" s="555"/>
      <c r="AL2" s="555"/>
      <c r="AM2" s="555"/>
      <c r="AN2" s="77" t="s">
        <v>1</v>
      </c>
      <c r="AO2" s="555">
        <v>22</v>
      </c>
      <c r="AP2" s="555"/>
      <c r="AQ2" s="555"/>
      <c r="AR2" s="77" t="s">
        <v>1</v>
      </c>
      <c r="AS2" s="556">
        <v>223</v>
      </c>
      <c r="AT2" s="556"/>
      <c r="AU2" s="556"/>
      <c r="AV2" s="77" t="str">
        <f>IF(AW2="","","-")</f>
        <v/>
      </c>
      <c r="AW2" s="557"/>
      <c r="AX2" s="557"/>
      <c r="AY2" s="75">
        <v>1</v>
      </c>
    </row>
    <row r="3" spans="1:51" ht="21" customHeight="1">
      <c r="A3" s="107"/>
      <c r="B3" s="108"/>
      <c r="C3" s="108"/>
      <c r="D3" s="108"/>
      <c r="E3" s="108"/>
      <c r="F3" s="109"/>
      <c r="G3" s="608" t="s">
        <v>4</v>
      </c>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78" t="s">
        <v>5</v>
      </c>
      <c r="AJ3" s="558" t="s">
        <v>6</v>
      </c>
      <c r="AK3" s="558"/>
      <c r="AL3" s="558"/>
      <c r="AM3" s="558"/>
      <c r="AN3" s="558"/>
      <c r="AO3" s="558"/>
      <c r="AP3" s="558"/>
      <c r="AQ3" s="558"/>
      <c r="AR3" s="558"/>
      <c r="AS3" s="558"/>
      <c r="AT3" s="558"/>
      <c r="AU3" s="558"/>
      <c r="AV3" s="558"/>
      <c r="AW3" s="558"/>
      <c r="AX3" s="79" t="s">
        <v>7</v>
      </c>
      <c r="AY3" s="75">
        <v>1</v>
      </c>
    </row>
    <row r="4" spans="1:51" ht="24.75" customHeight="1">
      <c r="A4" s="583" t="s">
        <v>8</v>
      </c>
      <c r="B4" s="584"/>
      <c r="C4" s="584"/>
      <c r="D4" s="584"/>
      <c r="E4" s="584"/>
      <c r="F4" s="584"/>
      <c r="G4" s="585" t="s">
        <v>754</v>
      </c>
      <c r="H4" s="174"/>
      <c r="I4" s="174"/>
      <c r="J4" s="174"/>
      <c r="K4" s="174"/>
      <c r="L4" s="174"/>
      <c r="M4" s="174"/>
      <c r="N4" s="174"/>
      <c r="O4" s="174"/>
      <c r="P4" s="174"/>
      <c r="Q4" s="174"/>
      <c r="R4" s="174"/>
      <c r="S4" s="174"/>
      <c r="T4" s="174"/>
      <c r="U4" s="174"/>
      <c r="V4" s="174"/>
      <c r="W4" s="174"/>
      <c r="X4" s="174"/>
      <c r="Y4" s="586" t="s">
        <v>9</v>
      </c>
      <c r="Z4" s="578"/>
      <c r="AA4" s="578"/>
      <c r="AB4" s="578"/>
      <c r="AC4" s="578"/>
      <c r="AD4" s="579"/>
      <c r="AE4" s="587" t="s">
        <v>10</v>
      </c>
      <c r="AF4" s="174"/>
      <c r="AG4" s="174"/>
      <c r="AH4" s="174"/>
      <c r="AI4" s="174"/>
      <c r="AJ4" s="174"/>
      <c r="AK4" s="174"/>
      <c r="AL4" s="174"/>
      <c r="AM4" s="174"/>
      <c r="AN4" s="174"/>
      <c r="AO4" s="174"/>
      <c r="AP4" s="175"/>
      <c r="AQ4" s="588" t="s">
        <v>11</v>
      </c>
      <c r="AR4" s="578"/>
      <c r="AS4" s="578"/>
      <c r="AT4" s="578"/>
      <c r="AU4" s="578"/>
      <c r="AV4" s="578"/>
      <c r="AW4" s="578"/>
      <c r="AX4" s="589"/>
      <c r="AY4" s="75">
        <v>1</v>
      </c>
    </row>
    <row r="5" spans="1:51" ht="29.25" customHeight="1">
      <c r="A5" s="590" t="s">
        <v>12</v>
      </c>
      <c r="B5" s="591"/>
      <c r="C5" s="591"/>
      <c r="D5" s="591"/>
      <c r="E5" s="591"/>
      <c r="F5" s="592"/>
      <c r="G5" s="536" t="s">
        <v>13</v>
      </c>
      <c r="H5" s="537"/>
      <c r="I5" s="537"/>
      <c r="J5" s="537"/>
      <c r="K5" s="537"/>
      <c r="L5" s="537"/>
      <c r="M5" s="538" t="s">
        <v>14</v>
      </c>
      <c r="N5" s="539"/>
      <c r="O5" s="539"/>
      <c r="P5" s="539"/>
      <c r="Q5" s="539"/>
      <c r="R5" s="540"/>
      <c r="S5" s="541" t="s">
        <v>15</v>
      </c>
      <c r="T5" s="537"/>
      <c r="U5" s="537"/>
      <c r="V5" s="537"/>
      <c r="W5" s="537"/>
      <c r="X5" s="542"/>
      <c r="Y5" s="543" t="s">
        <v>16</v>
      </c>
      <c r="Z5" s="238"/>
      <c r="AA5" s="238"/>
      <c r="AB5" s="238"/>
      <c r="AC5" s="238"/>
      <c r="AD5" s="239"/>
      <c r="AE5" s="564" t="s">
        <v>17</v>
      </c>
      <c r="AF5" s="564"/>
      <c r="AG5" s="564"/>
      <c r="AH5" s="564"/>
      <c r="AI5" s="564"/>
      <c r="AJ5" s="564"/>
      <c r="AK5" s="564"/>
      <c r="AL5" s="564"/>
      <c r="AM5" s="564"/>
      <c r="AN5" s="564"/>
      <c r="AO5" s="564"/>
      <c r="AP5" s="565"/>
      <c r="AQ5" s="566" t="s">
        <v>18</v>
      </c>
      <c r="AR5" s="567"/>
      <c r="AS5" s="567"/>
      <c r="AT5" s="567"/>
      <c r="AU5" s="567"/>
      <c r="AV5" s="567"/>
      <c r="AW5" s="567"/>
      <c r="AX5" s="568"/>
      <c r="AY5" s="75">
        <v>1</v>
      </c>
    </row>
    <row r="6" spans="1:51" ht="24" customHeight="1">
      <c r="A6" s="569" t="s">
        <v>19</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75">
        <v>1</v>
      </c>
    </row>
    <row r="7" spans="1:51" ht="63" customHeight="1">
      <c r="A7" s="559" t="s">
        <v>20</v>
      </c>
      <c r="B7" s="560"/>
      <c r="C7" s="560"/>
      <c r="D7" s="560"/>
      <c r="E7" s="560"/>
      <c r="F7" s="561"/>
      <c r="G7" s="574" t="s">
        <v>21</v>
      </c>
      <c r="H7" s="575"/>
      <c r="I7" s="575"/>
      <c r="J7" s="575"/>
      <c r="K7" s="575"/>
      <c r="L7" s="575"/>
      <c r="M7" s="575"/>
      <c r="N7" s="575"/>
      <c r="O7" s="575"/>
      <c r="P7" s="575"/>
      <c r="Q7" s="575"/>
      <c r="R7" s="575"/>
      <c r="S7" s="575"/>
      <c r="T7" s="575"/>
      <c r="U7" s="575"/>
      <c r="V7" s="575"/>
      <c r="W7" s="575"/>
      <c r="X7" s="576"/>
      <c r="Y7" s="577" t="s">
        <v>22</v>
      </c>
      <c r="Z7" s="578"/>
      <c r="AA7" s="578"/>
      <c r="AB7" s="578"/>
      <c r="AC7" s="578"/>
      <c r="AD7" s="579"/>
      <c r="AE7" s="580" t="s">
        <v>23</v>
      </c>
      <c r="AF7" s="581"/>
      <c r="AG7" s="581"/>
      <c r="AH7" s="581"/>
      <c r="AI7" s="581"/>
      <c r="AJ7" s="581"/>
      <c r="AK7" s="581"/>
      <c r="AL7" s="581"/>
      <c r="AM7" s="581"/>
      <c r="AN7" s="581"/>
      <c r="AO7" s="581"/>
      <c r="AP7" s="581"/>
      <c r="AQ7" s="581"/>
      <c r="AR7" s="581"/>
      <c r="AS7" s="581"/>
      <c r="AT7" s="581"/>
      <c r="AU7" s="581"/>
      <c r="AV7" s="581"/>
      <c r="AW7" s="581"/>
      <c r="AX7" s="582"/>
      <c r="AY7" s="75">
        <v>1</v>
      </c>
    </row>
    <row r="8" spans="1:51" ht="23.25" customHeight="1">
      <c r="A8" s="559" t="s">
        <v>24</v>
      </c>
      <c r="B8" s="560"/>
      <c r="C8" s="560"/>
      <c r="D8" s="560"/>
      <c r="E8" s="560"/>
      <c r="F8" s="561"/>
      <c r="G8" s="562" t="s">
        <v>25</v>
      </c>
      <c r="H8" s="563"/>
      <c r="I8" s="563"/>
      <c r="J8" s="563"/>
      <c r="K8" s="563"/>
      <c r="L8" s="563"/>
      <c r="M8" s="563"/>
      <c r="N8" s="563"/>
      <c r="O8" s="563"/>
      <c r="P8" s="563"/>
      <c r="Q8" s="563"/>
      <c r="R8" s="563"/>
      <c r="S8" s="563"/>
      <c r="T8" s="563"/>
      <c r="U8" s="563"/>
      <c r="V8" s="563"/>
      <c r="W8" s="563"/>
      <c r="X8" s="563"/>
      <c r="Y8" s="593" t="s">
        <v>26</v>
      </c>
      <c r="Z8" s="594"/>
      <c r="AA8" s="594"/>
      <c r="AB8" s="594"/>
      <c r="AC8" s="594"/>
      <c r="AD8" s="595"/>
      <c r="AE8" s="599" t="str">
        <f>入力規則等!F31</f>
        <v>その他の事項経費</v>
      </c>
      <c r="AF8" s="600"/>
      <c r="AG8" s="600"/>
      <c r="AH8" s="600"/>
      <c r="AI8" s="600"/>
      <c r="AJ8" s="600"/>
      <c r="AK8" s="600"/>
      <c r="AL8" s="600"/>
      <c r="AM8" s="600"/>
      <c r="AN8" s="600"/>
      <c r="AO8" s="600"/>
      <c r="AP8" s="600"/>
      <c r="AQ8" s="600"/>
      <c r="AR8" s="600"/>
      <c r="AS8" s="600"/>
      <c r="AT8" s="600"/>
      <c r="AU8" s="600"/>
      <c r="AV8" s="600"/>
      <c r="AW8" s="600"/>
      <c r="AX8" s="601"/>
      <c r="AY8" s="75">
        <v>1</v>
      </c>
    </row>
    <row r="9" spans="1:51" ht="23.25" customHeight="1">
      <c r="A9" s="559" t="s">
        <v>27</v>
      </c>
      <c r="B9" s="560"/>
      <c r="C9" s="560"/>
      <c r="D9" s="560"/>
      <c r="E9" s="560"/>
      <c r="F9" s="561"/>
      <c r="G9" s="562" t="s">
        <v>670</v>
      </c>
      <c r="H9" s="563"/>
      <c r="I9" s="563"/>
      <c r="J9" s="563"/>
      <c r="K9" s="563"/>
      <c r="L9" s="563"/>
      <c r="M9" s="563"/>
      <c r="N9" s="563"/>
      <c r="O9" s="563"/>
      <c r="P9" s="563"/>
      <c r="Q9" s="563"/>
      <c r="R9" s="563"/>
      <c r="S9" s="563"/>
      <c r="T9" s="563"/>
      <c r="U9" s="563"/>
      <c r="V9" s="563"/>
      <c r="W9" s="563"/>
      <c r="X9" s="563"/>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75">
        <v>1</v>
      </c>
    </row>
    <row r="10" spans="1:51" ht="23.25" customHeight="1">
      <c r="A10" s="559" t="s">
        <v>28</v>
      </c>
      <c r="B10" s="560"/>
      <c r="C10" s="560"/>
      <c r="D10" s="560"/>
      <c r="E10" s="560"/>
      <c r="F10" s="561"/>
      <c r="G10" s="609" t="s">
        <v>750</v>
      </c>
      <c r="H10" s="563"/>
      <c r="I10" s="563"/>
      <c r="J10" s="563"/>
      <c r="K10" s="563"/>
      <c r="L10" s="563"/>
      <c r="M10" s="563"/>
      <c r="N10" s="563"/>
      <c r="O10" s="563"/>
      <c r="P10" s="563"/>
      <c r="Q10" s="563"/>
      <c r="R10" s="563"/>
      <c r="S10" s="563"/>
      <c r="T10" s="563"/>
      <c r="U10" s="563"/>
      <c r="V10" s="563"/>
      <c r="W10" s="563"/>
      <c r="X10" s="563"/>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75">
        <v>1</v>
      </c>
    </row>
    <row r="11" spans="1:51" ht="123" customHeight="1">
      <c r="A11" s="498" t="s">
        <v>29</v>
      </c>
      <c r="B11" s="499"/>
      <c r="C11" s="499"/>
      <c r="D11" s="499"/>
      <c r="E11" s="499"/>
      <c r="F11" s="499"/>
      <c r="G11" s="483" t="s">
        <v>30</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75">
        <v>1</v>
      </c>
    </row>
    <row r="12" spans="1:51" ht="123" customHeight="1">
      <c r="A12" s="210" t="s">
        <v>31</v>
      </c>
      <c r="B12" s="211"/>
      <c r="C12" s="211"/>
      <c r="D12" s="211"/>
      <c r="E12" s="211"/>
      <c r="F12" s="212"/>
      <c r="G12" s="483" t="s">
        <v>746</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5"/>
      <c r="AY12" s="75">
        <v>1</v>
      </c>
    </row>
    <row r="13" spans="1:51" ht="123" customHeight="1">
      <c r="A13" s="210" t="s">
        <v>32</v>
      </c>
      <c r="B13" s="211"/>
      <c r="C13" s="211"/>
      <c r="D13" s="211"/>
      <c r="E13" s="211"/>
      <c r="F13" s="211"/>
      <c r="G13" s="483" t="s">
        <v>33</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75">
        <v>1</v>
      </c>
    </row>
    <row r="14" spans="1:51" ht="30" customHeight="1">
      <c r="A14" s="210" t="s">
        <v>34</v>
      </c>
      <c r="B14" s="211"/>
      <c r="C14" s="211"/>
      <c r="D14" s="211"/>
      <c r="E14" s="211"/>
      <c r="F14" s="211"/>
      <c r="G14" s="621" t="s">
        <v>747</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5"/>
      <c r="AY14" s="75">
        <v>1</v>
      </c>
    </row>
    <row r="15" spans="1:51" ht="36.75" customHeight="1">
      <c r="A15" s="486" t="s">
        <v>35</v>
      </c>
      <c r="B15" s="487"/>
      <c r="C15" s="487"/>
      <c r="D15" s="487"/>
      <c r="E15" s="487"/>
      <c r="F15" s="488"/>
      <c r="G15" s="489" t="str">
        <f>入力規則等!K10</f>
        <v>直接実施、委託・請負</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75">
        <v>1</v>
      </c>
    </row>
    <row r="16" spans="1:51" ht="48.75" customHeight="1">
      <c r="A16" s="210" t="s">
        <v>36</v>
      </c>
      <c r="B16" s="211"/>
      <c r="C16" s="211"/>
      <c r="D16" s="211"/>
      <c r="E16" s="211"/>
      <c r="F16" s="212"/>
      <c r="G16" s="533" t="s">
        <v>756</v>
      </c>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75">
        <v>1</v>
      </c>
    </row>
    <row r="17" spans="1:51" ht="25.5" customHeight="1">
      <c r="A17" s="492" t="s">
        <v>37</v>
      </c>
      <c r="B17" s="493"/>
      <c r="C17" s="493"/>
      <c r="D17" s="493"/>
      <c r="E17" s="493"/>
      <c r="F17" s="494"/>
      <c r="G17" s="501"/>
      <c r="H17" s="502"/>
      <c r="I17" s="502"/>
      <c r="J17" s="502"/>
      <c r="K17" s="502"/>
      <c r="L17" s="502"/>
      <c r="M17" s="502"/>
      <c r="N17" s="502"/>
      <c r="O17" s="502"/>
      <c r="P17" s="191" t="s">
        <v>38</v>
      </c>
      <c r="Q17" s="192"/>
      <c r="R17" s="192"/>
      <c r="S17" s="192"/>
      <c r="T17" s="192"/>
      <c r="U17" s="192"/>
      <c r="V17" s="193"/>
      <c r="W17" s="191" t="s">
        <v>39</v>
      </c>
      <c r="X17" s="192"/>
      <c r="Y17" s="192"/>
      <c r="Z17" s="192"/>
      <c r="AA17" s="192"/>
      <c r="AB17" s="192"/>
      <c r="AC17" s="193"/>
      <c r="AD17" s="191" t="s">
        <v>40</v>
      </c>
      <c r="AE17" s="192"/>
      <c r="AF17" s="192"/>
      <c r="AG17" s="192"/>
      <c r="AH17" s="192"/>
      <c r="AI17" s="192"/>
      <c r="AJ17" s="193"/>
      <c r="AK17" s="191" t="s">
        <v>41</v>
      </c>
      <c r="AL17" s="192"/>
      <c r="AM17" s="192"/>
      <c r="AN17" s="192"/>
      <c r="AO17" s="192"/>
      <c r="AP17" s="192"/>
      <c r="AQ17" s="193"/>
      <c r="AR17" s="191" t="s">
        <v>42</v>
      </c>
      <c r="AS17" s="192"/>
      <c r="AT17" s="192"/>
      <c r="AU17" s="192"/>
      <c r="AV17" s="192"/>
      <c r="AW17" s="192"/>
      <c r="AX17" s="663"/>
      <c r="AY17" s="75">
        <v>1</v>
      </c>
    </row>
    <row r="18" spans="1:51" ht="24" customHeight="1">
      <c r="A18" s="495"/>
      <c r="B18" s="496"/>
      <c r="C18" s="496"/>
      <c r="D18" s="496"/>
      <c r="E18" s="496"/>
      <c r="F18" s="497"/>
      <c r="G18" s="519" t="s">
        <v>43</v>
      </c>
      <c r="H18" s="520"/>
      <c r="I18" s="526" t="s">
        <v>44</v>
      </c>
      <c r="J18" s="527"/>
      <c r="K18" s="527"/>
      <c r="L18" s="527"/>
      <c r="M18" s="527"/>
      <c r="N18" s="527"/>
      <c r="O18" s="528"/>
      <c r="P18" s="278">
        <v>29</v>
      </c>
      <c r="Q18" s="279"/>
      <c r="R18" s="279"/>
      <c r="S18" s="279"/>
      <c r="T18" s="279"/>
      <c r="U18" s="279"/>
      <c r="V18" s="280"/>
      <c r="W18" s="529">
        <v>37</v>
      </c>
      <c r="X18" s="530"/>
      <c r="Y18" s="530"/>
      <c r="Z18" s="530"/>
      <c r="AA18" s="530"/>
      <c r="AB18" s="530"/>
      <c r="AC18" s="531"/>
      <c r="AD18" s="278">
        <v>46</v>
      </c>
      <c r="AE18" s="279"/>
      <c r="AF18" s="279"/>
      <c r="AG18" s="279"/>
      <c r="AH18" s="279"/>
      <c r="AI18" s="279"/>
      <c r="AJ18" s="280"/>
      <c r="AK18" s="278">
        <v>33</v>
      </c>
      <c r="AL18" s="279"/>
      <c r="AM18" s="279"/>
      <c r="AN18" s="279"/>
      <c r="AO18" s="279"/>
      <c r="AP18" s="279"/>
      <c r="AQ18" s="280"/>
      <c r="AR18" s="529">
        <v>35</v>
      </c>
      <c r="AS18" s="530"/>
      <c r="AT18" s="530"/>
      <c r="AU18" s="530"/>
      <c r="AV18" s="530"/>
      <c r="AW18" s="530"/>
      <c r="AX18" s="532"/>
      <c r="AY18" s="75">
        <v>1</v>
      </c>
    </row>
    <row r="19" spans="1:51" ht="24" customHeight="1">
      <c r="A19" s="495"/>
      <c r="B19" s="496"/>
      <c r="C19" s="496"/>
      <c r="D19" s="496"/>
      <c r="E19" s="496"/>
      <c r="F19" s="497"/>
      <c r="G19" s="521"/>
      <c r="H19" s="522"/>
      <c r="I19" s="548" t="s">
        <v>46</v>
      </c>
      <c r="J19" s="549"/>
      <c r="K19" s="549"/>
      <c r="L19" s="549"/>
      <c r="M19" s="549"/>
      <c r="N19" s="549"/>
      <c r="O19" s="550"/>
      <c r="P19" s="278" t="s">
        <v>1</v>
      </c>
      <c r="Q19" s="279"/>
      <c r="R19" s="279"/>
      <c r="S19" s="279"/>
      <c r="T19" s="279"/>
      <c r="U19" s="279"/>
      <c r="V19" s="280"/>
      <c r="W19" s="278" t="s">
        <v>1</v>
      </c>
      <c r="X19" s="279"/>
      <c r="Y19" s="279"/>
      <c r="Z19" s="279"/>
      <c r="AA19" s="279"/>
      <c r="AB19" s="279"/>
      <c r="AC19" s="280"/>
      <c r="AD19" s="278" t="s">
        <v>1</v>
      </c>
      <c r="AE19" s="279"/>
      <c r="AF19" s="279"/>
      <c r="AG19" s="279"/>
      <c r="AH19" s="279"/>
      <c r="AI19" s="279"/>
      <c r="AJ19" s="280"/>
      <c r="AK19" s="551" t="str">
        <f>IF(SUM($AK$20:$AQ$24)=0,"-",SUM($AK$20:$AQ$24))</f>
        <v>-</v>
      </c>
      <c r="AL19" s="552"/>
      <c r="AM19" s="552"/>
      <c r="AN19" s="552"/>
      <c r="AO19" s="552"/>
      <c r="AP19" s="552"/>
      <c r="AQ19" s="553"/>
      <c r="AR19" s="544"/>
      <c r="AS19" s="545"/>
      <c r="AT19" s="545"/>
      <c r="AU19" s="545"/>
      <c r="AV19" s="545"/>
      <c r="AW19" s="545"/>
      <c r="AX19" s="546"/>
      <c r="AY19" s="75">
        <v>1</v>
      </c>
    </row>
    <row r="20" spans="1:51" ht="24" customHeight="1">
      <c r="A20" s="495"/>
      <c r="B20" s="496"/>
      <c r="C20" s="496"/>
      <c r="D20" s="496"/>
      <c r="E20" s="496"/>
      <c r="F20" s="497"/>
      <c r="G20" s="521"/>
      <c r="H20" s="522"/>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78" t="s">
        <v>1</v>
      </c>
      <c r="AL20" s="279"/>
      <c r="AM20" s="279"/>
      <c r="AN20" s="279"/>
      <c r="AO20" s="279"/>
      <c r="AP20" s="279"/>
      <c r="AQ20" s="280"/>
      <c r="AR20" s="544"/>
      <c r="AS20" s="545"/>
      <c r="AT20" s="545"/>
      <c r="AU20" s="545"/>
      <c r="AV20" s="545"/>
      <c r="AW20" s="545"/>
      <c r="AX20" s="546"/>
      <c r="AY20" s="75">
        <v>1</v>
      </c>
    </row>
    <row r="21" spans="1:51" ht="24" customHeight="1">
      <c r="A21" s="495"/>
      <c r="B21" s="496"/>
      <c r="C21" s="496"/>
      <c r="D21" s="496"/>
      <c r="E21" s="496"/>
      <c r="F21" s="497"/>
      <c r="G21" s="521"/>
      <c r="H21" s="522"/>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78" t="s">
        <v>1</v>
      </c>
      <c r="AL21" s="279"/>
      <c r="AM21" s="279"/>
      <c r="AN21" s="279"/>
      <c r="AO21" s="279"/>
      <c r="AP21" s="279"/>
      <c r="AQ21" s="280"/>
      <c r="AR21" s="544"/>
      <c r="AS21" s="545"/>
      <c r="AT21" s="545"/>
      <c r="AU21" s="545"/>
      <c r="AV21" s="545"/>
      <c r="AW21" s="545"/>
      <c r="AX21" s="546"/>
      <c r="AY21" s="75">
        <v>1</v>
      </c>
    </row>
    <row r="22" spans="1:51" ht="24" customHeight="1">
      <c r="A22" s="495"/>
      <c r="B22" s="496"/>
      <c r="C22" s="496"/>
      <c r="D22" s="496"/>
      <c r="E22" s="496"/>
      <c r="F22" s="497"/>
      <c r="G22" s="521"/>
      <c r="H22" s="522"/>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78" t="s">
        <v>1</v>
      </c>
      <c r="AL22" s="279"/>
      <c r="AM22" s="279"/>
      <c r="AN22" s="279"/>
      <c r="AO22" s="279"/>
      <c r="AP22" s="279"/>
      <c r="AQ22" s="280"/>
      <c r="AR22" s="544"/>
      <c r="AS22" s="545"/>
      <c r="AT22" s="545"/>
      <c r="AU22" s="545"/>
      <c r="AV22" s="545"/>
      <c r="AW22" s="545"/>
      <c r="AX22" s="546"/>
      <c r="AY22" s="75">
        <v>1</v>
      </c>
    </row>
    <row r="23" spans="1:51" ht="24" customHeight="1">
      <c r="A23" s="495"/>
      <c r="B23" s="496"/>
      <c r="C23" s="496"/>
      <c r="D23" s="496"/>
      <c r="E23" s="496"/>
      <c r="F23" s="497"/>
      <c r="G23" s="521"/>
      <c r="H23" s="522"/>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78" t="s">
        <v>1</v>
      </c>
      <c r="AL23" s="279"/>
      <c r="AM23" s="279"/>
      <c r="AN23" s="279"/>
      <c r="AO23" s="279"/>
      <c r="AP23" s="279"/>
      <c r="AQ23" s="280"/>
      <c r="AR23" s="544"/>
      <c r="AS23" s="545"/>
      <c r="AT23" s="545"/>
      <c r="AU23" s="545"/>
      <c r="AV23" s="545"/>
      <c r="AW23" s="545"/>
      <c r="AX23" s="546"/>
      <c r="AY23" s="75">
        <v>1</v>
      </c>
    </row>
    <row r="24" spans="1:51" ht="24" customHeight="1">
      <c r="A24" s="495"/>
      <c r="B24" s="496"/>
      <c r="C24" s="496"/>
      <c r="D24" s="496"/>
      <c r="E24" s="496"/>
      <c r="F24" s="497"/>
      <c r="G24" s="521"/>
      <c r="H24" s="522"/>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78" t="s">
        <v>1</v>
      </c>
      <c r="AL24" s="279"/>
      <c r="AM24" s="279"/>
      <c r="AN24" s="279"/>
      <c r="AO24" s="279"/>
      <c r="AP24" s="279"/>
      <c r="AQ24" s="280"/>
      <c r="AR24" s="544"/>
      <c r="AS24" s="545"/>
      <c r="AT24" s="545"/>
      <c r="AU24" s="545"/>
      <c r="AV24" s="545"/>
      <c r="AW24" s="545"/>
      <c r="AX24" s="546"/>
      <c r="AY24" s="75">
        <v>1</v>
      </c>
    </row>
    <row r="25" spans="1:51" ht="24" customHeight="1">
      <c r="A25" s="495"/>
      <c r="B25" s="496"/>
      <c r="C25" s="496"/>
      <c r="D25" s="496"/>
      <c r="E25" s="496"/>
      <c r="F25" s="497"/>
      <c r="G25" s="523"/>
      <c r="H25" s="522"/>
      <c r="I25" s="331" t="s">
        <v>47</v>
      </c>
      <c r="J25" s="332"/>
      <c r="K25" s="332"/>
      <c r="L25" s="332"/>
      <c r="M25" s="332"/>
      <c r="N25" s="332"/>
      <c r="O25" s="333"/>
      <c r="P25" s="278" t="s">
        <v>1</v>
      </c>
      <c r="Q25" s="279"/>
      <c r="R25" s="279"/>
      <c r="S25" s="279"/>
      <c r="T25" s="279"/>
      <c r="U25" s="279"/>
      <c r="V25" s="280"/>
      <c r="W25" s="278" t="s">
        <v>1</v>
      </c>
      <c r="X25" s="279"/>
      <c r="Y25" s="279"/>
      <c r="Z25" s="279"/>
      <c r="AA25" s="279"/>
      <c r="AB25" s="279"/>
      <c r="AC25" s="280"/>
      <c r="AD25" s="278" t="s">
        <v>1</v>
      </c>
      <c r="AE25" s="279"/>
      <c r="AF25" s="279"/>
      <c r="AG25" s="279"/>
      <c r="AH25" s="279"/>
      <c r="AI25" s="279"/>
      <c r="AJ25" s="280"/>
      <c r="AK25" s="278" t="s">
        <v>45</v>
      </c>
      <c r="AL25" s="279"/>
      <c r="AM25" s="279"/>
      <c r="AN25" s="279"/>
      <c r="AO25" s="279"/>
      <c r="AP25" s="279"/>
      <c r="AQ25" s="280"/>
      <c r="AR25" s="278" t="s">
        <v>45</v>
      </c>
      <c r="AS25" s="279"/>
      <c r="AT25" s="279"/>
      <c r="AU25" s="279"/>
      <c r="AV25" s="279"/>
      <c r="AW25" s="279"/>
      <c r="AX25" s="547"/>
      <c r="AY25" s="75">
        <v>1</v>
      </c>
    </row>
    <row r="26" spans="1:51" ht="24" customHeight="1">
      <c r="A26" s="495"/>
      <c r="B26" s="496"/>
      <c r="C26" s="496"/>
      <c r="D26" s="496"/>
      <c r="E26" s="496"/>
      <c r="F26" s="497"/>
      <c r="G26" s="523"/>
      <c r="H26" s="522"/>
      <c r="I26" s="331" t="s">
        <v>48</v>
      </c>
      <c r="J26" s="332"/>
      <c r="K26" s="332"/>
      <c r="L26" s="332"/>
      <c r="M26" s="332"/>
      <c r="N26" s="332"/>
      <c r="O26" s="333"/>
      <c r="P26" s="278" t="s">
        <v>1</v>
      </c>
      <c r="Q26" s="279"/>
      <c r="R26" s="279"/>
      <c r="S26" s="279"/>
      <c r="T26" s="279"/>
      <c r="U26" s="279"/>
      <c r="V26" s="280"/>
      <c r="W26" s="278" t="s">
        <v>1</v>
      </c>
      <c r="X26" s="279"/>
      <c r="Y26" s="279"/>
      <c r="Z26" s="279"/>
      <c r="AA26" s="279"/>
      <c r="AB26" s="279"/>
      <c r="AC26" s="280"/>
      <c r="AD26" s="278" t="s">
        <v>1</v>
      </c>
      <c r="AE26" s="279"/>
      <c r="AF26" s="279"/>
      <c r="AG26" s="279"/>
      <c r="AH26" s="279"/>
      <c r="AI26" s="279"/>
      <c r="AJ26" s="280"/>
      <c r="AK26" s="278" t="s">
        <v>45</v>
      </c>
      <c r="AL26" s="279"/>
      <c r="AM26" s="279"/>
      <c r="AN26" s="279"/>
      <c r="AO26" s="279"/>
      <c r="AP26" s="279"/>
      <c r="AQ26" s="280"/>
      <c r="AR26" s="480"/>
      <c r="AS26" s="481"/>
      <c r="AT26" s="481"/>
      <c r="AU26" s="481"/>
      <c r="AV26" s="481"/>
      <c r="AW26" s="481"/>
      <c r="AX26" s="482"/>
      <c r="AY26" s="75">
        <v>1</v>
      </c>
    </row>
    <row r="27" spans="1:51" ht="24" customHeight="1">
      <c r="A27" s="495"/>
      <c r="B27" s="496"/>
      <c r="C27" s="496"/>
      <c r="D27" s="496"/>
      <c r="E27" s="496"/>
      <c r="F27" s="497"/>
      <c r="G27" s="523"/>
      <c r="H27" s="522"/>
      <c r="I27" s="331" t="s">
        <v>49</v>
      </c>
      <c r="J27" s="517"/>
      <c r="K27" s="517"/>
      <c r="L27" s="517"/>
      <c r="M27" s="517"/>
      <c r="N27" s="517"/>
      <c r="O27" s="518"/>
      <c r="P27" s="278" t="s">
        <v>1</v>
      </c>
      <c r="Q27" s="279"/>
      <c r="R27" s="279"/>
      <c r="S27" s="279"/>
      <c r="T27" s="279"/>
      <c r="U27" s="279"/>
      <c r="V27" s="280"/>
      <c r="W27" s="278" t="s">
        <v>1</v>
      </c>
      <c r="X27" s="279"/>
      <c r="Y27" s="279"/>
      <c r="Z27" s="279"/>
      <c r="AA27" s="279"/>
      <c r="AB27" s="279"/>
      <c r="AC27" s="280"/>
      <c r="AD27" s="278" t="s">
        <v>1</v>
      </c>
      <c r="AE27" s="279"/>
      <c r="AF27" s="279"/>
      <c r="AG27" s="279"/>
      <c r="AH27" s="279"/>
      <c r="AI27" s="279"/>
      <c r="AJ27" s="280"/>
      <c r="AK27" s="278" t="s">
        <v>45</v>
      </c>
      <c r="AL27" s="279"/>
      <c r="AM27" s="279"/>
      <c r="AN27" s="279"/>
      <c r="AO27" s="279"/>
      <c r="AP27" s="279"/>
      <c r="AQ27" s="280"/>
      <c r="AR27" s="480"/>
      <c r="AS27" s="481"/>
      <c r="AT27" s="481"/>
      <c r="AU27" s="481"/>
      <c r="AV27" s="481"/>
      <c r="AW27" s="481"/>
      <c r="AX27" s="482"/>
      <c r="AY27" s="75">
        <v>1</v>
      </c>
    </row>
    <row r="28" spans="1:51" ht="30.75" customHeight="1">
      <c r="A28" s="495"/>
      <c r="B28" s="496"/>
      <c r="C28" s="496"/>
      <c r="D28" s="496"/>
      <c r="E28" s="496"/>
      <c r="F28" s="497"/>
      <c r="G28" s="524"/>
      <c r="H28" s="525"/>
      <c r="I28" s="510" t="s">
        <v>50</v>
      </c>
      <c r="J28" s="511"/>
      <c r="K28" s="511"/>
      <c r="L28" s="511"/>
      <c r="M28" s="511"/>
      <c r="N28" s="511"/>
      <c r="O28" s="512"/>
      <c r="P28" s="513">
        <f>IF(SUM(P$18:V$19,P$25:V$27)=0,"-",SUM(P$18:V$19,P$25:V$27))</f>
        <v>29</v>
      </c>
      <c r="Q28" s="514"/>
      <c r="R28" s="514"/>
      <c r="S28" s="514"/>
      <c r="T28" s="514"/>
      <c r="U28" s="514"/>
      <c r="V28" s="515"/>
      <c r="W28" s="513">
        <f>IF(SUM(W$18:AC$19,W$25:AC$27)=0,"-",SUM(W$18:AC$19,W$25:AC$27))</f>
        <v>37</v>
      </c>
      <c r="X28" s="514"/>
      <c r="Y28" s="514"/>
      <c r="Z28" s="514"/>
      <c r="AA28" s="514"/>
      <c r="AB28" s="514"/>
      <c r="AC28" s="515"/>
      <c r="AD28" s="513">
        <f>IF(SUM(AD$18:AJ$19,AD$25:AJ$27)=0,"-",SUM(AD$18:AJ$19,AD$25:AJ$27))</f>
        <v>46</v>
      </c>
      <c r="AE28" s="514"/>
      <c r="AF28" s="514"/>
      <c r="AG28" s="514"/>
      <c r="AH28" s="514"/>
      <c r="AI28" s="514"/>
      <c r="AJ28" s="515"/>
      <c r="AK28" s="513">
        <f>IF(SUM(AK$18:AQ$19,AK$25:AQ$27)=0,"-",SUM(AK$18:AQ$19,AK$25:AQ$27))</f>
        <v>33</v>
      </c>
      <c r="AL28" s="514"/>
      <c r="AM28" s="514"/>
      <c r="AN28" s="514"/>
      <c r="AO28" s="514"/>
      <c r="AP28" s="514"/>
      <c r="AQ28" s="515"/>
      <c r="AR28" s="513">
        <f>IF(SUM(AR$18:AX$19,AR$25:AX$27)=0,"-",SUM(AR$18:AX$19,AR$25:AX$27))</f>
        <v>35</v>
      </c>
      <c r="AS28" s="514"/>
      <c r="AT28" s="514"/>
      <c r="AU28" s="514"/>
      <c r="AV28" s="514"/>
      <c r="AW28" s="514"/>
      <c r="AX28" s="516"/>
      <c r="AY28" s="75">
        <v>1</v>
      </c>
    </row>
    <row r="29" spans="1:51" ht="24" customHeight="1">
      <c r="A29" s="495"/>
      <c r="B29" s="496"/>
      <c r="C29" s="496"/>
      <c r="D29" s="496"/>
      <c r="E29" s="496"/>
      <c r="F29" s="497"/>
      <c r="G29" s="503" t="s">
        <v>51</v>
      </c>
      <c r="H29" s="504"/>
      <c r="I29" s="504"/>
      <c r="J29" s="504"/>
      <c r="K29" s="504"/>
      <c r="L29" s="504"/>
      <c r="M29" s="504"/>
      <c r="N29" s="504"/>
      <c r="O29" s="504"/>
      <c r="P29" s="278">
        <v>0.06</v>
      </c>
      <c r="Q29" s="279"/>
      <c r="R29" s="279"/>
      <c r="S29" s="279"/>
      <c r="T29" s="279"/>
      <c r="U29" s="279"/>
      <c r="V29" s="280"/>
      <c r="W29" s="505">
        <v>6.8</v>
      </c>
      <c r="X29" s="506"/>
      <c r="Y29" s="506"/>
      <c r="Z29" s="506"/>
      <c r="AA29" s="506"/>
      <c r="AB29" s="506"/>
      <c r="AC29" s="507"/>
      <c r="AD29" s="278">
        <v>23.6</v>
      </c>
      <c r="AE29" s="279"/>
      <c r="AF29" s="279"/>
      <c r="AG29" s="279"/>
      <c r="AH29" s="279"/>
      <c r="AI29" s="279"/>
      <c r="AJ29" s="280"/>
      <c r="AK29" s="508"/>
      <c r="AL29" s="508"/>
      <c r="AM29" s="508"/>
      <c r="AN29" s="508"/>
      <c r="AO29" s="508"/>
      <c r="AP29" s="508"/>
      <c r="AQ29" s="508"/>
      <c r="AR29" s="508"/>
      <c r="AS29" s="508"/>
      <c r="AT29" s="508"/>
      <c r="AU29" s="508"/>
      <c r="AV29" s="508"/>
      <c r="AW29" s="508"/>
      <c r="AX29" s="509"/>
      <c r="AY29" s="75">
        <v>1</v>
      </c>
    </row>
    <row r="30" spans="1:51" ht="34.5" customHeight="1">
      <c r="A30" s="495"/>
      <c r="B30" s="496"/>
      <c r="C30" s="496"/>
      <c r="D30" s="496"/>
      <c r="E30" s="496"/>
      <c r="F30" s="497"/>
      <c r="G30" s="503" t="s">
        <v>52</v>
      </c>
      <c r="H30" s="504"/>
      <c r="I30" s="504"/>
      <c r="J30" s="504"/>
      <c r="K30" s="504"/>
      <c r="L30" s="504"/>
      <c r="M30" s="504"/>
      <c r="N30" s="504"/>
      <c r="O30" s="504"/>
      <c r="P30" s="641">
        <f>IFERROR(IF(P28=0, "-", SUM(P29)/P28),"-")</f>
        <v>2.0689655172413794E-3</v>
      </c>
      <c r="Q30" s="641"/>
      <c r="R30" s="641"/>
      <c r="S30" s="641"/>
      <c r="T30" s="641"/>
      <c r="U30" s="641"/>
      <c r="V30" s="641"/>
      <c r="W30" s="642">
        <f>IFERROR(IF(W28=0, "-", SUM(W29)/W28),"-")</f>
        <v>0.18378378378378377</v>
      </c>
      <c r="X30" s="643"/>
      <c r="Y30" s="643"/>
      <c r="Z30" s="643"/>
      <c r="AA30" s="643"/>
      <c r="AB30" s="643"/>
      <c r="AC30" s="644"/>
      <c r="AD30" s="641">
        <f>IFERROR(IF(AD28=0, "-", SUM(AD29)/AD28),"-")</f>
        <v>0.5130434782608696</v>
      </c>
      <c r="AE30" s="641"/>
      <c r="AF30" s="641"/>
      <c r="AG30" s="641"/>
      <c r="AH30" s="641"/>
      <c r="AI30" s="641"/>
      <c r="AJ30" s="641"/>
      <c r="AK30" s="508"/>
      <c r="AL30" s="508"/>
      <c r="AM30" s="508"/>
      <c r="AN30" s="508"/>
      <c r="AO30" s="508"/>
      <c r="AP30" s="508"/>
      <c r="AQ30" s="645"/>
      <c r="AR30" s="645"/>
      <c r="AS30" s="645"/>
      <c r="AT30" s="645"/>
      <c r="AU30" s="508"/>
      <c r="AV30" s="508"/>
      <c r="AW30" s="508"/>
      <c r="AX30" s="509"/>
      <c r="AY30" s="75">
        <v>1</v>
      </c>
    </row>
    <row r="31" spans="1:51" ht="44.25" customHeight="1">
      <c r="A31" s="498"/>
      <c r="B31" s="499"/>
      <c r="C31" s="499"/>
      <c r="D31" s="499"/>
      <c r="E31" s="499"/>
      <c r="F31" s="500"/>
      <c r="G31" s="503" t="s">
        <v>53</v>
      </c>
      <c r="H31" s="504"/>
      <c r="I31" s="504"/>
      <c r="J31" s="504"/>
      <c r="K31" s="504"/>
      <c r="L31" s="504"/>
      <c r="M31" s="504"/>
      <c r="N31" s="504"/>
      <c r="O31" s="504"/>
      <c r="P31" s="641">
        <f>IFERROR(IF(29=0, "-", SUM(P29)/SUM(P18,P19)),"-")</f>
        <v>2.0689655172413794E-3</v>
      </c>
      <c r="Q31" s="641"/>
      <c r="R31" s="641"/>
      <c r="S31" s="641"/>
      <c r="T31" s="641"/>
      <c r="U31" s="641"/>
      <c r="V31" s="641"/>
      <c r="W31" s="641">
        <f>IFERROR(IF(W29=0, "-", SUM(W29)/SUM(W18,W19)),"-")</f>
        <v>0.18378378378378377</v>
      </c>
      <c r="X31" s="641"/>
      <c r="Y31" s="641"/>
      <c r="Z31" s="641"/>
      <c r="AA31" s="641"/>
      <c r="AB31" s="641"/>
      <c r="AC31" s="641"/>
      <c r="AD31" s="641">
        <f>IFERROR(IF(AD29=0, "-", SUM(AD29)/SUM(AD18,AD19)),"-")</f>
        <v>0.5130434782608696</v>
      </c>
      <c r="AE31" s="641"/>
      <c r="AF31" s="641"/>
      <c r="AG31" s="641"/>
      <c r="AH31" s="641"/>
      <c r="AI31" s="641"/>
      <c r="AJ31" s="641"/>
      <c r="AK31" s="508"/>
      <c r="AL31" s="508"/>
      <c r="AM31" s="508"/>
      <c r="AN31" s="508"/>
      <c r="AO31" s="508"/>
      <c r="AP31" s="508"/>
      <c r="AQ31" s="508"/>
      <c r="AR31" s="508"/>
      <c r="AS31" s="508"/>
      <c r="AT31" s="508"/>
      <c r="AU31" s="508"/>
      <c r="AV31" s="508"/>
      <c r="AW31" s="508"/>
      <c r="AX31" s="509"/>
      <c r="AY31" s="75">
        <v>1</v>
      </c>
    </row>
    <row r="32" spans="1:51" ht="21" customHeight="1">
      <c r="A32" s="622" t="s">
        <v>54</v>
      </c>
      <c r="B32" s="623"/>
      <c r="C32" s="623"/>
      <c r="D32" s="623"/>
      <c r="E32" s="623"/>
      <c r="F32" s="623"/>
      <c r="G32" s="627" t="s">
        <v>55</v>
      </c>
      <c r="H32" s="628"/>
      <c r="I32" s="628"/>
      <c r="J32" s="628"/>
      <c r="K32" s="628"/>
      <c r="L32" s="628"/>
      <c r="M32" s="628"/>
      <c r="N32" s="628"/>
      <c r="O32" s="629"/>
      <c r="P32" s="630" t="s">
        <v>56</v>
      </c>
      <c r="Q32" s="631"/>
      <c r="R32" s="631"/>
      <c r="S32" s="631"/>
      <c r="T32" s="631"/>
      <c r="U32" s="631"/>
      <c r="V32" s="632"/>
      <c r="W32" s="627" t="s">
        <v>57</v>
      </c>
      <c r="X32" s="628"/>
      <c r="Y32" s="628"/>
      <c r="Z32" s="628"/>
      <c r="AA32" s="628"/>
      <c r="AB32" s="628"/>
      <c r="AC32" s="629"/>
      <c r="AD32" s="627" t="s">
        <v>58</v>
      </c>
      <c r="AE32" s="628"/>
      <c r="AF32" s="628"/>
      <c r="AG32" s="628"/>
      <c r="AH32" s="628"/>
      <c r="AI32" s="628"/>
      <c r="AJ32" s="628"/>
      <c r="AK32" s="628"/>
      <c r="AL32" s="628"/>
      <c r="AM32" s="628"/>
      <c r="AN32" s="628"/>
      <c r="AO32" s="628"/>
      <c r="AP32" s="628"/>
      <c r="AQ32" s="628"/>
      <c r="AR32" s="628"/>
      <c r="AS32" s="628"/>
      <c r="AT32" s="628"/>
      <c r="AU32" s="628"/>
      <c r="AV32" s="628"/>
      <c r="AW32" s="628"/>
      <c r="AX32" s="649"/>
      <c r="AY32" s="75">
        <v>1</v>
      </c>
    </row>
    <row r="33" spans="1:51" ht="21" customHeight="1">
      <c r="A33" s="624"/>
      <c r="B33" s="625"/>
      <c r="C33" s="625"/>
      <c r="D33" s="625"/>
      <c r="E33" s="625"/>
      <c r="F33" s="626"/>
      <c r="G33" s="281" t="s">
        <v>59</v>
      </c>
      <c r="H33" s="282"/>
      <c r="I33" s="282" t="s">
        <v>60</v>
      </c>
      <c r="J33" s="282"/>
      <c r="K33" s="646" t="s">
        <v>668</v>
      </c>
      <c r="L33" s="647"/>
      <c r="M33" s="647"/>
      <c r="N33" s="647"/>
      <c r="O33" s="647"/>
      <c r="P33" s="650"/>
      <c r="Q33" s="651"/>
      <c r="R33" s="651"/>
      <c r="S33" s="651"/>
      <c r="T33" s="651"/>
      <c r="U33" s="651"/>
      <c r="V33" s="652"/>
      <c r="W33" s="529"/>
      <c r="X33" s="530"/>
      <c r="Y33" s="530"/>
      <c r="Z33" s="530"/>
      <c r="AA33" s="530"/>
      <c r="AB33" s="530"/>
      <c r="AC33" s="531"/>
      <c r="AD33" s="340" t="s">
        <v>755</v>
      </c>
      <c r="AE33" s="341"/>
      <c r="AF33" s="341"/>
      <c r="AG33" s="341"/>
      <c r="AH33" s="341"/>
      <c r="AI33" s="341"/>
      <c r="AJ33" s="341"/>
      <c r="AK33" s="341"/>
      <c r="AL33" s="341"/>
      <c r="AM33" s="341"/>
      <c r="AN33" s="341"/>
      <c r="AO33" s="341"/>
      <c r="AP33" s="341"/>
      <c r="AQ33" s="341"/>
      <c r="AR33" s="341"/>
      <c r="AS33" s="341"/>
      <c r="AT33" s="341"/>
      <c r="AU33" s="341"/>
      <c r="AV33" s="341"/>
      <c r="AW33" s="341"/>
      <c r="AX33" s="342"/>
      <c r="AY33" s="75">
        <v>1</v>
      </c>
    </row>
    <row r="34" spans="1:51" ht="21" customHeight="1">
      <c r="A34" s="624"/>
      <c r="B34" s="625"/>
      <c r="C34" s="625"/>
      <c r="D34" s="625"/>
      <c r="E34" s="625"/>
      <c r="F34" s="626"/>
      <c r="G34" s="281" t="s">
        <v>61</v>
      </c>
      <c r="H34" s="282"/>
      <c r="I34" s="271" t="s">
        <v>62</v>
      </c>
      <c r="J34" s="271"/>
      <c r="K34" s="272" t="s">
        <v>664</v>
      </c>
      <c r="L34" s="273"/>
      <c r="M34" s="273"/>
      <c r="N34" s="273"/>
      <c r="O34" s="273"/>
      <c r="P34" s="275">
        <v>1</v>
      </c>
      <c r="Q34" s="276"/>
      <c r="R34" s="276"/>
      <c r="S34" s="276"/>
      <c r="T34" s="276"/>
      <c r="U34" s="276"/>
      <c r="V34" s="277"/>
      <c r="W34" s="278">
        <v>1</v>
      </c>
      <c r="X34" s="279"/>
      <c r="Y34" s="279"/>
      <c r="Z34" s="279"/>
      <c r="AA34" s="279"/>
      <c r="AB34" s="279"/>
      <c r="AC34" s="280"/>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75">
        <v>1</v>
      </c>
    </row>
    <row r="35" spans="1:51" ht="21" customHeight="1">
      <c r="A35" s="624"/>
      <c r="B35" s="625"/>
      <c r="C35" s="625"/>
      <c r="D35" s="625"/>
      <c r="E35" s="625"/>
      <c r="F35" s="626"/>
      <c r="G35" s="281" t="s">
        <v>59</v>
      </c>
      <c r="H35" s="282"/>
      <c r="I35" s="271"/>
      <c r="J35" s="271"/>
      <c r="K35" s="272" t="s">
        <v>662</v>
      </c>
      <c r="L35" s="273"/>
      <c r="M35" s="273"/>
      <c r="N35" s="273"/>
      <c r="O35" s="274"/>
      <c r="P35" s="275"/>
      <c r="Q35" s="276"/>
      <c r="R35" s="276"/>
      <c r="S35" s="276"/>
      <c r="T35" s="276"/>
      <c r="U35" s="276"/>
      <c r="V35" s="277"/>
      <c r="W35" s="278"/>
      <c r="X35" s="279"/>
      <c r="Y35" s="279"/>
      <c r="Z35" s="279"/>
      <c r="AA35" s="279"/>
      <c r="AB35" s="279"/>
      <c r="AC35" s="280"/>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75">
        <f>COUNTA($G35:$AC35)</f>
        <v>2</v>
      </c>
    </row>
    <row r="36" spans="1:51" ht="21" customHeight="1">
      <c r="A36" s="624"/>
      <c r="B36" s="625"/>
      <c r="C36" s="625"/>
      <c r="D36" s="625"/>
      <c r="E36" s="625"/>
      <c r="F36" s="626"/>
      <c r="G36" s="281"/>
      <c r="H36" s="282"/>
      <c r="I36" s="271" t="s">
        <v>62</v>
      </c>
      <c r="J36" s="271"/>
      <c r="K36" s="646" t="s">
        <v>663</v>
      </c>
      <c r="L36" s="647"/>
      <c r="M36" s="647"/>
      <c r="N36" s="647"/>
      <c r="O36" s="647"/>
      <c r="P36" s="275">
        <v>17.899999999999999</v>
      </c>
      <c r="Q36" s="276"/>
      <c r="R36" s="276"/>
      <c r="S36" s="276"/>
      <c r="T36" s="276"/>
      <c r="U36" s="276"/>
      <c r="V36" s="277"/>
      <c r="W36" s="278">
        <v>0</v>
      </c>
      <c r="X36" s="279"/>
      <c r="Y36" s="279"/>
      <c r="Z36" s="279"/>
      <c r="AA36" s="279"/>
      <c r="AB36" s="279"/>
      <c r="AC36" s="280"/>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75">
        <f t="shared" ref="AY36:AY44" si="0">COUNTA($G36:$AC36)</f>
        <v>4</v>
      </c>
    </row>
    <row r="37" spans="1:51" ht="21" customHeight="1">
      <c r="A37" s="624"/>
      <c r="B37" s="625"/>
      <c r="C37" s="625"/>
      <c r="D37" s="625"/>
      <c r="E37" s="625"/>
      <c r="F37" s="626"/>
      <c r="G37" s="281"/>
      <c r="H37" s="282"/>
      <c r="I37" s="271" t="s">
        <v>62</v>
      </c>
      <c r="J37" s="271"/>
      <c r="K37" s="272" t="s">
        <v>664</v>
      </c>
      <c r="L37" s="273"/>
      <c r="M37" s="273"/>
      <c r="N37" s="273"/>
      <c r="O37" s="273"/>
      <c r="P37" s="275">
        <v>6</v>
      </c>
      <c r="Q37" s="276"/>
      <c r="R37" s="276"/>
      <c r="S37" s="276"/>
      <c r="T37" s="276"/>
      <c r="U37" s="276"/>
      <c r="V37" s="277"/>
      <c r="W37" s="278">
        <v>26</v>
      </c>
      <c r="X37" s="279"/>
      <c r="Y37" s="279"/>
      <c r="Z37" s="279"/>
      <c r="AA37" s="279"/>
      <c r="AB37" s="279"/>
      <c r="AC37" s="280"/>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75">
        <f t="shared" si="0"/>
        <v>4</v>
      </c>
    </row>
    <row r="38" spans="1:51" ht="21" customHeight="1">
      <c r="A38" s="624"/>
      <c r="B38" s="625"/>
      <c r="C38" s="625"/>
      <c r="D38" s="625"/>
      <c r="E38" s="625"/>
      <c r="F38" s="626"/>
      <c r="G38" s="281"/>
      <c r="H38" s="282"/>
      <c r="I38" s="271" t="s">
        <v>62</v>
      </c>
      <c r="J38" s="271"/>
      <c r="K38" s="272" t="s">
        <v>665</v>
      </c>
      <c r="L38" s="273"/>
      <c r="M38" s="273"/>
      <c r="N38" s="273"/>
      <c r="O38" s="274"/>
      <c r="P38" s="275">
        <v>5</v>
      </c>
      <c r="Q38" s="276"/>
      <c r="R38" s="276"/>
      <c r="S38" s="276"/>
      <c r="T38" s="276"/>
      <c r="U38" s="276"/>
      <c r="V38" s="277"/>
      <c r="W38" s="278">
        <v>5</v>
      </c>
      <c r="X38" s="279"/>
      <c r="Y38" s="279"/>
      <c r="Z38" s="279"/>
      <c r="AA38" s="279"/>
      <c r="AB38" s="279"/>
      <c r="AC38" s="280"/>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75">
        <f t="shared" si="0"/>
        <v>4</v>
      </c>
    </row>
    <row r="39" spans="1:51" ht="21" customHeight="1">
      <c r="A39" s="624"/>
      <c r="B39" s="625"/>
      <c r="C39" s="625"/>
      <c r="D39" s="625"/>
      <c r="E39" s="625"/>
      <c r="F39" s="626"/>
      <c r="G39" s="281"/>
      <c r="H39" s="282"/>
      <c r="I39" s="271" t="s">
        <v>62</v>
      </c>
      <c r="J39" s="271"/>
      <c r="K39" s="272" t="s">
        <v>666</v>
      </c>
      <c r="L39" s="273"/>
      <c r="M39" s="273"/>
      <c r="N39" s="273"/>
      <c r="O39" s="274"/>
      <c r="P39" s="275">
        <v>3</v>
      </c>
      <c r="Q39" s="276"/>
      <c r="R39" s="276"/>
      <c r="S39" s="276"/>
      <c r="T39" s="276"/>
      <c r="U39" s="276"/>
      <c r="V39" s="277"/>
      <c r="W39" s="278">
        <v>2.9</v>
      </c>
      <c r="X39" s="279"/>
      <c r="Y39" s="279"/>
      <c r="Z39" s="279"/>
      <c r="AA39" s="279"/>
      <c r="AB39" s="279"/>
      <c r="AC39" s="280"/>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75">
        <f t="shared" si="0"/>
        <v>4</v>
      </c>
    </row>
    <row r="40" spans="1:51" ht="21" customHeight="1">
      <c r="A40" s="624"/>
      <c r="B40" s="625"/>
      <c r="C40" s="625"/>
      <c r="D40" s="625"/>
      <c r="E40" s="625"/>
      <c r="F40" s="626"/>
      <c r="G40" s="281"/>
      <c r="H40" s="282"/>
      <c r="I40" s="271" t="s">
        <v>62</v>
      </c>
      <c r="J40" s="271"/>
      <c r="K40" s="272" t="s">
        <v>667</v>
      </c>
      <c r="L40" s="273"/>
      <c r="M40" s="273"/>
      <c r="N40" s="273"/>
      <c r="O40" s="274"/>
      <c r="P40" s="275">
        <v>0.1</v>
      </c>
      <c r="Q40" s="276"/>
      <c r="R40" s="276"/>
      <c r="S40" s="276"/>
      <c r="T40" s="276"/>
      <c r="U40" s="276"/>
      <c r="V40" s="277"/>
      <c r="W40" s="278">
        <v>0.1</v>
      </c>
      <c r="X40" s="279"/>
      <c r="Y40" s="279"/>
      <c r="Z40" s="279"/>
      <c r="AA40" s="279"/>
      <c r="AB40" s="279"/>
      <c r="AC40" s="280"/>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75">
        <f t="shared" si="0"/>
        <v>4</v>
      </c>
    </row>
    <row r="41" spans="1:51" ht="21" hidden="1" customHeight="1">
      <c r="A41" s="624"/>
      <c r="B41" s="625"/>
      <c r="C41" s="625"/>
      <c r="D41" s="625"/>
      <c r="E41" s="625"/>
      <c r="F41" s="626"/>
      <c r="G41" s="281"/>
      <c r="H41" s="282"/>
      <c r="I41" s="271"/>
      <c r="J41" s="271"/>
      <c r="K41" s="272"/>
      <c r="L41" s="273"/>
      <c r="M41" s="273"/>
      <c r="N41" s="273"/>
      <c r="O41" s="274"/>
      <c r="P41" s="275"/>
      <c r="Q41" s="276"/>
      <c r="R41" s="276"/>
      <c r="S41" s="276"/>
      <c r="T41" s="276"/>
      <c r="U41" s="276"/>
      <c r="V41" s="277"/>
      <c r="W41" s="278"/>
      <c r="X41" s="279"/>
      <c r="Y41" s="279"/>
      <c r="Z41" s="279"/>
      <c r="AA41" s="279"/>
      <c r="AB41" s="279"/>
      <c r="AC41" s="280"/>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75">
        <f t="shared" si="0"/>
        <v>0</v>
      </c>
    </row>
    <row r="42" spans="1:51" ht="21" hidden="1" customHeight="1">
      <c r="A42" s="624"/>
      <c r="B42" s="625"/>
      <c r="C42" s="625"/>
      <c r="D42" s="625"/>
      <c r="E42" s="625"/>
      <c r="F42" s="626"/>
      <c r="G42" s="281"/>
      <c r="H42" s="282"/>
      <c r="I42" s="271"/>
      <c r="J42" s="271"/>
      <c r="K42" s="272"/>
      <c r="L42" s="273"/>
      <c r="M42" s="273"/>
      <c r="N42" s="273"/>
      <c r="O42" s="273"/>
      <c r="P42" s="275"/>
      <c r="Q42" s="276"/>
      <c r="R42" s="276"/>
      <c r="S42" s="276"/>
      <c r="T42" s="276"/>
      <c r="U42" s="276"/>
      <c r="V42" s="277"/>
      <c r="W42" s="278"/>
      <c r="X42" s="279"/>
      <c r="Y42" s="279"/>
      <c r="Z42" s="279"/>
      <c r="AA42" s="279"/>
      <c r="AB42" s="279"/>
      <c r="AC42" s="280"/>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75">
        <f t="shared" si="0"/>
        <v>0</v>
      </c>
    </row>
    <row r="43" spans="1:51" ht="21" customHeight="1">
      <c r="A43" s="624"/>
      <c r="B43" s="625"/>
      <c r="C43" s="625"/>
      <c r="D43" s="625"/>
      <c r="E43" s="625"/>
      <c r="F43" s="626"/>
      <c r="G43" s="653" t="s">
        <v>61</v>
      </c>
      <c r="H43" s="611"/>
      <c r="I43" s="611"/>
      <c r="J43" s="611"/>
      <c r="K43" s="654" t="s">
        <v>63</v>
      </c>
      <c r="L43" s="655"/>
      <c r="M43" s="655"/>
      <c r="N43" s="655"/>
      <c r="O43" s="656"/>
      <c r="P43" s="337">
        <f>IFERROR(AK18-SUMIF($I33:$J42,"(目)",P33:V42),"-")</f>
        <v>0</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75">
        <f>IF(AND(P43="-",W43="-"),0,COUNTA($G43:$AC43))</f>
        <v>4</v>
      </c>
    </row>
    <row r="44" spans="1:51" ht="21" customHeight="1">
      <c r="A44" s="624"/>
      <c r="B44" s="625"/>
      <c r="C44" s="625"/>
      <c r="D44" s="625"/>
      <c r="E44" s="625"/>
      <c r="F44" s="626"/>
      <c r="G44" s="633" t="s">
        <v>64</v>
      </c>
      <c r="H44" s="634"/>
      <c r="I44" s="634"/>
      <c r="J44" s="634"/>
      <c r="K44" s="634"/>
      <c r="L44" s="634"/>
      <c r="M44" s="634"/>
      <c r="N44" s="634"/>
      <c r="O44" s="635"/>
      <c r="P44" s="636">
        <f>AK18</f>
        <v>33</v>
      </c>
      <c r="Q44" s="637"/>
      <c r="R44" s="637"/>
      <c r="S44" s="637"/>
      <c r="T44" s="637"/>
      <c r="U44" s="637"/>
      <c r="V44" s="638"/>
      <c r="W44" s="636">
        <f>AR18</f>
        <v>35</v>
      </c>
      <c r="X44" s="637"/>
      <c r="Y44" s="637"/>
      <c r="Z44" s="637"/>
      <c r="AA44" s="637"/>
      <c r="AB44" s="637"/>
      <c r="AC44" s="638"/>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75">
        <f t="shared" si="0"/>
        <v>3</v>
      </c>
    </row>
    <row r="45" spans="1:51" ht="61.5" customHeight="1">
      <c r="A45" s="210" t="s">
        <v>65</v>
      </c>
      <c r="B45" s="211"/>
      <c r="C45" s="211"/>
      <c r="D45" s="211"/>
      <c r="E45" s="211"/>
      <c r="F45" s="212"/>
      <c r="G45" s="533" t="s">
        <v>671</v>
      </c>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5"/>
      <c r="AY45" s="75">
        <f>COUNTA(G45:AX45)</f>
        <v>1</v>
      </c>
    </row>
    <row r="46" spans="1:51" ht="41.25" customHeight="1">
      <c r="A46" s="215" t="s">
        <v>66</v>
      </c>
      <c r="B46" s="216"/>
      <c r="C46" s="216"/>
      <c r="D46" s="216"/>
      <c r="E46" s="216"/>
      <c r="F46" s="217"/>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c r="A47" s="218" t="s">
        <v>67</v>
      </c>
      <c r="B47" s="219"/>
      <c r="C47" s="219"/>
      <c r="D47" s="219"/>
      <c r="E47" s="219"/>
      <c r="F47" s="220"/>
      <c r="G47" s="141" t="s">
        <v>68</v>
      </c>
      <c r="H47" s="142"/>
      <c r="I47" s="142"/>
      <c r="J47" s="142"/>
      <c r="K47" s="142"/>
      <c r="L47" s="142"/>
      <c r="M47" s="142"/>
      <c r="N47" s="142"/>
      <c r="O47" s="142"/>
      <c r="P47" s="145" t="s">
        <v>69</v>
      </c>
      <c r="Q47" s="142"/>
      <c r="R47" s="142"/>
      <c r="S47" s="142"/>
      <c r="T47" s="142"/>
      <c r="U47" s="142"/>
      <c r="V47" s="142"/>
      <c r="W47" s="142"/>
      <c r="X47" s="143"/>
      <c r="Y47" s="146"/>
      <c r="Z47" s="147"/>
      <c r="AA47" s="148"/>
      <c r="AB47" s="159" t="s">
        <v>70</v>
      </c>
      <c r="AC47" s="159"/>
      <c r="AD47" s="159"/>
      <c r="AE47" s="155" t="s">
        <v>71</v>
      </c>
      <c r="AF47" s="156"/>
      <c r="AG47" s="156"/>
      <c r="AH47" s="157"/>
      <c r="AI47" s="155" t="s">
        <v>72</v>
      </c>
      <c r="AJ47" s="156"/>
      <c r="AK47" s="156"/>
      <c r="AL47" s="157"/>
      <c r="AM47" s="155" t="s">
        <v>73</v>
      </c>
      <c r="AN47" s="156"/>
      <c r="AO47" s="156"/>
      <c r="AP47" s="157"/>
      <c r="AQ47" s="227" t="s">
        <v>74</v>
      </c>
      <c r="AR47" s="228"/>
      <c r="AS47" s="228"/>
      <c r="AT47" s="229"/>
      <c r="AU47" s="227" t="s">
        <v>75</v>
      </c>
      <c r="AV47" s="228"/>
      <c r="AW47" s="228"/>
      <c r="AX47" s="230"/>
      <c r="AY47" s="75">
        <f t="shared" ref="AY47:AY77" si="1">IF(AY$45=0,0,1)</f>
        <v>1</v>
      </c>
    </row>
    <row r="48" spans="1:51" ht="23.25" customHeight="1">
      <c r="A48" s="221"/>
      <c r="B48" s="222"/>
      <c r="C48" s="222"/>
      <c r="D48" s="222"/>
      <c r="E48" s="222"/>
      <c r="F48" s="223"/>
      <c r="G48" s="612" t="s">
        <v>751</v>
      </c>
      <c r="H48" s="613"/>
      <c r="I48" s="613"/>
      <c r="J48" s="613"/>
      <c r="K48" s="613"/>
      <c r="L48" s="613"/>
      <c r="M48" s="613"/>
      <c r="N48" s="613"/>
      <c r="O48" s="613"/>
      <c r="P48" s="639" t="s">
        <v>752</v>
      </c>
      <c r="Q48" s="613"/>
      <c r="R48" s="613"/>
      <c r="S48" s="613"/>
      <c r="T48" s="613"/>
      <c r="U48" s="613"/>
      <c r="V48" s="613"/>
      <c r="W48" s="613"/>
      <c r="X48" s="614"/>
      <c r="Y48" s="237" t="s">
        <v>76</v>
      </c>
      <c r="Z48" s="238"/>
      <c r="AA48" s="239"/>
      <c r="AB48" s="648" t="s">
        <v>672</v>
      </c>
      <c r="AC48" s="648"/>
      <c r="AD48" s="648"/>
      <c r="AE48" s="479" t="s">
        <v>673</v>
      </c>
      <c r="AF48" s="479"/>
      <c r="AG48" s="479"/>
      <c r="AH48" s="479"/>
      <c r="AI48" s="292" t="s">
        <v>673</v>
      </c>
      <c r="AJ48" s="292"/>
      <c r="AK48" s="292"/>
      <c r="AL48" s="292"/>
      <c r="AM48" s="292">
        <v>6</v>
      </c>
      <c r="AN48" s="292"/>
      <c r="AO48" s="292"/>
      <c r="AP48" s="292"/>
      <c r="AQ48" s="292" t="s">
        <v>673</v>
      </c>
      <c r="AR48" s="292"/>
      <c r="AS48" s="292"/>
      <c r="AT48" s="292"/>
      <c r="AU48" s="289" t="s">
        <v>673</v>
      </c>
      <c r="AV48" s="290"/>
      <c r="AW48" s="290"/>
      <c r="AX48" s="291"/>
      <c r="AY48" s="75">
        <f t="shared" si="1"/>
        <v>1</v>
      </c>
    </row>
    <row r="49" spans="1:51" ht="23.25" customHeight="1">
      <c r="A49" s="224"/>
      <c r="B49" s="225"/>
      <c r="C49" s="225"/>
      <c r="D49" s="225"/>
      <c r="E49" s="225"/>
      <c r="F49" s="226"/>
      <c r="G49" s="618"/>
      <c r="H49" s="619"/>
      <c r="I49" s="619"/>
      <c r="J49" s="619"/>
      <c r="K49" s="619"/>
      <c r="L49" s="619"/>
      <c r="M49" s="619"/>
      <c r="N49" s="619"/>
      <c r="O49" s="619"/>
      <c r="P49" s="640"/>
      <c r="Q49" s="619"/>
      <c r="R49" s="619"/>
      <c r="S49" s="619"/>
      <c r="T49" s="619"/>
      <c r="U49" s="619"/>
      <c r="V49" s="619"/>
      <c r="W49" s="619"/>
      <c r="X49" s="620"/>
      <c r="Y49" s="240" t="s">
        <v>77</v>
      </c>
      <c r="Z49" s="241"/>
      <c r="AA49" s="242"/>
      <c r="AB49" s="648" t="s">
        <v>672</v>
      </c>
      <c r="AC49" s="648"/>
      <c r="AD49" s="648"/>
      <c r="AE49" s="292">
        <v>5</v>
      </c>
      <c r="AF49" s="292"/>
      <c r="AG49" s="292"/>
      <c r="AH49" s="292"/>
      <c r="AI49" s="292">
        <v>5</v>
      </c>
      <c r="AJ49" s="292"/>
      <c r="AK49" s="292"/>
      <c r="AL49" s="292"/>
      <c r="AM49" s="292">
        <v>9</v>
      </c>
      <c r="AN49" s="292"/>
      <c r="AO49" s="292"/>
      <c r="AP49" s="292"/>
      <c r="AQ49" s="292">
        <v>4</v>
      </c>
      <c r="AR49" s="292"/>
      <c r="AS49" s="292"/>
      <c r="AT49" s="292"/>
      <c r="AU49" s="289" t="s">
        <v>673</v>
      </c>
      <c r="AV49" s="290"/>
      <c r="AW49" s="290"/>
      <c r="AX49" s="291"/>
      <c r="AY49" s="75">
        <f t="shared" si="1"/>
        <v>1</v>
      </c>
    </row>
    <row r="50" spans="1:51" ht="27" customHeight="1">
      <c r="A50" s="83"/>
      <c r="B50" s="84"/>
      <c r="C50" s="84"/>
      <c r="D50" s="84"/>
      <c r="E50" s="84"/>
      <c r="F50" s="85"/>
      <c r="G50" s="201"/>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3"/>
      <c r="AY50" s="75">
        <f t="shared" si="1"/>
        <v>1</v>
      </c>
    </row>
    <row r="51" spans="1:51" ht="123.75" customHeight="1">
      <c r="A51" s="204" t="s">
        <v>66</v>
      </c>
      <c r="B51" s="205"/>
      <c r="C51" s="206" t="s">
        <v>78</v>
      </c>
      <c r="D51" s="206"/>
      <c r="E51" s="206"/>
      <c r="F51" s="207"/>
      <c r="G51" s="334" t="s">
        <v>748</v>
      </c>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c r="AY51" s="75">
        <f t="shared" si="1"/>
        <v>1</v>
      </c>
    </row>
    <row r="52" spans="1:51" ht="18.75" hidden="1" customHeight="1">
      <c r="A52" s="128" t="s">
        <v>79</v>
      </c>
      <c r="B52" s="129"/>
      <c r="C52" s="129"/>
      <c r="D52" s="129"/>
      <c r="E52" s="129"/>
      <c r="F52" s="130"/>
      <c r="G52" s="138" t="s">
        <v>80</v>
      </c>
      <c r="H52" s="139"/>
      <c r="I52" s="139"/>
      <c r="J52" s="139"/>
      <c r="K52" s="139"/>
      <c r="L52" s="139"/>
      <c r="M52" s="139"/>
      <c r="N52" s="139"/>
      <c r="O52" s="140"/>
      <c r="P52" s="144" t="s">
        <v>81</v>
      </c>
      <c r="Q52" s="139"/>
      <c r="R52" s="139"/>
      <c r="S52" s="139"/>
      <c r="T52" s="139"/>
      <c r="U52" s="139"/>
      <c r="V52" s="139"/>
      <c r="W52" s="139"/>
      <c r="X52" s="140"/>
      <c r="Y52" s="146"/>
      <c r="Z52" s="147"/>
      <c r="AA52" s="148"/>
      <c r="AB52" s="152" t="s">
        <v>70</v>
      </c>
      <c r="AC52" s="153"/>
      <c r="AD52" s="154"/>
      <c r="AE52" s="152" t="s">
        <v>71</v>
      </c>
      <c r="AF52" s="153"/>
      <c r="AG52" s="153"/>
      <c r="AH52" s="154"/>
      <c r="AI52" s="158" t="s">
        <v>72</v>
      </c>
      <c r="AJ52" s="158"/>
      <c r="AK52" s="158"/>
      <c r="AL52" s="152"/>
      <c r="AM52" s="158" t="s">
        <v>73</v>
      </c>
      <c r="AN52" s="158"/>
      <c r="AO52" s="158"/>
      <c r="AP52" s="152"/>
      <c r="AQ52" s="160" t="s">
        <v>82</v>
      </c>
      <c r="AR52" s="161"/>
      <c r="AS52" s="161"/>
      <c r="AT52" s="161"/>
      <c r="AU52" s="161"/>
      <c r="AV52" s="161"/>
      <c r="AW52" s="161"/>
      <c r="AX52" s="162"/>
      <c r="AY52" s="75">
        <f>IF(AY$45=0,0,COUNTA(G$54))</f>
        <v>0</v>
      </c>
    </row>
    <row r="53" spans="1:51" ht="18.75" hidden="1" customHeight="1">
      <c r="A53" s="131"/>
      <c r="B53" s="132"/>
      <c r="C53" s="132"/>
      <c r="D53" s="132"/>
      <c r="E53" s="132"/>
      <c r="F53" s="133"/>
      <c r="G53" s="141"/>
      <c r="H53" s="142"/>
      <c r="I53" s="142"/>
      <c r="J53" s="142"/>
      <c r="K53" s="142"/>
      <c r="L53" s="142"/>
      <c r="M53" s="142"/>
      <c r="N53" s="142"/>
      <c r="O53" s="143"/>
      <c r="P53" s="145"/>
      <c r="Q53" s="142"/>
      <c r="R53" s="142"/>
      <c r="S53" s="142"/>
      <c r="T53" s="142"/>
      <c r="U53" s="142"/>
      <c r="V53" s="142"/>
      <c r="W53" s="142"/>
      <c r="X53" s="143"/>
      <c r="Y53" s="149"/>
      <c r="Z53" s="150"/>
      <c r="AA53" s="151"/>
      <c r="AB53" s="155"/>
      <c r="AC53" s="156"/>
      <c r="AD53" s="157"/>
      <c r="AE53" s="155"/>
      <c r="AF53" s="156"/>
      <c r="AG53" s="156"/>
      <c r="AH53" s="157"/>
      <c r="AI53" s="159"/>
      <c r="AJ53" s="159"/>
      <c r="AK53" s="159"/>
      <c r="AL53" s="155"/>
      <c r="AM53" s="159"/>
      <c r="AN53" s="159"/>
      <c r="AO53" s="159"/>
      <c r="AP53" s="155"/>
      <c r="AQ53" s="163"/>
      <c r="AR53" s="164"/>
      <c r="AS53" s="164"/>
      <c r="AT53" s="164"/>
      <c r="AU53" s="165"/>
      <c r="AV53" s="165"/>
      <c r="AW53" s="142" t="s">
        <v>83</v>
      </c>
      <c r="AX53" s="166"/>
      <c r="AY53" s="75">
        <f t="shared" ref="AY53:AY59" si="2">IF(AY$45=0,0,COUNTA(G$54))</f>
        <v>0</v>
      </c>
    </row>
    <row r="54" spans="1:51" ht="23.25" hidden="1" customHeight="1">
      <c r="A54" s="134"/>
      <c r="B54" s="132"/>
      <c r="C54" s="132"/>
      <c r="D54" s="132"/>
      <c r="E54" s="132"/>
      <c r="F54" s="133"/>
      <c r="G54" s="612"/>
      <c r="H54" s="613"/>
      <c r="I54" s="613"/>
      <c r="J54" s="613"/>
      <c r="K54" s="613"/>
      <c r="L54" s="613"/>
      <c r="M54" s="613"/>
      <c r="N54" s="613"/>
      <c r="O54" s="614"/>
      <c r="P54" s="613"/>
      <c r="Q54" s="613"/>
      <c r="R54" s="613"/>
      <c r="S54" s="613"/>
      <c r="T54" s="613"/>
      <c r="U54" s="613"/>
      <c r="V54" s="613"/>
      <c r="W54" s="613"/>
      <c r="X54" s="614"/>
      <c r="Y54" s="182" t="s">
        <v>84</v>
      </c>
      <c r="Z54" s="183"/>
      <c r="AA54" s="184"/>
      <c r="AB54" s="648"/>
      <c r="AC54" s="648"/>
      <c r="AD54" s="648"/>
      <c r="AE54" s="289"/>
      <c r="AF54" s="290"/>
      <c r="AG54" s="290"/>
      <c r="AH54" s="290"/>
      <c r="AI54" s="289"/>
      <c r="AJ54" s="290"/>
      <c r="AK54" s="290"/>
      <c r="AL54" s="290"/>
      <c r="AM54" s="289"/>
      <c r="AN54" s="290"/>
      <c r="AO54" s="290"/>
      <c r="AP54" s="290"/>
      <c r="AQ54" s="289"/>
      <c r="AR54" s="290"/>
      <c r="AS54" s="290"/>
      <c r="AT54" s="290"/>
      <c r="AU54" s="290"/>
      <c r="AV54" s="290"/>
      <c r="AW54" s="290"/>
      <c r="AX54" s="291"/>
      <c r="AY54" s="75">
        <f t="shared" si="2"/>
        <v>0</v>
      </c>
    </row>
    <row r="55" spans="1:51" ht="23.25" hidden="1" customHeight="1">
      <c r="A55" s="135"/>
      <c r="B55" s="136"/>
      <c r="C55" s="136"/>
      <c r="D55" s="136"/>
      <c r="E55" s="136"/>
      <c r="F55" s="137"/>
      <c r="G55" s="615"/>
      <c r="H55" s="616"/>
      <c r="I55" s="616"/>
      <c r="J55" s="616"/>
      <c r="K55" s="616"/>
      <c r="L55" s="616"/>
      <c r="M55" s="616"/>
      <c r="N55" s="616"/>
      <c r="O55" s="617"/>
      <c r="P55" s="616"/>
      <c r="Q55" s="616"/>
      <c r="R55" s="616"/>
      <c r="S55" s="616"/>
      <c r="T55" s="616"/>
      <c r="U55" s="616"/>
      <c r="V55" s="616"/>
      <c r="W55" s="616"/>
      <c r="X55" s="617"/>
      <c r="Y55" s="191" t="s">
        <v>85</v>
      </c>
      <c r="Z55" s="192"/>
      <c r="AA55" s="193"/>
      <c r="AB55" s="324"/>
      <c r="AC55" s="324"/>
      <c r="AD55" s="324"/>
      <c r="AE55" s="289"/>
      <c r="AF55" s="290"/>
      <c r="AG55" s="290"/>
      <c r="AH55" s="290"/>
      <c r="AI55" s="289"/>
      <c r="AJ55" s="290"/>
      <c r="AK55" s="290"/>
      <c r="AL55" s="290"/>
      <c r="AM55" s="289"/>
      <c r="AN55" s="290"/>
      <c r="AO55" s="290"/>
      <c r="AP55" s="290"/>
      <c r="AQ55" s="289"/>
      <c r="AR55" s="290"/>
      <c r="AS55" s="290"/>
      <c r="AT55" s="290"/>
      <c r="AU55" s="290"/>
      <c r="AV55" s="290"/>
      <c r="AW55" s="290"/>
      <c r="AX55" s="291"/>
      <c r="AY55" s="75">
        <f t="shared" si="2"/>
        <v>0</v>
      </c>
    </row>
    <row r="56" spans="1:51" ht="23.25" hidden="1" customHeight="1">
      <c r="A56" s="134"/>
      <c r="B56" s="132"/>
      <c r="C56" s="132"/>
      <c r="D56" s="132"/>
      <c r="E56" s="132"/>
      <c r="F56" s="133"/>
      <c r="G56" s="618"/>
      <c r="H56" s="619"/>
      <c r="I56" s="619"/>
      <c r="J56" s="619"/>
      <c r="K56" s="619"/>
      <c r="L56" s="619"/>
      <c r="M56" s="619"/>
      <c r="N56" s="619"/>
      <c r="O56" s="620"/>
      <c r="P56" s="619"/>
      <c r="Q56" s="619"/>
      <c r="R56" s="619"/>
      <c r="S56" s="619"/>
      <c r="T56" s="619"/>
      <c r="U56" s="619"/>
      <c r="V56" s="619"/>
      <c r="W56" s="619"/>
      <c r="X56" s="620"/>
      <c r="Y56" s="191" t="s">
        <v>86</v>
      </c>
      <c r="Z56" s="192"/>
      <c r="AA56" s="193"/>
      <c r="AB56" s="468" t="s">
        <v>87</v>
      </c>
      <c r="AC56" s="468"/>
      <c r="AD56" s="468"/>
      <c r="AE56" s="196" t="str">
        <f>IFERROR(AE54/AE55*100,"-")</f>
        <v>-</v>
      </c>
      <c r="AF56" s="197"/>
      <c r="AG56" s="197"/>
      <c r="AH56" s="197"/>
      <c r="AI56" s="196" t="str">
        <f t="shared" ref="AI56" si="3">IFERROR(AI54/AI55*100,"-")</f>
        <v>-</v>
      </c>
      <c r="AJ56" s="197"/>
      <c r="AK56" s="197"/>
      <c r="AL56" s="197"/>
      <c r="AM56" s="196" t="str">
        <f t="shared" ref="AM56" si="4">IFERROR(AM54/AM55*100,"-")</f>
        <v>-</v>
      </c>
      <c r="AN56" s="197"/>
      <c r="AO56" s="197"/>
      <c r="AP56" s="197"/>
      <c r="AQ56" s="286" t="str">
        <f>IFERROR(AQ54/AQ55*100,"-")</f>
        <v>-</v>
      </c>
      <c r="AR56" s="287"/>
      <c r="AS56" s="287"/>
      <c r="AT56" s="287"/>
      <c r="AU56" s="287"/>
      <c r="AV56" s="287"/>
      <c r="AW56" s="287"/>
      <c r="AX56" s="288"/>
      <c r="AY56" s="75">
        <f t="shared" si="2"/>
        <v>0</v>
      </c>
    </row>
    <row r="57" spans="1:51" ht="90" hidden="1" customHeight="1">
      <c r="A57" s="110" t="s">
        <v>88</v>
      </c>
      <c r="B57" s="111"/>
      <c r="C57" s="111"/>
      <c r="D57" s="111"/>
      <c r="E57" s="111"/>
      <c r="F57" s="112"/>
      <c r="G57" s="334"/>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6"/>
      <c r="AY57" s="75">
        <f t="shared" si="2"/>
        <v>0</v>
      </c>
    </row>
    <row r="58" spans="1:51" ht="15" hidden="1" customHeight="1">
      <c r="A58" s="83"/>
      <c r="B58" s="84"/>
      <c r="C58" s="84"/>
      <c r="D58" s="84"/>
      <c r="E58" s="84"/>
      <c r="F58" s="85"/>
      <c r="G58" s="201"/>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3"/>
      <c r="AY58" s="75">
        <f t="shared" si="2"/>
        <v>0</v>
      </c>
    </row>
    <row r="59" spans="1:51" ht="123.75" hidden="1" customHeight="1">
      <c r="A59" s="204" t="s">
        <v>66</v>
      </c>
      <c r="B59" s="205"/>
      <c r="C59" s="206" t="s">
        <v>89</v>
      </c>
      <c r="D59" s="206"/>
      <c r="E59" s="206"/>
      <c r="F59" s="207"/>
      <c r="G59" s="334"/>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35"/>
      <c r="AU59" s="335"/>
      <c r="AV59" s="335"/>
      <c r="AW59" s="335"/>
      <c r="AX59" s="336"/>
      <c r="AY59" s="75">
        <f t="shared" si="2"/>
        <v>0</v>
      </c>
    </row>
    <row r="60" spans="1:51" ht="18.75" hidden="1" customHeight="1">
      <c r="A60" s="296" t="s">
        <v>90</v>
      </c>
      <c r="B60" s="297"/>
      <c r="C60" s="297"/>
      <c r="D60" s="297"/>
      <c r="E60" s="297"/>
      <c r="F60" s="298"/>
      <c r="G60" s="138" t="s">
        <v>80</v>
      </c>
      <c r="H60" s="139"/>
      <c r="I60" s="139"/>
      <c r="J60" s="139"/>
      <c r="K60" s="139"/>
      <c r="L60" s="139"/>
      <c r="M60" s="139"/>
      <c r="N60" s="139"/>
      <c r="O60" s="140"/>
      <c r="P60" s="144" t="s">
        <v>81</v>
      </c>
      <c r="Q60" s="139"/>
      <c r="R60" s="139"/>
      <c r="S60" s="139"/>
      <c r="T60" s="139"/>
      <c r="U60" s="139"/>
      <c r="V60" s="139"/>
      <c r="W60" s="139"/>
      <c r="X60" s="140"/>
      <c r="Y60" s="146"/>
      <c r="Z60" s="147"/>
      <c r="AA60" s="148"/>
      <c r="AB60" s="152" t="s">
        <v>70</v>
      </c>
      <c r="AC60" s="153"/>
      <c r="AD60" s="154"/>
      <c r="AE60" s="152" t="s">
        <v>71</v>
      </c>
      <c r="AF60" s="153"/>
      <c r="AG60" s="153"/>
      <c r="AH60" s="154"/>
      <c r="AI60" s="158" t="s">
        <v>72</v>
      </c>
      <c r="AJ60" s="158"/>
      <c r="AK60" s="158"/>
      <c r="AL60" s="152"/>
      <c r="AM60" s="158" t="s">
        <v>73</v>
      </c>
      <c r="AN60" s="158"/>
      <c r="AO60" s="158"/>
      <c r="AP60" s="152"/>
      <c r="AQ60" s="160" t="s">
        <v>91</v>
      </c>
      <c r="AR60" s="161"/>
      <c r="AS60" s="161"/>
      <c r="AT60" s="161"/>
      <c r="AU60" s="161"/>
      <c r="AV60" s="161"/>
      <c r="AW60" s="161"/>
      <c r="AX60" s="162"/>
      <c r="AY60" s="75">
        <f>IF(AY$45=0,0,COUNTA(G$62))</f>
        <v>0</v>
      </c>
    </row>
    <row r="61" spans="1:51" ht="18.75" hidden="1" customHeight="1">
      <c r="A61" s="299"/>
      <c r="B61" s="300"/>
      <c r="C61" s="300"/>
      <c r="D61" s="300"/>
      <c r="E61" s="300"/>
      <c r="F61" s="301"/>
      <c r="G61" s="141"/>
      <c r="H61" s="142"/>
      <c r="I61" s="142"/>
      <c r="J61" s="142"/>
      <c r="K61" s="142"/>
      <c r="L61" s="142"/>
      <c r="M61" s="142"/>
      <c r="N61" s="142"/>
      <c r="O61" s="143"/>
      <c r="P61" s="145"/>
      <c r="Q61" s="142"/>
      <c r="R61" s="142"/>
      <c r="S61" s="142"/>
      <c r="T61" s="142"/>
      <c r="U61" s="142"/>
      <c r="V61" s="142"/>
      <c r="W61" s="142"/>
      <c r="X61" s="143"/>
      <c r="Y61" s="149"/>
      <c r="Z61" s="150"/>
      <c r="AA61" s="151"/>
      <c r="AB61" s="155"/>
      <c r="AC61" s="156"/>
      <c r="AD61" s="157"/>
      <c r="AE61" s="155"/>
      <c r="AF61" s="156"/>
      <c r="AG61" s="156"/>
      <c r="AH61" s="157"/>
      <c r="AI61" s="159"/>
      <c r="AJ61" s="159"/>
      <c r="AK61" s="159"/>
      <c r="AL61" s="155"/>
      <c r="AM61" s="159"/>
      <c r="AN61" s="159"/>
      <c r="AO61" s="159"/>
      <c r="AP61" s="155"/>
      <c r="AQ61" s="163"/>
      <c r="AR61" s="164"/>
      <c r="AS61" s="164"/>
      <c r="AT61" s="164"/>
      <c r="AU61" s="165"/>
      <c r="AV61" s="165"/>
      <c r="AW61" s="142" t="s">
        <v>83</v>
      </c>
      <c r="AX61" s="166"/>
      <c r="AY61" s="75">
        <f t="shared" ref="AY61:AY66" si="5">IF(AY$45=0,0,COUNTA(G$62))</f>
        <v>0</v>
      </c>
    </row>
    <row r="62" spans="1:51" ht="23.25" hidden="1" customHeight="1">
      <c r="A62" s="302"/>
      <c r="B62" s="300"/>
      <c r="C62" s="300"/>
      <c r="D62" s="300"/>
      <c r="E62" s="300"/>
      <c r="F62" s="301"/>
      <c r="G62" s="612"/>
      <c r="H62" s="613"/>
      <c r="I62" s="613"/>
      <c r="J62" s="613"/>
      <c r="K62" s="613"/>
      <c r="L62" s="613"/>
      <c r="M62" s="613"/>
      <c r="N62" s="613"/>
      <c r="O62" s="614"/>
      <c r="P62" s="613"/>
      <c r="Q62" s="613"/>
      <c r="R62" s="613"/>
      <c r="S62" s="613"/>
      <c r="T62" s="613"/>
      <c r="U62" s="613"/>
      <c r="V62" s="613"/>
      <c r="W62" s="613"/>
      <c r="X62" s="614"/>
      <c r="Y62" s="182" t="s">
        <v>84</v>
      </c>
      <c r="Z62" s="183"/>
      <c r="AA62" s="184"/>
      <c r="AB62" s="185"/>
      <c r="AC62" s="185"/>
      <c r="AD62" s="185"/>
      <c r="AE62" s="186"/>
      <c r="AF62" s="187"/>
      <c r="AG62" s="187"/>
      <c r="AH62" s="187"/>
      <c r="AI62" s="186"/>
      <c r="AJ62" s="187"/>
      <c r="AK62" s="187"/>
      <c r="AL62" s="187"/>
      <c r="AM62" s="186"/>
      <c r="AN62" s="187"/>
      <c r="AO62" s="187"/>
      <c r="AP62" s="187"/>
      <c r="AQ62" s="188"/>
      <c r="AR62" s="189"/>
      <c r="AS62" s="189"/>
      <c r="AT62" s="189"/>
      <c r="AU62" s="189"/>
      <c r="AV62" s="189"/>
      <c r="AW62" s="189"/>
      <c r="AX62" s="190"/>
      <c r="AY62" s="75">
        <f t="shared" si="5"/>
        <v>0</v>
      </c>
    </row>
    <row r="63" spans="1:51" ht="23.25" hidden="1" customHeight="1">
      <c r="A63" s="303"/>
      <c r="B63" s="304"/>
      <c r="C63" s="304"/>
      <c r="D63" s="304"/>
      <c r="E63" s="304"/>
      <c r="F63" s="305"/>
      <c r="G63" s="615"/>
      <c r="H63" s="616"/>
      <c r="I63" s="616"/>
      <c r="J63" s="616"/>
      <c r="K63" s="616"/>
      <c r="L63" s="616"/>
      <c r="M63" s="616"/>
      <c r="N63" s="616"/>
      <c r="O63" s="617"/>
      <c r="P63" s="616"/>
      <c r="Q63" s="616"/>
      <c r="R63" s="616"/>
      <c r="S63" s="616"/>
      <c r="T63" s="616"/>
      <c r="U63" s="616"/>
      <c r="V63" s="616"/>
      <c r="W63" s="616"/>
      <c r="X63" s="617"/>
      <c r="Y63" s="191" t="s">
        <v>85</v>
      </c>
      <c r="Z63" s="192"/>
      <c r="AA63" s="193"/>
      <c r="AB63" s="194"/>
      <c r="AC63" s="194"/>
      <c r="AD63" s="194"/>
      <c r="AE63" s="186"/>
      <c r="AF63" s="187"/>
      <c r="AG63" s="187"/>
      <c r="AH63" s="187"/>
      <c r="AI63" s="186"/>
      <c r="AJ63" s="187"/>
      <c r="AK63" s="187"/>
      <c r="AL63" s="187"/>
      <c r="AM63" s="186"/>
      <c r="AN63" s="187"/>
      <c r="AO63" s="187"/>
      <c r="AP63" s="187"/>
      <c r="AQ63" s="188"/>
      <c r="AR63" s="189"/>
      <c r="AS63" s="189"/>
      <c r="AT63" s="189"/>
      <c r="AU63" s="189"/>
      <c r="AV63" s="189"/>
      <c r="AW63" s="189"/>
      <c r="AX63" s="190"/>
      <c r="AY63" s="75">
        <f t="shared" si="5"/>
        <v>0</v>
      </c>
    </row>
    <row r="64" spans="1:51" ht="23.25" hidden="1" customHeight="1">
      <c r="A64" s="302"/>
      <c r="B64" s="300"/>
      <c r="C64" s="300"/>
      <c r="D64" s="300"/>
      <c r="E64" s="300"/>
      <c r="F64" s="301"/>
      <c r="G64" s="618"/>
      <c r="H64" s="619"/>
      <c r="I64" s="619"/>
      <c r="J64" s="619"/>
      <c r="K64" s="619"/>
      <c r="L64" s="619"/>
      <c r="M64" s="619"/>
      <c r="N64" s="619"/>
      <c r="O64" s="620"/>
      <c r="P64" s="619"/>
      <c r="Q64" s="619"/>
      <c r="R64" s="619"/>
      <c r="S64" s="619"/>
      <c r="T64" s="619"/>
      <c r="U64" s="619"/>
      <c r="V64" s="619"/>
      <c r="W64" s="619"/>
      <c r="X64" s="620"/>
      <c r="Y64" s="191" t="s">
        <v>86</v>
      </c>
      <c r="Z64" s="192"/>
      <c r="AA64" s="193"/>
      <c r="AB64" s="195" t="s">
        <v>87</v>
      </c>
      <c r="AC64" s="195"/>
      <c r="AD64" s="195"/>
      <c r="AE64" s="196" t="str">
        <f t="shared" ref="AE64" si="6">IFERROR(AE62/AE63*100,"-")</f>
        <v>-</v>
      </c>
      <c r="AF64" s="197"/>
      <c r="AG64" s="197"/>
      <c r="AH64" s="197"/>
      <c r="AI64" s="196" t="str">
        <f t="shared" ref="AI64" si="7">IFERROR(AI62/AI63*100,"-")</f>
        <v>-</v>
      </c>
      <c r="AJ64" s="197"/>
      <c r="AK64" s="197"/>
      <c r="AL64" s="197"/>
      <c r="AM64" s="196" t="str">
        <f t="shared" ref="AM64" si="8">IFERROR(AM62/AM63*100,"-")</f>
        <v>-</v>
      </c>
      <c r="AN64" s="197"/>
      <c r="AO64" s="197"/>
      <c r="AP64" s="197"/>
      <c r="AQ64" s="198" t="str">
        <f>IFERROR(AQ62/AQ63*100,"-")</f>
        <v>-</v>
      </c>
      <c r="AR64" s="199"/>
      <c r="AS64" s="199"/>
      <c r="AT64" s="199"/>
      <c r="AU64" s="199"/>
      <c r="AV64" s="199"/>
      <c r="AW64" s="199"/>
      <c r="AX64" s="200"/>
      <c r="AY64" s="75">
        <f t="shared" si="5"/>
        <v>0</v>
      </c>
    </row>
    <row r="65" spans="1:51" ht="90" hidden="1" customHeight="1">
      <c r="A65" s="110" t="s">
        <v>92</v>
      </c>
      <c r="B65" s="111"/>
      <c r="C65" s="111"/>
      <c r="D65" s="111"/>
      <c r="E65" s="111"/>
      <c r="F65" s="112"/>
      <c r="G65" s="334"/>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6"/>
      <c r="AY65" s="75">
        <f t="shared" si="5"/>
        <v>0</v>
      </c>
    </row>
    <row r="66" spans="1:51" ht="15" hidden="1" customHeight="1">
      <c r="A66" s="83"/>
      <c r="B66" s="84"/>
      <c r="C66" s="84"/>
      <c r="D66" s="84"/>
      <c r="E66" s="84"/>
      <c r="F66" s="85"/>
      <c r="G66" s="201"/>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3"/>
      <c r="AY66" s="75">
        <f t="shared" si="5"/>
        <v>0</v>
      </c>
    </row>
    <row r="67" spans="1:51" ht="123.75" hidden="1" customHeight="1">
      <c r="A67" s="204" t="s">
        <v>66</v>
      </c>
      <c r="B67" s="205"/>
      <c r="C67" s="206" t="s">
        <v>93</v>
      </c>
      <c r="D67" s="206"/>
      <c r="E67" s="206"/>
      <c r="F67" s="207"/>
      <c r="G67" s="293"/>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5"/>
      <c r="AY67" s="75">
        <f>IF(AY$45=0,0,COUNTA(G$62))</f>
        <v>0</v>
      </c>
    </row>
    <row r="68" spans="1:51" ht="18.75" customHeight="1">
      <c r="A68" s="128" t="s">
        <v>94</v>
      </c>
      <c r="B68" s="129"/>
      <c r="C68" s="129"/>
      <c r="D68" s="129"/>
      <c r="E68" s="129"/>
      <c r="F68" s="130"/>
      <c r="G68" s="138" t="s">
        <v>80</v>
      </c>
      <c r="H68" s="139"/>
      <c r="I68" s="139"/>
      <c r="J68" s="139"/>
      <c r="K68" s="139"/>
      <c r="L68" s="139"/>
      <c r="M68" s="139"/>
      <c r="N68" s="139"/>
      <c r="O68" s="140"/>
      <c r="P68" s="144" t="s">
        <v>81</v>
      </c>
      <c r="Q68" s="139"/>
      <c r="R68" s="139"/>
      <c r="S68" s="139"/>
      <c r="T68" s="139"/>
      <c r="U68" s="139"/>
      <c r="V68" s="139"/>
      <c r="W68" s="139"/>
      <c r="X68" s="140"/>
      <c r="Y68" s="146"/>
      <c r="Z68" s="147"/>
      <c r="AA68" s="148"/>
      <c r="AB68" s="152" t="s">
        <v>70</v>
      </c>
      <c r="AC68" s="153"/>
      <c r="AD68" s="154"/>
      <c r="AE68" s="152" t="s">
        <v>71</v>
      </c>
      <c r="AF68" s="153"/>
      <c r="AG68" s="153"/>
      <c r="AH68" s="154"/>
      <c r="AI68" s="158" t="s">
        <v>72</v>
      </c>
      <c r="AJ68" s="158"/>
      <c r="AK68" s="158"/>
      <c r="AL68" s="152"/>
      <c r="AM68" s="158" t="s">
        <v>73</v>
      </c>
      <c r="AN68" s="158"/>
      <c r="AO68" s="158"/>
      <c r="AP68" s="152"/>
      <c r="AQ68" s="160" t="s">
        <v>95</v>
      </c>
      <c r="AR68" s="161"/>
      <c r="AS68" s="161"/>
      <c r="AT68" s="161"/>
      <c r="AU68" s="161"/>
      <c r="AV68" s="161"/>
      <c r="AW68" s="161"/>
      <c r="AX68" s="162"/>
      <c r="AY68" s="75">
        <f t="shared" si="1"/>
        <v>1</v>
      </c>
    </row>
    <row r="69" spans="1:51" ht="18.75" customHeight="1">
      <c r="A69" s="131"/>
      <c r="B69" s="132"/>
      <c r="C69" s="132"/>
      <c r="D69" s="132"/>
      <c r="E69" s="132"/>
      <c r="F69" s="133"/>
      <c r="G69" s="141"/>
      <c r="H69" s="142"/>
      <c r="I69" s="142"/>
      <c r="J69" s="142"/>
      <c r="K69" s="142"/>
      <c r="L69" s="142"/>
      <c r="M69" s="142"/>
      <c r="N69" s="142"/>
      <c r="O69" s="143"/>
      <c r="P69" s="145"/>
      <c r="Q69" s="142"/>
      <c r="R69" s="142"/>
      <c r="S69" s="142"/>
      <c r="T69" s="142"/>
      <c r="U69" s="142"/>
      <c r="V69" s="142"/>
      <c r="W69" s="142"/>
      <c r="X69" s="143"/>
      <c r="Y69" s="149"/>
      <c r="Z69" s="150"/>
      <c r="AA69" s="151"/>
      <c r="AB69" s="155"/>
      <c r="AC69" s="156"/>
      <c r="AD69" s="157"/>
      <c r="AE69" s="155"/>
      <c r="AF69" s="156"/>
      <c r="AG69" s="156"/>
      <c r="AH69" s="157"/>
      <c r="AI69" s="159"/>
      <c r="AJ69" s="159"/>
      <c r="AK69" s="159"/>
      <c r="AL69" s="155"/>
      <c r="AM69" s="159"/>
      <c r="AN69" s="159"/>
      <c r="AO69" s="159"/>
      <c r="AP69" s="155"/>
      <c r="AQ69" s="163"/>
      <c r="AR69" s="164"/>
      <c r="AS69" s="164"/>
      <c r="AT69" s="164"/>
      <c r="AU69" s="610">
        <v>7</v>
      </c>
      <c r="AV69" s="610"/>
      <c r="AW69" s="142" t="s">
        <v>83</v>
      </c>
      <c r="AX69" s="166"/>
      <c r="AY69" s="75">
        <f t="shared" si="1"/>
        <v>1</v>
      </c>
    </row>
    <row r="70" spans="1:51" ht="23.25" customHeight="1">
      <c r="A70" s="134"/>
      <c r="B70" s="132"/>
      <c r="C70" s="132"/>
      <c r="D70" s="132"/>
      <c r="E70" s="132"/>
      <c r="F70" s="133"/>
      <c r="G70" s="612" t="s">
        <v>674</v>
      </c>
      <c r="H70" s="613"/>
      <c r="I70" s="613"/>
      <c r="J70" s="613"/>
      <c r="K70" s="613"/>
      <c r="L70" s="613"/>
      <c r="M70" s="613"/>
      <c r="N70" s="613"/>
      <c r="O70" s="614"/>
      <c r="P70" s="613" t="s">
        <v>675</v>
      </c>
      <c r="Q70" s="613"/>
      <c r="R70" s="613"/>
      <c r="S70" s="613"/>
      <c r="T70" s="613"/>
      <c r="U70" s="613"/>
      <c r="V70" s="613"/>
      <c r="W70" s="613"/>
      <c r="X70" s="614"/>
      <c r="Y70" s="182" t="s">
        <v>84</v>
      </c>
      <c r="Z70" s="183"/>
      <c r="AA70" s="184"/>
      <c r="AB70" s="648" t="s">
        <v>676</v>
      </c>
      <c r="AC70" s="648"/>
      <c r="AD70" s="648"/>
      <c r="AE70" s="289" t="s">
        <v>673</v>
      </c>
      <c r="AF70" s="290"/>
      <c r="AG70" s="290"/>
      <c r="AH70" s="290"/>
      <c r="AI70" s="289" t="s">
        <v>673</v>
      </c>
      <c r="AJ70" s="290"/>
      <c r="AK70" s="290"/>
      <c r="AL70" s="290"/>
      <c r="AM70" s="289" t="s">
        <v>673</v>
      </c>
      <c r="AN70" s="290"/>
      <c r="AO70" s="290"/>
      <c r="AP70" s="290"/>
      <c r="AQ70" s="289" t="s">
        <v>673</v>
      </c>
      <c r="AR70" s="290"/>
      <c r="AS70" s="290"/>
      <c r="AT70" s="290"/>
      <c r="AU70" s="290"/>
      <c r="AV70" s="290"/>
      <c r="AW70" s="290"/>
      <c r="AX70" s="291"/>
      <c r="AY70" s="75">
        <f t="shared" si="1"/>
        <v>1</v>
      </c>
    </row>
    <row r="71" spans="1:51" ht="23.25" customHeight="1">
      <c r="A71" s="135"/>
      <c r="B71" s="136"/>
      <c r="C71" s="136"/>
      <c r="D71" s="136"/>
      <c r="E71" s="136"/>
      <c r="F71" s="137"/>
      <c r="G71" s="615"/>
      <c r="H71" s="616"/>
      <c r="I71" s="616"/>
      <c r="J71" s="616"/>
      <c r="K71" s="616"/>
      <c r="L71" s="616"/>
      <c r="M71" s="616"/>
      <c r="N71" s="616"/>
      <c r="O71" s="617"/>
      <c r="P71" s="616"/>
      <c r="Q71" s="616"/>
      <c r="R71" s="616"/>
      <c r="S71" s="616"/>
      <c r="T71" s="616"/>
      <c r="U71" s="616"/>
      <c r="V71" s="616"/>
      <c r="W71" s="616"/>
      <c r="X71" s="617"/>
      <c r="Y71" s="191" t="s">
        <v>85</v>
      </c>
      <c r="Z71" s="192"/>
      <c r="AA71" s="193"/>
      <c r="AB71" s="324" t="s">
        <v>676</v>
      </c>
      <c r="AC71" s="324"/>
      <c r="AD71" s="324"/>
      <c r="AE71" s="289" t="s">
        <v>673</v>
      </c>
      <c r="AF71" s="290"/>
      <c r="AG71" s="290"/>
      <c r="AH71" s="290"/>
      <c r="AI71" s="289" t="s">
        <v>673</v>
      </c>
      <c r="AJ71" s="290"/>
      <c r="AK71" s="290"/>
      <c r="AL71" s="290"/>
      <c r="AM71" s="289" t="s">
        <v>673</v>
      </c>
      <c r="AN71" s="290"/>
      <c r="AO71" s="290"/>
      <c r="AP71" s="290"/>
      <c r="AQ71" s="289">
        <v>150</v>
      </c>
      <c r="AR71" s="290"/>
      <c r="AS71" s="290"/>
      <c r="AT71" s="290"/>
      <c r="AU71" s="290"/>
      <c r="AV71" s="290"/>
      <c r="AW71" s="290"/>
      <c r="AX71" s="291"/>
      <c r="AY71" s="75">
        <f t="shared" si="1"/>
        <v>1</v>
      </c>
    </row>
    <row r="72" spans="1:51" ht="23.25" customHeight="1">
      <c r="A72" s="134"/>
      <c r="B72" s="132"/>
      <c r="C72" s="132"/>
      <c r="D72" s="132"/>
      <c r="E72" s="132"/>
      <c r="F72" s="133"/>
      <c r="G72" s="618"/>
      <c r="H72" s="619"/>
      <c r="I72" s="619"/>
      <c r="J72" s="619"/>
      <c r="K72" s="619"/>
      <c r="L72" s="619"/>
      <c r="M72" s="619"/>
      <c r="N72" s="619"/>
      <c r="O72" s="620"/>
      <c r="P72" s="619"/>
      <c r="Q72" s="619"/>
      <c r="R72" s="619"/>
      <c r="S72" s="619"/>
      <c r="T72" s="619"/>
      <c r="U72" s="619"/>
      <c r="V72" s="619"/>
      <c r="W72" s="619"/>
      <c r="X72" s="620"/>
      <c r="Y72" s="191" t="s">
        <v>86</v>
      </c>
      <c r="Z72" s="192"/>
      <c r="AA72" s="193"/>
      <c r="AB72" s="468" t="s">
        <v>87</v>
      </c>
      <c r="AC72" s="468"/>
      <c r="AD72" s="468"/>
      <c r="AE72" s="196" t="str">
        <f t="shared" ref="AE72" si="9">IFERROR(AE70/AE71*100,"-")</f>
        <v>-</v>
      </c>
      <c r="AF72" s="197"/>
      <c r="AG72" s="197"/>
      <c r="AH72" s="197"/>
      <c r="AI72" s="196" t="str">
        <f t="shared" ref="AI72" si="10">IFERROR(AI70/AI71*100,"-")</f>
        <v>-</v>
      </c>
      <c r="AJ72" s="197"/>
      <c r="AK72" s="197"/>
      <c r="AL72" s="197"/>
      <c r="AM72" s="196" t="str">
        <f t="shared" ref="AM72" si="11">IFERROR(AM70/AM71*100,"-")</f>
        <v>-</v>
      </c>
      <c r="AN72" s="197"/>
      <c r="AO72" s="197"/>
      <c r="AP72" s="197"/>
      <c r="AQ72" s="286" t="str">
        <f>IFERROR(AQ70/AQ71*100,"-")</f>
        <v>-</v>
      </c>
      <c r="AR72" s="287"/>
      <c r="AS72" s="287"/>
      <c r="AT72" s="287"/>
      <c r="AU72" s="287"/>
      <c r="AV72" s="287"/>
      <c r="AW72" s="287"/>
      <c r="AX72" s="288"/>
      <c r="AY72" s="75">
        <f t="shared" si="1"/>
        <v>1</v>
      </c>
    </row>
    <row r="73" spans="1:51" ht="90" customHeight="1">
      <c r="A73" s="110" t="s">
        <v>92</v>
      </c>
      <c r="B73" s="111"/>
      <c r="C73" s="111"/>
      <c r="D73" s="111"/>
      <c r="E73" s="111"/>
      <c r="F73" s="112"/>
      <c r="G73" s="293" t="s">
        <v>677</v>
      </c>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s="75">
        <f t="shared" si="1"/>
        <v>1</v>
      </c>
    </row>
    <row r="74" spans="1:51" ht="22.5" customHeight="1">
      <c r="A74" s="219" t="s">
        <v>96</v>
      </c>
      <c r="B74" s="219"/>
      <c r="C74" s="219"/>
      <c r="D74" s="219"/>
      <c r="E74" s="219"/>
      <c r="F74" s="220"/>
      <c r="G74" s="122" t="s">
        <v>97</v>
      </c>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4"/>
      <c r="AY74" s="75">
        <f t="shared" si="1"/>
        <v>1</v>
      </c>
    </row>
    <row r="75" spans="1:51" ht="61.5" customHeight="1">
      <c r="A75" s="222"/>
      <c r="B75" s="222"/>
      <c r="C75" s="222"/>
      <c r="D75" s="222"/>
      <c r="E75" s="222"/>
      <c r="F75" s="223"/>
      <c r="G75" s="283"/>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5"/>
      <c r="AY75" s="75">
        <f t="shared" si="1"/>
        <v>1</v>
      </c>
    </row>
    <row r="76" spans="1:51" ht="22.5" customHeight="1">
      <c r="A76" s="222"/>
      <c r="B76" s="222"/>
      <c r="C76" s="222"/>
      <c r="D76" s="222"/>
      <c r="E76" s="222"/>
      <c r="F76" s="223"/>
      <c r="G76" s="122" t="s">
        <v>98</v>
      </c>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4"/>
      <c r="AY76" s="75">
        <f t="shared" si="1"/>
        <v>1</v>
      </c>
    </row>
    <row r="77" spans="1:51" ht="59.25" customHeight="1">
      <c r="A77" s="225"/>
      <c r="B77" s="225"/>
      <c r="C77" s="225"/>
      <c r="D77" s="225"/>
      <c r="E77" s="225"/>
      <c r="F77" s="226"/>
      <c r="G77" s="283" t="s">
        <v>749</v>
      </c>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5"/>
      <c r="AY77" s="75">
        <f t="shared" si="1"/>
        <v>1</v>
      </c>
    </row>
    <row r="78" spans="1:51" ht="61.5" customHeight="1">
      <c r="A78" s="210" t="s">
        <v>99</v>
      </c>
      <c r="B78" s="211"/>
      <c r="C78" s="211"/>
      <c r="D78" s="211"/>
      <c r="E78" s="211"/>
      <c r="F78" s="212"/>
      <c r="G78" s="533" t="s">
        <v>671</v>
      </c>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c r="AY78" s="75">
        <f>COUNTA(G$78)</f>
        <v>1</v>
      </c>
    </row>
    <row r="79" spans="1:51" ht="41.25" customHeight="1">
      <c r="A79" s="215" t="s">
        <v>66</v>
      </c>
      <c r="B79" s="216"/>
      <c r="C79" s="216"/>
      <c r="D79" s="216"/>
      <c r="E79" s="216"/>
      <c r="F79" s="217"/>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1</v>
      </c>
    </row>
    <row r="80" spans="1:51" ht="27" customHeight="1">
      <c r="A80" s="218" t="s">
        <v>100</v>
      </c>
      <c r="B80" s="219"/>
      <c r="C80" s="219"/>
      <c r="D80" s="219"/>
      <c r="E80" s="219"/>
      <c r="F80" s="220"/>
      <c r="G80" s="141" t="s">
        <v>68</v>
      </c>
      <c r="H80" s="142"/>
      <c r="I80" s="142"/>
      <c r="J80" s="142"/>
      <c r="K80" s="142"/>
      <c r="L80" s="142"/>
      <c r="M80" s="142"/>
      <c r="N80" s="142"/>
      <c r="O80" s="142"/>
      <c r="P80" s="145" t="s">
        <v>69</v>
      </c>
      <c r="Q80" s="142"/>
      <c r="R80" s="142"/>
      <c r="S80" s="142"/>
      <c r="T80" s="142"/>
      <c r="U80" s="142"/>
      <c r="V80" s="142"/>
      <c r="W80" s="142"/>
      <c r="X80" s="143"/>
      <c r="Y80" s="146"/>
      <c r="Z80" s="147"/>
      <c r="AA80" s="148"/>
      <c r="AB80" s="159" t="s">
        <v>70</v>
      </c>
      <c r="AC80" s="159"/>
      <c r="AD80" s="159"/>
      <c r="AE80" s="155" t="s">
        <v>71</v>
      </c>
      <c r="AF80" s="156"/>
      <c r="AG80" s="156"/>
      <c r="AH80" s="157"/>
      <c r="AI80" s="155" t="s">
        <v>72</v>
      </c>
      <c r="AJ80" s="156"/>
      <c r="AK80" s="156"/>
      <c r="AL80" s="157"/>
      <c r="AM80" s="155" t="s">
        <v>73</v>
      </c>
      <c r="AN80" s="156"/>
      <c r="AO80" s="156"/>
      <c r="AP80" s="157"/>
      <c r="AQ80" s="227" t="s">
        <v>74</v>
      </c>
      <c r="AR80" s="228"/>
      <c r="AS80" s="228"/>
      <c r="AT80" s="229"/>
      <c r="AU80" s="227" t="s">
        <v>75</v>
      </c>
      <c r="AV80" s="228"/>
      <c r="AW80" s="228"/>
      <c r="AX80" s="230"/>
      <c r="AY80" s="75">
        <f t="shared" ref="AY80:AY110" si="12">IF(AY$78=0,0,1)</f>
        <v>1</v>
      </c>
    </row>
    <row r="81" spans="1:51" ht="23.25" customHeight="1">
      <c r="A81" s="221"/>
      <c r="B81" s="222"/>
      <c r="C81" s="222"/>
      <c r="D81" s="222"/>
      <c r="E81" s="222"/>
      <c r="F81" s="223"/>
      <c r="G81" s="664" t="s">
        <v>751</v>
      </c>
      <c r="H81" s="665"/>
      <c r="I81" s="665"/>
      <c r="J81" s="665"/>
      <c r="K81" s="665"/>
      <c r="L81" s="665"/>
      <c r="M81" s="665"/>
      <c r="N81" s="665"/>
      <c r="O81" s="665"/>
      <c r="P81" s="639" t="s">
        <v>678</v>
      </c>
      <c r="Q81" s="613"/>
      <c r="R81" s="613"/>
      <c r="S81" s="613"/>
      <c r="T81" s="613"/>
      <c r="U81" s="613"/>
      <c r="V81" s="613"/>
      <c r="W81" s="613"/>
      <c r="X81" s="614"/>
      <c r="Y81" s="237" t="s">
        <v>76</v>
      </c>
      <c r="Z81" s="238"/>
      <c r="AA81" s="239"/>
      <c r="AB81" s="648" t="s">
        <v>679</v>
      </c>
      <c r="AC81" s="648"/>
      <c r="AD81" s="648"/>
      <c r="AE81" s="292" t="s">
        <v>673</v>
      </c>
      <c r="AF81" s="292"/>
      <c r="AG81" s="292"/>
      <c r="AH81" s="292"/>
      <c r="AI81" s="292">
        <v>2</v>
      </c>
      <c r="AJ81" s="292"/>
      <c r="AK81" s="292"/>
      <c r="AL81" s="292"/>
      <c r="AM81" s="292">
        <v>2</v>
      </c>
      <c r="AN81" s="292"/>
      <c r="AO81" s="292"/>
      <c r="AP81" s="292"/>
      <c r="AQ81" s="292" t="s">
        <v>673</v>
      </c>
      <c r="AR81" s="292"/>
      <c r="AS81" s="292"/>
      <c r="AT81" s="292"/>
      <c r="AU81" s="289" t="s">
        <v>673</v>
      </c>
      <c r="AV81" s="290"/>
      <c r="AW81" s="290"/>
      <c r="AX81" s="291"/>
      <c r="AY81" s="75">
        <f t="shared" si="12"/>
        <v>1</v>
      </c>
    </row>
    <row r="82" spans="1:51" ht="23.25" customHeight="1">
      <c r="A82" s="224"/>
      <c r="B82" s="225"/>
      <c r="C82" s="225"/>
      <c r="D82" s="225"/>
      <c r="E82" s="225"/>
      <c r="F82" s="226"/>
      <c r="G82" s="666"/>
      <c r="H82" s="667"/>
      <c r="I82" s="667"/>
      <c r="J82" s="667"/>
      <c r="K82" s="667"/>
      <c r="L82" s="667"/>
      <c r="M82" s="667"/>
      <c r="N82" s="667"/>
      <c r="O82" s="667"/>
      <c r="P82" s="640"/>
      <c r="Q82" s="619"/>
      <c r="R82" s="619"/>
      <c r="S82" s="619"/>
      <c r="T82" s="619"/>
      <c r="U82" s="619"/>
      <c r="V82" s="619"/>
      <c r="W82" s="619"/>
      <c r="X82" s="620"/>
      <c r="Y82" s="240" t="s">
        <v>77</v>
      </c>
      <c r="Z82" s="241"/>
      <c r="AA82" s="242"/>
      <c r="AB82" s="648" t="s">
        <v>679</v>
      </c>
      <c r="AC82" s="648"/>
      <c r="AD82" s="648"/>
      <c r="AE82" s="292">
        <v>3</v>
      </c>
      <c r="AF82" s="292"/>
      <c r="AG82" s="292"/>
      <c r="AH82" s="292"/>
      <c r="AI82" s="292">
        <v>3</v>
      </c>
      <c r="AJ82" s="292"/>
      <c r="AK82" s="292"/>
      <c r="AL82" s="292"/>
      <c r="AM82" s="292">
        <v>2</v>
      </c>
      <c r="AN82" s="292"/>
      <c r="AO82" s="292"/>
      <c r="AP82" s="292"/>
      <c r="AQ82" s="292">
        <v>2</v>
      </c>
      <c r="AR82" s="292"/>
      <c r="AS82" s="292"/>
      <c r="AT82" s="292"/>
      <c r="AU82" s="289" t="s">
        <v>673</v>
      </c>
      <c r="AV82" s="290"/>
      <c r="AW82" s="290"/>
      <c r="AX82" s="291"/>
      <c r="AY82" s="75">
        <f t="shared" si="12"/>
        <v>1</v>
      </c>
    </row>
    <row r="83" spans="1:51" ht="27" customHeight="1">
      <c r="A83" s="83"/>
      <c r="B83" s="84"/>
      <c r="C83" s="84"/>
      <c r="D83" s="84"/>
      <c r="E83" s="84"/>
      <c r="F83" s="85"/>
      <c r="G83" s="201"/>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3"/>
      <c r="AY83" s="75">
        <f t="shared" si="12"/>
        <v>1</v>
      </c>
    </row>
    <row r="84" spans="1:51" ht="123.75" customHeight="1">
      <c r="A84" s="204" t="s">
        <v>66</v>
      </c>
      <c r="B84" s="205"/>
      <c r="C84" s="206" t="s">
        <v>101</v>
      </c>
      <c r="D84" s="206"/>
      <c r="E84" s="206"/>
      <c r="F84" s="207"/>
      <c r="G84" s="334" t="s">
        <v>748</v>
      </c>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335"/>
      <c r="AO84" s="335"/>
      <c r="AP84" s="335"/>
      <c r="AQ84" s="335"/>
      <c r="AR84" s="335"/>
      <c r="AS84" s="335"/>
      <c r="AT84" s="335"/>
      <c r="AU84" s="335"/>
      <c r="AV84" s="335"/>
      <c r="AW84" s="335"/>
      <c r="AX84" s="336"/>
      <c r="AY84" s="75">
        <f t="shared" si="12"/>
        <v>1</v>
      </c>
    </row>
    <row r="85" spans="1:51" ht="18.75" hidden="1" customHeight="1">
      <c r="A85" s="296" t="s">
        <v>102</v>
      </c>
      <c r="B85" s="297"/>
      <c r="C85" s="297"/>
      <c r="D85" s="297"/>
      <c r="E85" s="297"/>
      <c r="F85" s="298"/>
      <c r="G85" s="138" t="s">
        <v>80</v>
      </c>
      <c r="H85" s="139"/>
      <c r="I85" s="139"/>
      <c r="J85" s="139"/>
      <c r="K85" s="139"/>
      <c r="L85" s="139"/>
      <c r="M85" s="139"/>
      <c r="N85" s="139"/>
      <c r="O85" s="140"/>
      <c r="P85" s="144" t="s">
        <v>81</v>
      </c>
      <c r="Q85" s="139"/>
      <c r="R85" s="139"/>
      <c r="S85" s="139"/>
      <c r="T85" s="139"/>
      <c r="U85" s="139"/>
      <c r="V85" s="139"/>
      <c r="W85" s="139"/>
      <c r="X85" s="140"/>
      <c r="Y85" s="146"/>
      <c r="Z85" s="147"/>
      <c r="AA85" s="148"/>
      <c r="AB85" s="152" t="s">
        <v>70</v>
      </c>
      <c r="AC85" s="153"/>
      <c r="AD85" s="154"/>
      <c r="AE85" s="152" t="s">
        <v>71</v>
      </c>
      <c r="AF85" s="153"/>
      <c r="AG85" s="153"/>
      <c r="AH85" s="154"/>
      <c r="AI85" s="158" t="s">
        <v>72</v>
      </c>
      <c r="AJ85" s="158"/>
      <c r="AK85" s="158"/>
      <c r="AL85" s="152"/>
      <c r="AM85" s="158" t="s">
        <v>73</v>
      </c>
      <c r="AN85" s="158"/>
      <c r="AO85" s="158"/>
      <c r="AP85" s="152"/>
      <c r="AQ85" s="160" t="s">
        <v>82</v>
      </c>
      <c r="AR85" s="161"/>
      <c r="AS85" s="161"/>
      <c r="AT85" s="161"/>
      <c r="AU85" s="161"/>
      <c r="AV85" s="161"/>
      <c r="AW85" s="161"/>
      <c r="AX85" s="162"/>
      <c r="AY85" s="75">
        <f>IF(AY$78=0,0,COUNTA(G$87))</f>
        <v>0</v>
      </c>
    </row>
    <row r="86" spans="1:51" ht="18.75" hidden="1" customHeight="1">
      <c r="A86" s="299"/>
      <c r="B86" s="300"/>
      <c r="C86" s="300"/>
      <c r="D86" s="300"/>
      <c r="E86" s="300"/>
      <c r="F86" s="301"/>
      <c r="G86" s="141"/>
      <c r="H86" s="142"/>
      <c r="I86" s="142"/>
      <c r="J86" s="142"/>
      <c r="K86" s="142"/>
      <c r="L86" s="142"/>
      <c r="M86" s="142"/>
      <c r="N86" s="142"/>
      <c r="O86" s="143"/>
      <c r="P86" s="145"/>
      <c r="Q86" s="142"/>
      <c r="R86" s="142"/>
      <c r="S86" s="142"/>
      <c r="T86" s="142"/>
      <c r="U86" s="142"/>
      <c r="V86" s="142"/>
      <c r="W86" s="142"/>
      <c r="X86" s="143"/>
      <c r="Y86" s="149"/>
      <c r="Z86" s="150"/>
      <c r="AA86" s="151"/>
      <c r="AB86" s="155"/>
      <c r="AC86" s="156"/>
      <c r="AD86" s="157"/>
      <c r="AE86" s="155"/>
      <c r="AF86" s="156"/>
      <c r="AG86" s="156"/>
      <c r="AH86" s="157"/>
      <c r="AI86" s="159"/>
      <c r="AJ86" s="159"/>
      <c r="AK86" s="159"/>
      <c r="AL86" s="155"/>
      <c r="AM86" s="159"/>
      <c r="AN86" s="159"/>
      <c r="AO86" s="159"/>
      <c r="AP86" s="155"/>
      <c r="AQ86" s="163"/>
      <c r="AR86" s="164"/>
      <c r="AS86" s="164"/>
      <c r="AT86" s="164"/>
      <c r="AU86" s="165"/>
      <c r="AV86" s="165"/>
      <c r="AW86" s="142" t="s">
        <v>83</v>
      </c>
      <c r="AX86" s="166"/>
      <c r="AY86" s="75">
        <f t="shared" ref="AY86:AY92" si="13">IF(AY$78=0,0,COUNTA(G$87))</f>
        <v>0</v>
      </c>
    </row>
    <row r="87" spans="1:51" ht="23.25" hidden="1" customHeight="1">
      <c r="A87" s="302"/>
      <c r="B87" s="300"/>
      <c r="C87" s="300"/>
      <c r="D87" s="300"/>
      <c r="E87" s="300"/>
      <c r="F87" s="301"/>
      <c r="G87" s="612"/>
      <c r="H87" s="613"/>
      <c r="I87" s="613"/>
      <c r="J87" s="613"/>
      <c r="K87" s="613"/>
      <c r="L87" s="613"/>
      <c r="M87" s="613"/>
      <c r="N87" s="613"/>
      <c r="O87" s="614"/>
      <c r="P87" s="613"/>
      <c r="Q87" s="613"/>
      <c r="R87" s="613"/>
      <c r="S87" s="613"/>
      <c r="T87" s="613"/>
      <c r="U87" s="613"/>
      <c r="V87" s="613"/>
      <c r="W87" s="613"/>
      <c r="X87" s="614"/>
      <c r="Y87" s="182" t="s">
        <v>84</v>
      </c>
      <c r="Z87" s="183"/>
      <c r="AA87" s="184"/>
      <c r="AB87" s="185"/>
      <c r="AC87" s="185"/>
      <c r="AD87" s="185"/>
      <c r="AE87" s="186"/>
      <c r="AF87" s="187"/>
      <c r="AG87" s="187"/>
      <c r="AH87" s="187"/>
      <c r="AI87" s="186"/>
      <c r="AJ87" s="187"/>
      <c r="AK87" s="187"/>
      <c r="AL87" s="187"/>
      <c r="AM87" s="186"/>
      <c r="AN87" s="187"/>
      <c r="AO87" s="187"/>
      <c r="AP87" s="187"/>
      <c r="AQ87" s="188"/>
      <c r="AR87" s="189"/>
      <c r="AS87" s="189"/>
      <c r="AT87" s="189"/>
      <c r="AU87" s="189"/>
      <c r="AV87" s="189"/>
      <c r="AW87" s="189"/>
      <c r="AX87" s="190"/>
      <c r="AY87" s="75">
        <f t="shared" si="13"/>
        <v>0</v>
      </c>
    </row>
    <row r="88" spans="1:51" ht="23.25" hidden="1" customHeight="1">
      <c r="A88" s="303"/>
      <c r="B88" s="304"/>
      <c r="C88" s="304"/>
      <c r="D88" s="304"/>
      <c r="E88" s="304"/>
      <c r="F88" s="305"/>
      <c r="G88" s="615"/>
      <c r="H88" s="616"/>
      <c r="I88" s="616"/>
      <c r="J88" s="616"/>
      <c r="K88" s="616"/>
      <c r="L88" s="616"/>
      <c r="M88" s="616"/>
      <c r="N88" s="616"/>
      <c r="O88" s="617"/>
      <c r="P88" s="616"/>
      <c r="Q88" s="616"/>
      <c r="R88" s="616"/>
      <c r="S88" s="616"/>
      <c r="T88" s="616"/>
      <c r="U88" s="616"/>
      <c r="V88" s="616"/>
      <c r="W88" s="616"/>
      <c r="X88" s="617"/>
      <c r="Y88" s="191" t="s">
        <v>85</v>
      </c>
      <c r="Z88" s="192"/>
      <c r="AA88" s="193"/>
      <c r="AB88" s="194"/>
      <c r="AC88" s="194"/>
      <c r="AD88" s="194"/>
      <c r="AE88" s="186"/>
      <c r="AF88" s="187"/>
      <c r="AG88" s="187"/>
      <c r="AH88" s="187"/>
      <c r="AI88" s="186"/>
      <c r="AJ88" s="187"/>
      <c r="AK88" s="187"/>
      <c r="AL88" s="187"/>
      <c r="AM88" s="186"/>
      <c r="AN88" s="187"/>
      <c r="AO88" s="187"/>
      <c r="AP88" s="187"/>
      <c r="AQ88" s="188"/>
      <c r="AR88" s="189"/>
      <c r="AS88" s="189"/>
      <c r="AT88" s="189"/>
      <c r="AU88" s="189"/>
      <c r="AV88" s="189"/>
      <c r="AW88" s="189"/>
      <c r="AX88" s="190"/>
      <c r="AY88" s="75">
        <f t="shared" si="13"/>
        <v>0</v>
      </c>
    </row>
    <row r="89" spans="1:51" ht="23.25" hidden="1" customHeight="1">
      <c r="A89" s="302"/>
      <c r="B89" s="300"/>
      <c r="C89" s="300"/>
      <c r="D89" s="300"/>
      <c r="E89" s="300"/>
      <c r="F89" s="301"/>
      <c r="G89" s="618"/>
      <c r="H89" s="619"/>
      <c r="I89" s="619"/>
      <c r="J89" s="619"/>
      <c r="K89" s="619"/>
      <c r="L89" s="619"/>
      <c r="M89" s="619"/>
      <c r="N89" s="619"/>
      <c r="O89" s="620"/>
      <c r="P89" s="619"/>
      <c r="Q89" s="619"/>
      <c r="R89" s="619"/>
      <c r="S89" s="619"/>
      <c r="T89" s="619"/>
      <c r="U89" s="619"/>
      <c r="V89" s="619"/>
      <c r="W89" s="619"/>
      <c r="X89" s="620"/>
      <c r="Y89" s="191" t="s">
        <v>86</v>
      </c>
      <c r="Z89" s="192"/>
      <c r="AA89" s="193"/>
      <c r="AB89" s="195" t="s">
        <v>87</v>
      </c>
      <c r="AC89" s="195"/>
      <c r="AD89" s="195"/>
      <c r="AE89" s="668" t="str">
        <f t="shared" ref="AE89" si="14">IFERROR(AE87/AE88*100,"-")</f>
        <v>-</v>
      </c>
      <c r="AF89" s="669"/>
      <c r="AG89" s="669"/>
      <c r="AH89" s="669"/>
      <c r="AI89" s="668" t="str">
        <f t="shared" ref="AI89" si="15">IFERROR(AI87/AI88*100,"-")</f>
        <v>-</v>
      </c>
      <c r="AJ89" s="669"/>
      <c r="AK89" s="669"/>
      <c r="AL89" s="669"/>
      <c r="AM89" s="668" t="str">
        <f t="shared" ref="AM89" si="16">IFERROR(AM87/AM88*100,"-")</f>
        <v>-</v>
      </c>
      <c r="AN89" s="669"/>
      <c r="AO89" s="669"/>
      <c r="AP89" s="669"/>
      <c r="AQ89" s="188" t="str">
        <f>IFERROR(AQ87/AQ88*100,"-")</f>
        <v>-</v>
      </c>
      <c r="AR89" s="189"/>
      <c r="AS89" s="189"/>
      <c r="AT89" s="189"/>
      <c r="AU89" s="189"/>
      <c r="AV89" s="189"/>
      <c r="AW89" s="189"/>
      <c r="AX89" s="190"/>
      <c r="AY89" s="75">
        <f t="shared" si="13"/>
        <v>0</v>
      </c>
    </row>
    <row r="90" spans="1:51" ht="90" hidden="1" customHeight="1">
      <c r="A90" s="110" t="s">
        <v>92</v>
      </c>
      <c r="B90" s="111"/>
      <c r="C90" s="111"/>
      <c r="D90" s="111"/>
      <c r="E90" s="111"/>
      <c r="F90" s="112"/>
      <c r="G90" s="334"/>
      <c r="H90" s="335"/>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335"/>
      <c r="AN90" s="335"/>
      <c r="AO90" s="335"/>
      <c r="AP90" s="335"/>
      <c r="AQ90" s="335"/>
      <c r="AR90" s="335"/>
      <c r="AS90" s="335"/>
      <c r="AT90" s="335"/>
      <c r="AU90" s="335"/>
      <c r="AV90" s="335"/>
      <c r="AW90" s="335"/>
      <c r="AX90" s="336"/>
      <c r="AY90" s="75">
        <f t="shared" si="13"/>
        <v>0</v>
      </c>
    </row>
    <row r="91" spans="1:51" ht="15" hidden="1" customHeight="1">
      <c r="A91" s="83"/>
      <c r="B91" s="84"/>
      <c r="C91" s="84"/>
      <c r="D91" s="84"/>
      <c r="E91" s="84"/>
      <c r="F91" s="85"/>
      <c r="G91" s="201"/>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3"/>
      <c r="AY91" s="75">
        <f t="shared" si="13"/>
        <v>0</v>
      </c>
    </row>
    <row r="92" spans="1:51" ht="123.75" hidden="1" customHeight="1">
      <c r="A92" s="204" t="s">
        <v>66</v>
      </c>
      <c r="B92" s="205"/>
      <c r="C92" s="206" t="s">
        <v>103</v>
      </c>
      <c r="D92" s="206"/>
      <c r="E92" s="206"/>
      <c r="F92" s="207"/>
      <c r="G92" s="334"/>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5"/>
      <c r="AJ92" s="335"/>
      <c r="AK92" s="335"/>
      <c r="AL92" s="335"/>
      <c r="AM92" s="335"/>
      <c r="AN92" s="335"/>
      <c r="AO92" s="335"/>
      <c r="AP92" s="335"/>
      <c r="AQ92" s="335"/>
      <c r="AR92" s="335"/>
      <c r="AS92" s="335"/>
      <c r="AT92" s="335"/>
      <c r="AU92" s="335"/>
      <c r="AV92" s="335"/>
      <c r="AW92" s="335"/>
      <c r="AX92" s="336"/>
      <c r="AY92" s="75">
        <f t="shared" si="13"/>
        <v>0</v>
      </c>
    </row>
    <row r="93" spans="1:51" ht="18.75" hidden="1" customHeight="1">
      <c r="A93" s="296" t="s">
        <v>104</v>
      </c>
      <c r="B93" s="297"/>
      <c r="C93" s="297"/>
      <c r="D93" s="297"/>
      <c r="E93" s="297"/>
      <c r="F93" s="298"/>
      <c r="G93" s="138" t="s">
        <v>80</v>
      </c>
      <c r="H93" s="139"/>
      <c r="I93" s="139"/>
      <c r="J93" s="139"/>
      <c r="K93" s="139"/>
      <c r="L93" s="139"/>
      <c r="M93" s="139"/>
      <c r="N93" s="139"/>
      <c r="O93" s="140"/>
      <c r="P93" s="144" t="s">
        <v>81</v>
      </c>
      <c r="Q93" s="139"/>
      <c r="R93" s="139"/>
      <c r="S93" s="139"/>
      <c r="T93" s="139"/>
      <c r="U93" s="139"/>
      <c r="V93" s="139"/>
      <c r="W93" s="139"/>
      <c r="X93" s="140"/>
      <c r="Y93" s="146"/>
      <c r="Z93" s="147"/>
      <c r="AA93" s="148"/>
      <c r="AB93" s="152" t="s">
        <v>70</v>
      </c>
      <c r="AC93" s="153"/>
      <c r="AD93" s="154"/>
      <c r="AE93" s="152" t="s">
        <v>71</v>
      </c>
      <c r="AF93" s="153"/>
      <c r="AG93" s="153"/>
      <c r="AH93" s="154"/>
      <c r="AI93" s="158" t="s">
        <v>72</v>
      </c>
      <c r="AJ93" s="158"/>
      <c r="AK93" s="158"/>
      <c r="AL93" s="152"/>
      <c r="AM93" s="158" t="s">
        <v>73</v>
      </c>
      <c r="AN93" s="158"/>
      <c r="AO93" s="158"/>
      <c r="AP93" s="152"/>
      <c r="AQ93" s="160" t="s">
        <v>91</v>
      </c>
      <c r="AR93" s="161"/>
      <c r="AS93" s="161"/>
      <c r="AT93" s="161"/>
      <c r="AU93" s="161"/>
      <c r="AV93" s="161"/>
      <c r="AW93" s="161"/>
      <c r="AX93" s="162"/>
      <c r="AY93" s="75">
        <f>IF(AY$78=0,0,COUNTA(G$95))</f>
        <v>0</v>
      </c>
    </row>
    <row r="94" spans="1:51" ht="18.75" hidden="1" customHeight="1">
      <c r="A94" s="299"/>
      <c r="B94" s="300"/>
      <c r="C94" s="300"/>
      <c r="D94" s="300"/>
      <c r="E94" s="300"/>
      <c r="F94" s="301"/>
      <c r="G94" s="141"/>
      <c r="H94" s="142"/>
      <c r="I94" s="142"/>
      <c r="J94" s="142"/>
      <c r="K94" s="142"/>
      <c r="L94" s="142"/>
      <c r="M94" s="142"/>
      <c r="N94" s="142"/>
      <c r="O94" s="143"/>
      <c r="P94" s="145"/>
      <c r="Q94" s="142"/>
      <c r="R94" s="142"/>
      <c r="S94" s="142"/>
      <c r="T94" s="142"/>
      <c r="U94" s="142"/>
      <c r="V94" s="142"/>
      <c r="W94" s="142"/>
      <c r="X94" s="143"/>
      <c r="Y94" s="149"/>
      <c r="Z94" s="150"/>
      <c r="AA94" s="151"/>
      <c r="AB94" s="155"/>
      <c r="AC94" s="156"/>
      <c r="AD94" s="157"/>
      <c r="AE94" s="155"/>
      <c r="AF94" s="156"/>
      <c r="AG94" s="156"/>
      <c r="AH94" s="157"/>
      <c r="AI94" s="159"/>
      <c r="AJ94" s="159"/>
      <c r="AK94" s="159"/>
      <c r="AL94" s="155"/>
      <c r="AM94" s="159"/>
      <c r="AN94" s="159"/>
      <c r="AO94" s="159"/>
      <c r="AP94" s="155"/>
      <c r="AQ94" s="163"/>
      <c r="AR94" s="164"/>
      <c r="AS94" s="164"/>
      <c r="AT94" s="164"/>
      <c r="AU94" s="165"/>
      <c r="AV94" s="165"/>
      <c r="AW94" s="142" t="s">
        <v>83</v>
      </c>
      <c r="AX94" s="166"/>
      <c r="AY94" s="75">
        <f t="shared" ref="AY94:AY100" si="17">IF(AY$78=0,0,COUNTA(G$95))</f>
        <v>0</v>
      </c>
    </row>
    <row r="95" spans="1:51" ht="23.25" hidden="1" customHeight="1">
      <c r="A95" s="302"/>
      <c r="B95" s="300"/>
      <c r="C95" s="300"/>
      <c r="D95" s="300"/>
      <c r="E95" s="300"/>
      <c r="F95" s="301"/>
      <c r="G95" s="612"/>
      <c r="H95" s="613"/>
      <c r="I95" s="613"/>
      <c r="J95" s="613"/>
      <c r="K95" s="613"/>
      <c r="L95" s="613"/>
      <c r="M95" s="613"/>
      <c r="N95" s="613"/>
      <c r="O95" s="614"/>
      <c r="P95" s="613"/>
      <c r="Q95" s="613"/>
      <c r="R95" s="613"/>
      <c r="S95" s="613"/>
      <c r="T95" s="613"/>
      <c r="U95" s="613"/>
      <c r="V95" s="613"/>
      <c r="W95" s="613"/>
      <c r="X95" s="614"/>
      <c r="Y95" s="182" t="s">
        <v>84</v>
      </c>
      <c r="Z95" s="183"/>
      <c r="AA95" s="184"/>
      <c r="AB95" s="185"/>
      <c r="AC95" s="185"/>
      <c r="AD95" s="185"/>
      <c r="AE95" s="186"/>
      <c r="AF95" s="187"/>
      <c r="AG95" s="187"/>
      <c r="AH95" s="187"/>
      <c r="AI95" s="186"/>
      <c r="AJ95" s="187"/>
      <c r="AK95" s="187"/>
      <c r="AL95" s="187"/>
      <c r="AM95" s="186"/>
      <c r="AN95" s="187"/>
      <c r="AO95" s="187"/>
      <c r="AP95" s="187"/>
      <c r="AQ95" s="188"/>
      <c r="AR95" s="189"/>
      <c r="AS95" s="189"/>
      <c r="AT95" s="189"/>
      <c r="AU95" s="189"/>
      <c r="AV95" s="189"/>
      <c r="AW95" s="189"/>
      <c r="AX95" s="190"/>
      <c r="AY95" s="75">
        <f t="shared" si="17"/>
        <v>0</v>
      </c>
    </row>
    <row r="96" spans="1:51" ht="23.25" hidden="1" customHeight="1">
      <c r="A96" s="303"/>
      <c r="B96" s="304"/>
      <c r="C96" s="304"/>
      <c r="D96" s="304"/>
      <c r="E96" s="304"/>
      <c r="F96" s="305"/>
      <c r="G96" s="615"/>
      <c r="H96" s="616"/>
      <c r="I96" s="616"/>
      <c r="J96" s="616"/>
      <c r="K96" s="616"/>
      <c r="L96" s="616"/>
      <c r="M96" s="616"/>
      <c r="N96" s="616"/>
      <c r="O96" s="617"/>
      <c r="P96" s="616"/>
      <c r="Q96" s="616"/>
      <c r="R96" s="616"/>
      <c r="S96" s="616"/>
      <c r="T96" s="616"/>
      <c r="U96" s="616"/>
      <c r="V96" s="616"/>
      <c r="W96" s="616"/>
      <c r="X96" s="617"/>
      <c r="Y96" s="191" t="s">
        <v>85</v>
      </c>
      <c r="Z96" s="192"/>
      <c r="AA96" s="193"/>
      <c r="AB96" s="194"/>
      <c r="AC96" s="194"/>
      <c r="AD96" s="194"/>
      <c r="AE96" s="186"/>
      <c r="AF96" s="187"/>
      <c r="AG96" s="187"/>
      <c r="AH96" s="187"/>
      <c r="AI96" s="186"/>
      <c r="AJ96" s="187"/>
      <c r="AK96" s="187"/>
      <c r="AL96" s="187"/>
      <c r="AM96" s="186"/>
      <c r="AN96" s="187"/>
      <c r="AO96" s="187"/>
      <c r="AP96" s="187"/>
      <c r="AQ96" s="188"/>
      <c r="AR96" s="189"/>
      <c r="AS96" s="189"/>
      <c r="AT96" s="189"/>
      <c r="AU96" s="189"/>
      <c r="AV96" s="189"/>
      <c r="AW96" s="189"/>
      <c r="AX96" s="190"/>
      <c r="AY96" s="75">
        <f t="shared" si="17"/>
        <v>0</v>
      </c>
    </row>
    <row r="97" spans="1:51" ht="23.25" hidden="1" customHeight="1">
      <c r="A97" s="302"/>
      <c r="B97" s="300"/>
      <c r="C97" s="300"/>
      <c r="D97" s="300"/>
      <c r="E97" s="300"/>
      <c r="F97" s="301"/>
      <c r="G97" s="618"/>
      <c r="H97" s="619"/>
      <c r="I97" s="619"/>
      <c r="J97" s="619"/>
      <c r="K97" s="619"/>
      <c r="L97" s="619"/>
      <c r="M97" s="619"/>
      <c r="N97" s="619"/>
      <c r="O97" s="620"/>
      <c r="P97" s="619"/>
      <c r="Q97" s="619"/>
      <c r="R97" s="619"/>
      <c r="S97" s="619"/>
      <c r="T97" s="619"/>
      <c r="U97" s="619"/>
      <c r="V97" s="619"/>
      <c r="W97" s="619"/>
      <c r="X97" s="620"/>
      <c r="Y97" s="191" t="s">
        <v>86</v>
      </c>
      <c r="Z97" s="192"/>
      <c r="AA97" s="193"/>
      <c r="AB97" s="195" t="s">
        <v>87</v>
      </c>
      <c r="AC97" s="195"/>
      <c r="AD97" s="195"/>
      <c r="AE97" s="196" t="str">
        <f t="shared" ref="AE97" si="18">IFERROR(AE95/AE96*100,"-")</f>
        <v>-</v>
      </c>
      <c r="AF97" s="197"/>
      <c r="AG97" s="197"/>
      <c r="AH97" s="197"/>
      <c r="AI97" s="196" t="str">
        <f t="shared" ref="AI97" si="19">IFERROR(AI95/AI96*100,"-")</f>
        <v>-</v>
      </c>
      <c r="AJ97" s="197"/>
      <c r="AK97" s="197"/>
      <c r="AL97" s="197"/>
      <c r="AM97" s="196" t="str">
        <f t="shared" ref="AM97" si="20">IFERROR(AM95/AM96*100,"-")</f>
        <v>-</v>
      </c>
      <c r="AN97" s="197"/>
      <c r="AO97" s="197"/>
      <c r="AP97" s="197"/>
      <c r="AQ97" s="198" t="str">
        <f>IFERROR(AQ95/AQ96*100,"-")</f>
        <v>-</v>
      </c>
      <c r="AR97" s="199"/>
      <c r="AS97" s="199"/>
      <c r="AT97" s="199"/>
      <c r="AU97" s="199"/>
      <c r="AV97" s="199"/>
      <c r="AW97" s="199"/>
      <c r="AX97" s="200"/>
      <c r="AY97" s="75">
        <f t="shared" si="17"/>
        <v>0</v>
      </c>
    </row>
    <row r="98" spans="1:51" ht="90" hidden="1" customHeight="1">
      <c r="A98" s="110" t="s">
        <v>92</v>
      </c>
      <c r="B98" s="111"/>
      <c r="C98" s="111"/>
      <c r="D98" s="111"/>
      <c r="E98" s="111"/>
      <c r="F98" s="112"/>
      <c r="G98" s="334"/>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35"/>
      <c r="AV98" s="335"/>
      <c r="AW98" s="335"/>
      <c r="AX98" s="336"/>
      <c r="AY98" s="75">
        <f t="shared" si="17"/>
        <v>0</v>
      </c>
    </row>
    <row r="99" spans="1:51" ht="15" hidden="1" customHeight="1">
      <c r="A99" s="83"/>
      <c r="B99" s="84"/>
      <c r="C99" s="84"/>
      <c r="D99" s="84"/>
      <c r="E99" s="84"/>
      <c r="F99" s="85"/>
      <c r="G99" s="201"/>
      <c r="H99" s="202"/>
      <c r="I99" s="202"/>
      <c r="J99" s="202"/>
      <c r="K99" s="202"/>
      <c r="L99" s="202"/>
      <c r="M99" s="202"/>
      <c r="N99" s="202"/>
      <c r="O99" s="202"/>
      <c r="P99" s="202"/>
      <c r="Q99" s="202"/>
      <c r="R99" s="202"/>
      <c r="S99" s="202"/>
      <c r="T99" s="202"/>
      <c r="U99" s="202"/>
      <c r="V99" s="202"/>
      <c r="W99" s="202"/>
      <c r="X99" s="202"/>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202"/>
      <c r="AW99" s="202"/>
      <c r="AX99" s="203"/>
      <c r="AY99" s="75">
        <f t="shared" si="17"/>
        <v>0</v>
      </c>
    </row>
    <row r="100" spans="1:51" ht="123.75" hidden="1" customHeight="1">
      <c r="A100" s="204" t="s">
        <v>66</v>
      </c>
      <c r="B100" s="205"/>
      <c r="C100" s="206" t="s">
        <v>105</v>
      </c>
      <c r="D100" s="206"/>
      <c r="E100" s="206"/>
      <c r="F100" s="207"/>
      <c r="G100" s="293"/>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5"/>
      <c r="AY100" s="75">
        <f t="shared" si="17"/>
        <v>0</v>
      </c>
    </row>
    <row r="101" spans="1:51" ht="18.75" customHeight="1">
      <c r="A101" s="128" t="s">
        <v>106</v>
      </c>
      <c r="B101" s="129"/>
      <c r="C101" s="129"/>
      <c r="D101" s="129"/>
      <c r="E101" s="129"/>
      <c r="F101" s="130"/>
      <c r="G101" s="138" t="s">
        <v>80</v>
      </c>
      <c r="H101" s="139"/>
      <c r="I101" s="139"/>
      <c r="J101" s="139"/>
      <c r="K101" s="139"/>
      <c r="L101" s="139"/>
      <c r="M101" s="139"/>
      <c r="N101" s="139"/>
      <c r="O101" s="140"/>
      <c r="P101" s="144" t="s">
        <v>81</v>
      </c>
      <c r="Q101" s="139"/>
      <c r="R101" s="139"/>
      <c r="S101" s="139"/>
      <c r="T101" s="139"/>
      <c r="U101" s="139"/>
      <c r="V101" s="139"/>
      <c r="W101" s="139"/>
      <c r="X101" s="140"/>
      <c r="Y101" s="146"/>
      <c r="Z101" s="147"/>
      <c r="AA101" s="148"/>
      <c r="AB101" s="152" t="s">
        <v>70</v>
      </c>
      <c r="AC101" s="153"/>
      <c r="AD101" s="154"/>
      <c r="AE101" s="152" t="s">
        <v>71</v>
      </c>
      <c r="AF101" s="153"/>
      <c r="AG101" s="153"/>
      <c r="AH101" s="154"/>
      <c r="AI101" s="158" t="s">
        <v>72</v>
      </c>
      <c r="AJ101" s="158"/>
      <c r="AK101" s="158"/>
      <c r="AL101" s="152"/>
      <c r="AM101" s="158" t="s">
        <v>73</v>
      </c>
      <c r="AN101" s="158"/>
      <c r="AO101" s="158"/>
      <c r="AP101" s="152"/>
      <c r="AQ101" s="160" t="s">
        <v>95</v>
      </c>
      <c r="AR101" s="161"/>
      <c r="AS101" s="161"/>
      <c r="AT101" s="161"/>
      <c r="AU101" s="161"/>
      <c r="AV101" s="161"/>
      <c r="AW101" s="161"/>
      <c r="AX101" s="162"/>
      <c r="AY101" s="75">
        <f>IF(AY$78=0,0,1)</f>
        <v>1</v>
      </c>
    </row>
    <row r="102" spans="1:51" ht="18.75" customHeight="1">
      <c r="A102" s="131"/>
      <c r="B102" s="132"/>
      <c r="C102" s="132"/>
      <c r="D102" s="132"/>
      <c r="E102" s="132"/>
      <c r="F102" s="133"/>
      <c r="G102" s="141"/>
      <c r="H102" s="142"/>
      <c r="I102" s="142"/>
      <c r="J102" s="142"/>
      <c r="K102" s="142"/>
      <c r="L102" s="142"/>
      <c r="M102" s="142"/>
      <c r="N102" s="142"/>
      <c r="O102" s="143"/>
      <c r="P102" s="145"/>
      <c r="Q102" s="142"/>
      <c r="R102" s="142"/>
      <c r="S102" s="142"/>
      <c r="T102" s="142"/>
      <c r="U102" s="142"/>
      <c r="V102" s="142"/>
      <c r="W102" s="142"/>
      <c r="X102" s="143"/>
      <c r="Y102" s="149"/>
      <c r="Z102" s="150"/>
      <c r="AA102" s="151"/>
      <c r="AB102" s="155"/>
      <c r="AC102" s="156"/>
      <c r="AD102" s="157"/>
      <c r="AE102" s="155"/>
      <c r="AF102" s="156"/>
      <c r="AG102" s="156"/>
      <c r="AH102" s="157"/>
      <c r="AI102" s="159"/>
      <c r="AJ102" s="159"/>
      <c r="AK102" s="159"/>
      <c r="AL102" s="155"/>
      <c r="AM102" s="159"/>
      <c r="AN102" s="159"/>
      <c r="AO102" s="159"/>
      <c r="AP102" s="155"/>
      <c r="AQ102" s="163"/>
      <c r="AR102" s="164"/>
      <c r="AS102" s="164"/>
      <c r="AT102" s="164"/>
      <c r="AU102" s="610">
        <v>7</v>
      </c>
      <c r="AV102" s="610"/>
      <c r="AW102" s="142" t="s">
        <v>83</v>
      </c>
      <c r="AX102" s="166"/>
      <c r="AY102" s="75">
        <f t="shared" ref="AY102:AY106" si="21">IF(AY$78=0,0,1)</f>
        <v>1</v>
      </c>
    </row>
    <row r="103" spans="1:51" ht="23.25" customHeight="1">
      <c r="A103" s="134"/>
      <c r="B103" s="132"/>
      <c r="C103" s="132"/>
      <c r="D103" s="132"/>
      <c r="E103" s="132"/>
      <c r="F103" s="133"/>
      <c r="G103" s="612" t="s">
        <v>674</v>
      </c>
      <c r="H103" s="613"/>
      <c r="I103" s="613"/>
      <c r="J103" s="613"/>
      <c r="K103" s="613"/>
      <c r="L103" s="613"/>
      <c r="M103" s="613"/>
      <c r="N103" s="613"/>
      <c r="O103" s="614"/>
      <c r="P103" s="613" t="s">
        <v>675</v>
      </c>
      <c r="Q103" s="613"/>
      <c r="R103" s="613"/>
      <c r="S103" s="613"/>
      <c r="T103" s="613"/>
      <c r="U103" s="613"/>
      <c r="V103" s="613"/>
      <c r="W103" s="613"/>
      <c r="X103" s="614"/>
      <c r="Y103" s="182" t="s">
        <v>84</v>
      </c>
      <c r="Z103" s="183"/>
      <c r="AA103" s="184"/>
      <c r="AB103" s="648" t="s">
        <v>676</v>
      </c>
      <c r="AC103" s="648"/>
      <c r="AD103" s="648"/>
      <c r="AE103" s="289" t="s">
        <v>673</v>
      </c>
      <c r="AF103" s="290"/>
      <c r="AG103" s="290"/>
      <c r="AH103" s="290"/>
      <c r="AI103" s="289" t="s">
        <v>673</v>
      </c>
      <c r="AJ103" s="290"/>
      <c r="AK103" s="290"/>
      <c r="AL103" s="290"/>
      <c r="AM103" s="289" t="s">
        <v>673</v>
      </c>
      <c r="AN103" s="290"/>
      <c r="AO103" s="290"/>
      <c r="AP103" s="290"/>
      <c r="AQ103" s="289" t="s">
        <v>673</v>
      </c>
      <c r="AR103" s="290"/>
      <c r="AS103" s="290"/>
      <c r="AT103" s="290"/>
      <c r="AU103" s="290"/>
      <c r="AV103" s="290"/>
      <c r="AW103" s="290"/>
      <c r="AX103" s="291"/>
      <c r="AY103" s="75">
        <f t="shared" si="21"/>
        <v>1</v>
      </c>
    </row>
    <row r="104" spans="1:51" ht="23.25" customHeight="1">
      <c r="A104" s="135"/>
      <c r="B104" s="136"/>
      <c r="C104" s="136"/>
      <c r="D104" s="136"/>
      <c r="E104" s="136"/>
      <c r="F104" s="137"/>
      <c r="G104" s="615"/>
      <c r="H104" s="616"/>
      <c r="I104" s="616"/>
      <c r="J104" s="616"/>
      <c r="K104" s="616"/>
      <c r="L104" s="616"/>
      <c r="M104" s="616"/>
      <c r="N104" s="616"/>
      <c r="O104" s="617"/>
      <c r="P104" s="616"/>
      <c r="Q104" s="616"/>
      <c r="R104" s="616"/>
      <c r="S104" s="616"/>
      <c r="T104" s="616"/>
      <c r="U104" s="616"/>
      <c r="V104" s="616"/>
      <c r="W104" s="616"/>
      <c r="X104" s="617"/>
      <c r="Y104" s="191" t="s">
        <v>85</v>
      </c>
      <c r="Z104" s="192"/>
      <c r="AA104" s="193"/>
      <c r="AB104" s="324" t="s">
        <v>676</v>
      </c>
      <c r="AC104" s="324"/>
      <c r="AD104" s="324"/>
      <c r="AE104" s="289" t="s">
        <v>673</v>
      </c>
      <c r="AF104" s="290"/>
      <c r="AG104" s="290"/>
      <c r="AH104" s="290"/>
      <c r="AI104" s="289" t="s">
        <v>673</v>
      </c>
      <c r="AJ104" s="290"/>
      <c r="AK104" s="290"/>
      <c r="AL104" s="290"/>
      <c r="AM104" s="289" t="s">
        <v>673</v>
      </c>
      <c r="AN104" s="290"/>
      <c r="AO104" s="290"/>
      <c r="AP104" s="290"/>
      <c r="AQ104" s="289">
        <v>150</v>
      </c>
      <c r="AR104" s="290"/>
      <c r="AS104" s="290"/>
      <c r="AT104" s="290"/>
      <c r="AU104" s="290"/>
      <c r="AV104" s="290"/>
      <c r="AW104" s="290"/>
      <c r="AX104" s="291"/>
      <c r="AY104" s="75">
        <f t="shared" si="21"/>
        <v>1</v>
      </c>
    </row>
    <row r="105" spans="1:51" ht="23.25" customHeight="1">
      <c r="A105" s="134"/>
      <c r="B105" s="132"/>
      <c r="C105" s="132"/>
      <c r="D105" s="132"/>
      <c r="E105" s="132"/>
      <c r="F105" s="133"/>
      <c r="G105" s="618"/>
      <c r="H105" s="619"/>
      <c r="I105" s="619"/>
      <c r="J105" s="619"/>
      <c r="K105" s="619"/>
      <c r="L105" s="619"/>
      <c r="M105" s="619"/>
      <c r="N105" s="619"/>
      <c r="O105" s="620"/>
      <c r="P105" s="619"/>
      <c r="Q105" s="619"/>
      <c r="R105" s="619"/>
      <c r="S105" s="619"/>
      <c r="T105" s="619"/>
      <c r="U105" s="619"/>
      <c r="V105" s="619"/>
      <c r="W105" s="619"/>
      <c r="X105" s="620"/>
      <c r="Y105" s="191" t="s">
        <v>86</v>
      </c>
      <c r="Z105" s="192"/>
      <c r="AA105" s="193"/>
      <c r="AB105" s="468" t="s">
        <v>87</v>
      </c>
      <c r="AC105" s="468"/>
      <c r="AD105" s="468"/>
      <c r="AE105" s="196" t="str">
        <f t="shared" ref="AE105" si="22">IFERROR(AE103/AE104*100,"-")</f>
        <v>-</v>
      </c>
      <c r="AF105" s="197"/>
      <c r="AG105" s="197"/>
      <c r="AH105" s="197"/>
      <c r="AI105" s="196" t="str">
        <f t="shared" ref="AI105" si="23">IFERROR(AI103/AI104*100,"-")</f>
        <v>-</v>
      </c>
      <c r="AJ105" s="197"/>
      <c r="AK105" s="197"/>
      <c r="AL105" s="197"/>
      <c r="AM105" s="196" t="str">
        <f t="shared" ref="AM105" si="24">IFERROR(AM103/AM104*100,"-")</f>
        <v>-</v>
      </c>
      <c r="AN105" s="197"/>
      <c r="AO105" s="197"/>
      <c r="AP105" s="197"/>
      <c r="AQ105" s="286" t="str">
        <f>IFERROR(AQ103/AQ104*100,"-")</f>
        <v>-</v>
      </c>
      <c r="AR105" s="287"/>
      <c r="AS105" s="287"/>
      <c r="AT105" s="287"/>
      <c r="AU105" s="287"/>
      <c r="AV105" s="287"/>
      <c r="AW105" s="287"/>
      <c r="AX105" s="288"/>
      <c r="AY105" s="75">
        <f t="shared" si="21"/>
        <v>1</v>
      </c>
    </row>
    <row r="106" spans="1:51" ht="90" customHeight="1">
      <c r="A106" s="110" t="s">
        <v>92</v>
      </c>
      <c r="B106" s="111"/>
      <c r="C106" s="111"/>
      <c r="D106" s="111"/>
      <c r="E106" s="111"/>
      <c r="F106" s="112"/>
      <c r="G106" s="293" t="s">
        <v>677</v>
      </c>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s="75">
        <f t="shared" si="21"/>
        <v>1</v>
      </c>
    </row>
    <row r="107" spans="1:51" ht="22.5" customHeight="1">
      <c r="A107" s="116" t="s">
        <v>96</v>
      </c>
      <c r="B107" s="116"/>
      <c r="C107" s="116"/>
      <c r="D107" s="116"/>
      <c r="E107" s="116"/>
      <c r="F107" s="117"/>
      <c r="G107" s="122" t="s">
        <v>107</v>
      </c>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4"/>
      <c r="AY107" s="75">
        <f t="shared" si="12"/>
        <v>1</v>
      </c>
    </row>
    <row r="108" spans="1:51" ht="61.5" customHeight="1">
      <c r="A108" s="118"/>
      <c r="B108" s="118"/>
      <c r="C108" s="118"/>
      <c r="D108" s="118"/>
      <c r="E108" s="118"/>
      <c r="F108" s="119"/>
      <c r="G108" s="283"/>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s="75">
        <f t="shared" si="12"/>
        <v>1</v>
      </c>
    </row>
    <row r="109" spans="1:51" ht="22.5" customHeight="1">
      <c r="A109" s="118"/>
      <c r="B109" s="118"/>
      <c r="C109" s="118"/>
      <c r="D109" s="118"/>
      <c r="E109" s="118"/>
      <c r="F109" s="119"/>
      <c r="G109" s="122" t="s">
        <v>108</v>
      </c>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4"/>
      <c r="AY109" s="75">
        <f t="shared" si="12"/>
        <v>1</v>
      </c>
    </row>
    <row r="110" spans="1:51" ht="59.25" customHeight="1">
      <c r="A110" s="120"/>
      <c r="B110" s="120"/>
      <c r="C110" s="120"/>
      <c r="D110" s="120"/>
      <c r="E110" s="120"/>
      <c r="F110" s="121"/>
      <c r="G110" s="283" t="s">
        <v>749</v>
      </c>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s="75">
        <f t="shared" si="12"/>
        <v>1</v>
      </c>
    </row>
    <row r="111" spans="1:51" ht="61.5" hidden="1" customHeight="1">
      <c r="A111" s="210" t="s">
        <v>109</v>
      </c>
      <c r="B111" s="211"/>
      <c r="C111" s="211"/>
      <c r="D111" s="211"/>
      <c r="E111" s="211"/>
      <c r="F111" s="212"/>
      <c r="G111" s="213"/>
      <c r="H111" s="213"/>
      <c r="I111" s="213"/>
      <c r="J111" s="213"/>
      <c r="K111" s="213"/>
      <c r="L111" s="213"/>
      <c r="M111" s="213"/>
      <c r="N111" s="213"/>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4"/>
      <c r="AY111" s="75">
        <f>COUNTA(G111)</f>
        <v>0</v>
      </c>
    </row>
    <row r="112" spans="1:51" ht="41.25" hidden="1" customHeight="1">
      <c r="A112" s="215" t="s">
        <v>66</v>
      </c>
      <c r="B112" s="216"/>
      <c r="C112" s="216"/>
      <c r="D112" s="216"/>
      <c r="E112" s="216"/>
      <c r="F112" s="217"/>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c r="A113" s="218" t="s">
        <v>110</v>
      </c>
      <c r="B113" s="219"/>
      <c r="C113" s="219"/>
      <c r="D113" s="219"/>
      <c r="E113" s="219"/>
      <c r="F113" s="220"/>
      <c r="G113" s="141" t="s">
        <v>68</v>
      </c>
      <c r="H113" s="142"/>
      <c r="I113" s="142"/>
      <c r="J113" s="142"/>
      <c r="K113" s="142"/>
      <c r="L113" s="142"/>
      <c r="M113" s="142"/>
      <c r="N113" s="142"/>
      <c r="O113" s="142"/>
      <c r="P113" s="145" t="s">
        <v>69</v>
      </c>
      <c r="Q113" s="142"/>
      <c r="R113" s="142"/>
      <c r="S113" s="142"/>
      <c r="T113" s="142"/>
      <c r="U113" s="142"/>
      <c r="V113" s="142"/>
      <c r="W113" s="142"/>
      <c r="X113" s="143"/>
      <c r="Y113" s="146"/>
      <c r="Z113" s="147"/>
      <c r="AA113" s="148"/>
      <c r="AB113" s="159" t="s">
        <v>70</v>
      </c>
      <c r="AC113" s="159"/>
      <c r="AD113" s="159"/>
      <c r="AE113" s="155" t="s">
        <v>71</v>
      </c>
      <c r="AF113" s="156"/>
      <c r="AG113" s="156"/>
      <c r="AH113" s="157"/>
      <c r="AI113" s="155" t="s">
        <v>72</v>
      </c>
      <c r="AJ113" s="156"/>
      <c r="AK113" s="156"/>
      <c r="AL113" s="157"/>
      <c r="AM113" s="155" t="s">
        <v>73</v>
      </c>
      <c r="AN113" s="156"/>
      <c r="AO113" s="156"/>
      <c r="AP113" s="157"/>
      <c r="AQ113" s="227" t="s">
        <v>74</v>
      </c>
      <c r="AR113" s="228"/>
      <c r="AS113" s="228"/>
      <c r="AT113" s="229"/>
      <c r="AU113" s="227" t="s">
        <v>75</v>
      </c>
      <c r="AV113" s="228"/>
      <c r="AW113" s="228"/>
      <c r="AX113" s="230"/>
      <c r="AY113" s="75">
        <f t="shared" ref="AY113:AY143" si="25">IF(AY$111=0,0,1)</f>
        <v>0</v>
      </c>
    </row>
    <row r="114" spans="1:51" ht="23.25" hidden="1" customHeight="1">
      <c r="A114" s="221"/>
      <c r="B114" s="222"/>
      <c r="C114" s="222"/>
      <c r="D114" s="222"/>
      <c r="E114" s="222"/>
      <c r="F114" s="223"/>
      <c r="G114" s="231"/>
      <c r="H114" s="232"/>
      <c r="I114" s="232"/>
      <c r="J114" s="232"/>
      <c r="K114" s="232"/>
      <c r="L114" s="232"/>
      <c r="M114" s="232"/>
      <c r="N114" s="232"/>
      <c r="O114" s="232"/>
      <c r="P114" s="235"/>
      <c r="Q114" s="176"/>
      <c r="R114" s="176"/>
      <c r="S114" s="176"/>
      <c r="T114" s="176"/>
      <c r="U114" s="176"/>
      <c r="V114" s="176"/>
      <c r="W114" s="176"/>
      <c r="X114" s="177"/>
      <c r="Y114" s="237" t="s">
        <v>76</v>
      </c>
      <c r="Z114" s="238"/>
      <c r="AA114" s="239"/>
      <c r="AB114" s="185"/>
      <c r="AC114" s="185"/>
      <c r="AD114" s="185"/>
      <c r="AE114" s="208"/>
      <c r="AF114" s="208"/>
      <c r="AG114" s="208"/>
      <c r="AH114" s="208"/>
      <c r="AI114" s="208"/>
      <c r="AJ114" s="208"/>
      <c r="AK114" s="208"/>
      <c r="AL114" s="208"/>
      <c r="AM114" s="208"/>
      <c r="AN114" s="208"/>
      <c r="AO114" s="208"/>
      <c r="AP114" s="208"/>
      <c r="AQ114" s="208"/>
      <c r="AR114" s="208"/>
      <c r="AS114" s="208"/>
      <c r="AT114" s="208"/>
      <c r="AU114" s="186"/>
      <c r="AV114" s="187"/>
      <c r="AW114" s="187"/>
      <c r="AX114" s="209"/>
      <c r="AY114" s="75">
        <f t="shared" si="25"/>
        <v>0</v>
      </c>
    </row>
    <row r="115" spans="1:51" ht="23.25" hidden="1" customHeight="1">
      <c r="A115" s="224"/>
      <c r="B115" s="225"/>
      <c r="C115" s="225"/>
      <c r="D115" s="225"/>
      <c r="E115" s="225"/>
      <c r="F115" s="226"/>
      <c r="G115" s="233"/>
      <c r="H115" s="234"/>
      <c r="I115" s="234"/>
      <c r="J115" s="234"/>
      <c r="K115" s="234"/>
      <c r="L115" s="234"/>
      <c r="M115" s="234"/>
      <c r="N115" s="234"/>
      <c r="O115" s="234"/>
      <c r="P115" s="236"/>
      <c r="Q115" s="180"/>
      <c r="R115" s="180"/>
      <c r="S115" s="180"/>
      <c r="T115" s="180"/>
      <c r="U115" s="180"/>
      <c r="V115" s="180"/>
      <c r="W115" s="180"/>
      <c r="X115" s="181"/>
      <c r="Y115" s="240" t="s">
        <v>77</v>
      </c>
      <c r="Z115" s="241"/>
      <c r="AA115" s="242"/>
      <c r="AB115" s="185"/>
      <c r="AC115" s="185"/>
      <c r="AD115" s="185"/>
      <c r="AE115" s="208"/>
      <c r="AF115" s="208"/>
      <c r="AG115" s="208"/>
      <c r="AH115" s="208"/>
      <c r="AI115" s="208"/>
      <c r="AJ115" s="208"/>
      <c r="AK115" s="208"/>
      <c r="AL115" s="208"/>
      <c r="AM115" s="208"/>
      <c r="AN115" s="208"/>
      <c r="AO115" s="208"/>
      <c r="AP115" s="208"/>
      <c r="AQ115" s="208"/>
      <c r="AR115" s="208"/>
      <c r="AS115" s="208"/>
      <c r="AT115" s="208"/>
      <c r="AU115" s="186"/>
      <c r="AV115" s="187"/>
      <c r="AW115" s="187"/>
      <c r="AX115" s="209"/>
      <c r="AY115" s="75">
        <f t="shared" si="25"/>
        <v>0</v>
      </c>
    </row>
    <row r="116" spans="1:51" ht="27" hidden="1" customHeight="1">
      <c r="A116" s="83"/>
      <c r="B116" s="84"/>
      <c r="C116" s="84"/>
      <c r="D116" s="84"/>
      <c r="E116" s="84"/>
      <c r="F116" s="85"/>
      <c r="G116" s="201"/>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c r="AP116" s="202"/>
      <c r="AQ116" s="202"/>
      <c r="AR116" s="202"/>
      <c r="AS116" s="202"/>
      <c r="AT116" s="202"/>
      <c r="AU116" s="202"/>
      <c r="AV116" s="202"/>
      <c r="AW116" s="202"/>
      <c r="AX116" s="203"/>
      <c r="AY116" s="75">
        <f t="shared" si="25"/>
        <v>0</v>
      </c>
    </row>
    <row r="117" spans="1:51" ht="123.75" hidden="1" customHeight="1">
      <c r="A117" s="204" t="s">
        <v>66</v>
      </c>
      <c r="B117" s="205"/>
      <c r="C117" s="206" t="s">
        <v>111</v>
      </c>
      <c r="D117" s="206"/>
      <c r="E117" s="206"/>
      <c r="F117" s="207"/>
      <c r="G117" s="113"/>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5"/>
      <c r="AY117" s="75">
        <f t="shared" si="25"/>
        <v>0</v>
      </c>
    </row>
    <row r="118" spans="1:51" ht="18.75" hidden="1" customHeight="1">
      <c r="A118" s="128" t="s">
        <v>112</v>
      </c>
      <c r="B118" s="129"/>
      <c r="C118" s="129"/>
      <c r="D118" s="129"/>
      <c r="E118" s="129"/>
      <c r="F118" s="130"/>
      <c r="G118" s="138" t="s">
        <v>80</v>
      </c>
      <c r="H118" s="139"/>
      <c r="I118" s="139"/>
      <c r="J118" s="139"/>
      <c r="K118" s="139"/>
      <c r="L118" s="139"/>
      <c r="M118" s="139"/>
      <c r="N118" s="139"/>
      <c r="O118" s="140"/>
      <c r="P118" s="144" t="s">
        <v>81</v>
      </c>
      <c r="Q118" s="139"/>
      <c r="R118" s="139"/>
      <c r="S118" s="139"/>
      <c r="T118" s="139"/>
      <c r="U118" s="139"/>
      <c r="V118" s="139"/>
      <c r="W118" s="139"/>
      <c r="X118" s="140"/>
      <c r="Y118" s="146"/>
      <c r="Z118" s="147"/>
      <c r="AA118" s="148"/>
      <c r="AB118" s="152" t="s">
        <v>70</v>
      </c>
      <c r="AC118" s="153"/>
      <c r="AD118" s="154"/>
      <c r="AE118" s="152" t="s">
        <v>71</v>
      </c>
      <c r="AF118" s="153"/>
      <c r="AG118" s="153"/>
      <c r="AH118" s="154"/>
      <c r="AI118" s="158" t="s">
        <v>72</v>
      </c>
      <c r="AJ118" s="158"/>
      <c r="AK118" s="158"/>
      <c r="AL118" s="152"/>
      <c r="AM118" s="158" t="s">
        <v>73</v>
      </c>
      <c r="AN118" s="158"/>
      <c r="AO118" s="158"/>
      <c r="AP118" s="152"/>
      <c r="AQ118" s="160" t="s">
        <v>82</v>
      </c>
      <c r="AR118" s="161"/>
      <c r="AS118" s="161"/>
      <c r="AT118" s="161"/>
      <c r="AU118" s="161"/>
      <c r="AV118" s="161"/>
      <c r="AW118" s="161"/>
      <c r="AX118" s="162"/>
      <c r="AY118" s="75">
        <f>IF(AY$111=0,0,COUNTA(G$120))</f>
        <v>0</v>
      </c>
    </row>
    <row r="119" spans="1:51" ht="18.75" hidden="1" customHeight="1">
      <c r="A119" s="131"/>
      <c r="B119" s="132"/>
      <c r="C119" s="132"/>
      <c r="D119" s="132"/>
      <c r="E119" s="132"/>
      <c r="F119" s="133"/>
      <c r="G119" s="141"/>
      <c r="H119" s="142"/>
      <c r="I119" s="142"/>
      <c r="J119" s="142"/>
      <c r="K119" s="142"/>
      <c r="L119" s="142"/>
      <c r="M119" s="142"/>
      <c r="N119" s="142"/>
      <c r="O119" s="143"/>
      <c r="P119" s="145"/>
      <c r="Q119" s="142"/>
      <c r="R119" s="142"/>
      <c r="S119" s="142"/>
      <c r="T119" s="142"/>
      <c r="U119" s="142"/>
      <c r="V119" s="142"/>
      <c r="W119" s="142"/>
      <c r="X119" s="143"/>
      <c r="Y119" s="149"/>
      <c r="Z119" s="150"/>
      <c r="AA119" s="151"/>
      <c r="AB119" s="155"/>
      <c r="AC119" s="156"/>
      <c r="AD119" s="157"/>
      <c r="AE119" s="155"/>
      <c r="AF119" s="156"/>
      <c r="AG119" s="156"/>
      <c r="AH119" s="157"/>
      <c r="AI119" s="159"/>
      <c r="AJ119" s="159"/>
      <c r="AK119" s="159"/>
      <c r="AL119" s="155"/>
      <c r="AM119" s="159"/>
      <c r="AN119" s="159"/>
      <c r="AO119" s="159"/>
      <c r="AP119" s="155"/>
      <c r="AQ119" s="163"/>
      <c r="AR119" s="164"/>
      <c r="AS119" s="164"/>
      <c r="AT119" s="164"/>
      <c r="AU119" s="165"/>
      <c r="AV119" s="165"/>
      <c r="AW119" s="142" t="s">
        <v>83</v>
      </c>
      <c r="AX119" s="166"/>
      <c r="AY119" s="75">
        <f t="shared" ref="AY119:AY125" si="26">IF(AY$111=0,0,COUNTA(G$120))</f>
        <v>0</v>
      </c>
    </row>
    <row r="120" spans="1:51" ht="23.25" hidden="1" customHeight="1">
      <c r="A120" s="134"/>
      <c r="B120" s="132"/>
      <c r="C120" s="132"/>
      <c r="D120" s="132"/>
      <c r="E120" s="132"/>
      <c r="F120" s="133"/>
      <c r="G120" s="167"/>
      <c r="H120" s="168"/>
      <c r="I120" s="168"/>
      <c r="J120" s="168"/>
      <c r="K120" s="168"/>
      <c r="L120" s="168"/>
      <c r="M120" s="168"/>
      <c r="N120" s="168"/>
      <c r="O120" s="169"/>
      <c r="P120" s="176"/>
      <c r="Q120" s="176"/>
      <c r="R120" s="176"/>
      <c r="S120" s="176"/>
      <c r="T120" s="176"/>
      <c r="U120" s="176"/>
      <c r="V120" s="176"/>
      <c r="W120" s="176"/>
      <c r="X120" s="177"/>
      <c r="Y120" s="182" t="s">
        <v>84</v>
      </c>
      <c r="Z120" s="183"/>
      <c r="AA120" s="184"/>
      <c r="AB120" s="185"/>
      <c r="AC120" s="185"/>
      <c r="AD120" s="185"/>
      <c r="AE120" s="186"/>
      <c r="AF120" s="187"/>
      <c r="AG120" s="187"/>
      <c r="AH120" s="187"/>
      <c r="AI120" s="186"/>
      <c r="AJ120" s="187"/>
      <c r="AK120" s="187"/>
      <c r="AL120" s="187"/>
      <c r="AM120" s="186"/>
      <c r="AN120" s="187"/>
      <c r="AO120" s="187"/>
      <c r="AP120" s="187"/>
      <c r="AQ120" s="188"/>
      <c r="AR120" s="189"/>
      <c r="AS120" s="189"/>
      <c r="AT120" s="189"/>
      <c r="AU120" s="189"/>
      <c r="AV120" s="189"/>
      <c r="AW120" s="189"/>
      <c r="AX120" s="190"/>
      <c r="AY120" s="75">
        <f t="shared" si="26"/>
        <v>0</v>
      </c>
    </row>
    <row r="121" spans="1:51" ht="23.25" hidden="1" customHeight="1">
      <c r="A121" s="135"/>
      <c r="B121" s="136"/>
      <c r="C121" s="136"/>
      <c r="D121" s="136"/>
      <c r="E121" s="136"/>
      <c r="F121" s="137"/>
      <c r="G121" s="170"/>
      <c r="H121" s="171"/>
      <c r="I121" s="171"/>
      <c r="J121" s="171"/>
      <c r="K121" s="171"/>
      <c r="L121" s="171"/>
      <c r="M121" s="171"/>
      <c r="N121" s="171"/>
      <c r="O121" s="172"/>
      <c r="P121" s="178"/>
      <c r="Q121" s="178"/>
      <c r="R121" s="178"/>
      <c r="S121" s="178"/>
      <c r="T121" s="178"/>
      <c r="U121" s="178"/>
      <c r="V121" s="178"/>
      <c r="W121" s="178"/>
      <c r="X121" s="179"/>
      <c r="Y121" s="191" t="s">
        <v>85</v>
      </c>
      <c r="Z121" s="192"/>
      <c r="AA121" s="193"/>
      <c r="AB121" s="194"/>
      <c r="AC121" s="194"/>
      <c r="AD121" s="194"/>
      <c r="AE121" s="186"/>
      <c r="AF121" s="187"/>
      <c r="AG121" s="187"/>
      <c r="AH121" s="187"/>
      <c r="AI121" s="186"/>
      <c r="AJ121" s="187"/>
      <c r="AK121" s="187"/>
      <c r="AL121" s="187"/>
      <c r="AM121" s="186"/>
      <c r="AN121" s="187"/>
      <c r="AO121" s="187"/>
      <c r="AP121" s="187"/>
      <c r="AQ121" s="188"/>
      <c r="AR121" s="189"/>
      <c r="AS121" s="189"/>
      <c r="AT121" s="189"/>
      <c r="AU121" s="189"/>
      <c r="AV121" s="189"/>
      <c r="AW121" s="189"/>
      <c r="AX121" s="190"/>
      <c r="AY121" s="75">
        <f t="shared" si="26"/>
        <v>0</v>
      </c>
    </row>
    <row r="122" spans="1:51" ht="23.25" hidden="1" customHeight="1">
      <c r="A122" s="134"/>
      <c r="B122" s="132"/>
      <c r="C122" s="132"/>
      <c r="D122" s="132"/>
      <c r="E122" s="132"/>
      <c r="F122" s="133"/>
      <c r="G122" s="173"/>
      <c r="H122" s="174"/>
      <c r="I122" s="174"/>
      <c r="J122" s="174"/>
      <c r="K122" s="174"/>
      <c r="L122" s="174"/>
      <c r="M122" s="174"/>
      <c r="N122" s="174"/>
      <c r="O122" s="175"/>
      <c r="P122" s="180"/>
      <c r="Q122" s="180"/>
      <c r="R122" s="180"/>
      <c r="S122" s="180"/>
      <c r="T122" s="180"/>
      <c r="U122" s="180"/>
      <c r="V122" s="180"/>
      <c r="W122" s="180"/>
      <c r="X122" s="181"/>
      <c r="Y122" s="191" t="s">
        <v>86</v>
      </c>
      <c r="Z122" s="192"/>
      <c r="AA122" s="193"/>
      <c r="AB122" s="195" t="s">
        <v>87</v>
      </c>
      <c r="AC122" s="195"/>
      <c r="AD122" s="195"/>
      <c r="AE122" s="196" t="str">
        <f t="shared" ref="AE122" si="27">IFERROR(AE120/AE121*100,"-")</f>
        <v>-</v>
      </c>
      <c r="AF122" s="197"/>
      <c r="AG122" s="197"/>
      <c r="AH122" s="197"/>
      <c r="AI122" s="196" t="str">
        <f t="shared" ref="AI122" si="28">IFERROR(AI120/AI121*100,"-")</f>
        <v>-</v>
      </c>
      <c r="AJ122" s="197"/>
      <c r="AK122" s="197"/>
      <c r="AL122" s="197"/>
      <c r="AM122" s="196" t="str">
        <f t="shared" ref="AM122" si="29">IFERROR(AM120/AM121*100,"-")</f>
        <v>-</v>
      </c>
      <c r="AN122" s="197"/>
      <c r="AO122" s="197"/>
      <c r="AP122" s="197"/>
      <c r="AQ122" s="198" t="str">
        <f>IFERROR(AQ120/AQ121*100,"-")</f>
        <v>-</v>
      </c>
      <c r="AR122" s="199"/>
      <c r="AS122" s="199"/>
      <c r="AT122" s="199"/>
      <c r="AU122" s="199"/>
      <c r="AV122" s="199"/>
      <c r="AW122" s="199"/>
      <c r="AX122" s="200"/>
      <c r="AY122" s="75">
        <f t="shared" si="26"/>
        <v>0</v>
      </c>
    </row>
    <row r="123" spans="1:51" ht="90" hidden="1" customHeight="1">
      <c r="A123" s="110" t="s">
        <v>92</v>
      </c>
      <c r="B123" s="111"/>
      <c r="C123" s="111"/>
      <c r="D123" s="111"/>
      <c r="E123" s="111"/>
      <c r="F123" s="112"/>
      <c r="G123" s="113"/>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5"/>
      <c r="AY123" s="75">
        <f t="shared" si="26"/>
        <v>0</v>
      </c>
    </row>
    <row r="124" spans="1:51" ht="15" hidden="1" customHeight="1">
      <c r="A124" s="83"/>
      <c r="B124" s="84"/>
      <c r="C124" s="84"/>
      <c r="D124" s="84"/>
      <c r="E124" s="84"/>
      <c r="F124" s="85"/>
      <c r="G124" s="201"/>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3"/>
      <c r="AY124" s="75">
        <f t="shared" si="26"/>
        <v>0</v>
      </c>
    </row>
    <row r="125" spans="1:51" ht="123.75" hidden="1" customHeight="1">
      <c r="A125" s="204" t="s">
        <v>66</v>
      </c>
      <c r="B125" s="205"/>
      <c r="C125" s="206" t="s">
        <v>113</v>
      </c>
      <c r="D125" s="206"/>
      <c r="E125" s="206"/>
      <c r="F125" s="207"/>
      <c r="G125" s="113"/>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5"/>
      <c r="AY125" s="75">
        <f t="shared" si="26"/>
        <v>0</v>
      </c>
    </row>
    <row r="126" spans="1:51" ht="18.75" hidden="1" customHeight="1">
      <c r="A126" s="128" t="s">
        <v>114</v>
      </c>
      <c r="B126" s="129"/>
      <c r="C126" s="129"/>
      <c r="D126" s="129"/>
      <c r="E126" s="129"/>
      <c r="F126" s="130"/>
      <c r="G126" s="138" t="s">
        <v>80</v>
      </c>
      <c r="H126" s="139"/>
      <c r="I126" s="139"/>
      <c r="J126" s="139"/>
      <c r="K126" s="139"/>
      <c r="L126" s="139"/>
      <c r="M126" s="139"/>
      <c r="N126" s="139"/>
      <c r="O126" s="140"/>
      <c r="P126" s="144" t="s">
        <v>81</v>
      </c>
      <c r="Q126" s="139"/>
      <c r="R126" s="139"/>
      <c r="S126" s="139"/>
      <c r="T126" s="139"/>
      <c r="U126" s="139"/>
      <c r="V126" s="139"/>
      <c r="W126" s="139"/>
      <c r="X126" s="140"/>
      <c r="Y126" s="146"/>
      <c r="Z126" s="147"/>
      <c r="AA126" s="148"/>
      <c r="AB126" s="152" t="s">
        <v>70</v>
      </c>
      <c r="AC126" s="153"/>
      <c r="AD126" s="154"/>
      <c r="AE126" s="152" t="s">
        <v>71</v>
      </c>
      <c r="AF126" s="153"/>
      <c r="AG126" s="153"/>
      <c r="AH126" s="154"/>
      <c r="AI126" s="158" t="s">
        <v>72</v>
      </c>
      <c r="AJ126" s="158"/>
      <c r="AK126" s="158"/>
      <c r="AL126" s="152"/>
      <c r="AM126" s="158" t="s">
        <v>73</v>
      </c>
      <c r="AN126" s="158"/>
      <c r="AO126" s="158"/>
      <c r="AP126" s="152"/>
      <c r="AQ126" s="160" t="s">
        <v>115</v>
      </c>
      <c r="AR126" s="161"/>
      <c r="AS126" s="161"/>
      <c r="AT126" s="161"/>
      <c r="AU126" s="161"/>
      <c r="AV126" s="161"/>
      <c r="AW126" s="161"/>
      <c r="AX126" s="162"/>
      <c r="AY126" s="75">
        <f>IF(AY$111=0,0,COUNTA(G$128))</f>
        <v>0</v>
      </c>
    </row>
    <row r="127" spans="1:51" ht="18.75" hidden="1" customHeight="1">
      <c r="A127" s="131"/>
      <c r="B127" s="132"/>
      <c r="C127" s="132"/>
      <c r="D127" s="132"/>
      <c r="E127" s="132"/>
      <c r="F127" s="133"/>
      <c r="G127" s="141"/>
      <c r="H127" s="142"/>
      <c r="I127" s="142"/>
      <c r="J127" s="142"/>
      <c r="K127" s="142"/>
      <c r="L127" s="142"/>
      <c r="M127" s="142"/>
      <c r="N127" s="142"/>
      <c r="O127" s="143"/>
      <c r="P127" s="145"/>
      <c r="Q127" s="142"/>
      <c r="R127" s="142"/>
      <c r="S127" s="142"/>
      <c r="T127" s="142"/>
      <c r="U127" s="142"/>
      <c r="V127" s="142"/>
      <c r="W127" s="142"/>
      <c r="X127" s="143"/>
      <c r="Y127" s="149"/>
      <c r="Z127" s="150"/>
      <c r="AA127" s="151"/>
      <c r="AB127" s="155"/>
      <c r="AC127" s="156"/>
      <c r="AD127" s="157"/>
      <c r="AE127" s="155"/>
      <c r="AF127" s="156"/>
      <c r="AG127" s="156"/>
      <c r="AH127" s="157"/>
      <c r="AI127" s="159"/>
      <c r="AJ127" s="159"/>
      <c r="AK127" s="159"/>
      <c r="AL127" s="155"/>
      <c r="AM127" s="159"/>
      <c r="AN127" s="159"/>
      <c r="AO127" s="159"/>
      <c r="AP127" s="155"/>
      <c r="AQ127" s="163"/>
      <c r="AR127" s="164"/>
      <c r="AS127" s="164"/>
      <c r="AT127" s="164"/>
      <c r="AU127" s="165"/>
      <c r="AV127" s="165"/>
      <c r="AW127" s="142" t="s">
        <v>83</v>
      </c>
      <c r="AX127" s="166"/>
      <c r="AY127" s="75">
        <f t="shared" ref="AY127:AY133" si="30">IF(AY$111=0,0,COUNTA(G$128))</f>
        <v>0</v>
      </c>
    </row>
    <row r="128" spans="1:51" ht="23.25" hidden="1" customHeight="1">
      <c r="A128" s="134"/>
      <c r="B128" s="132"/>
      <c r="C128" s="132"/>
      <c r="D128" s="132"/>
      <c r="E128" s="132"/>
      <c r="F128" s="133"/>
      <c r="G128" s="167"/>
      <c r="H128" s="168"/>
      <c r="I128" s="168"/>
      <c r="J128" s="168"/>
      <c r="K128" s="168"/>
      <c r="L128" s="168"/>
      <c r="M128" s="168"/>
      <c r="N128" s="168"/>
      <c r="O128" s="169"/>
      <c r="P128" s="176"/>
      <c r="Q128" s="176"/>
      <c r="R128" s="176"/>
      <c r="S128" s="176"/>
      <c r="T128" s="176"/>
      <c r="U128" s="176"/>
      <c r="V128" s="176"/>
      <c r="W128" s="176"/>
      <c r="X128" s="177"/>
      <c r="Y128" s="182" t="s">
        <v>84</v>
      </c>
      <c r="Z128" s="183"/>
      <c r="AA128" s="184"/>
      <c r="AB128" s="185"/>
      <c r="AC128" s="185"/>
      <c r="AD128" s="185"/>
      <c r="AE128" s="186"/>
      <c r="AF128" s="187"/>
      <c r="AG128" s="187"/>
      <c r="AH128" s="187"/>
      <c r="AI128" s="186"/>
      <c r="AJ128" s="187"/>
      <c r="AK128" s="187"/>
      <c r="AL128" s="187"/>
      <c r="AM128" s="186"/>
      <c r="AN128" s="187"/>
      <c r="AO128" s="187"/>
      <c r="AP128" s="187"/>
      <c r="AQ128" s="188"/>
      <c r="AR128" s="189"/>
      <c r="AS128" s="189"/>
      <c r="AT128" s="189"/>
      <c r="AU128" s="189"/>
      <c r="AV128" s="189"/>
      <c r="AW128" s="189"/>
      <c r="AX128" s="190"/>
      <c r="AY128" s="75">
        <f t="shared" si="30"/>
        <v>0</v>
      </c>
    </row>
    <row r="129" spans="1:51" ht="23.25" hidden="1" customHeight="1">
      <c r="A129" s="135"/>
      <c r="B129" s="136"/>
      <c r="C129" s="136"/>
      <c r="D129" s="136"/>
      <c r="E129" s="136"/>
      <c r="F129" s="137"/>
      <c r="G129" s="170"/>
      <c r="H129" s="171"/>
      <c r="I129" s="171"/>
      <c r="J129" s="171"/>
      <c r="K129" s="171"/>
      <c r="L129" s="171"/>
      <c r="M129" s="171"/>
      <c r="N129" s="171"/>
      <c r="O129" s="172"/>
      <c r="P129" s="178"/>
      <c r="Q129" s="178"/>
      <c r="R129" s="178"/>
      <c r="S129" s="178"/>
      <c r="T129" s="178"/>
      <c r="U129" s="178"/>
      <c r="V129" s="178"/>
      <c r="W129" s="178"/>
      <c r="X129" s="179"/>
      <c r="Y129" s="191" t="s">
        <v>85</v>
      </c>
      <c r="Z129" s="192"/>
      <c r="AA129" s="193"/>
      <c r="AB129" s="194"/>
      <c r="AC129" s="194"/>
      <c r="AD129" s="194"/>
      <c r="AE129" s="186"/>
      <c r="AF129" s="187"/>
      <c r="AG129" s="187"/>
      <c r="AH129" s="187"/>
      <c r="AI129" s="186"/>
      <c r="AJ129" s="187"/>
      <c r="AK129" s="187"/>
      <c r="AL129" s="187"/>
      <c r="AM129" s="186"/>
      <c r="AN129" s="187"/>
      <c r="AO129" s="187"/>
      <c r="AP129" s="187"/>
      <c r="AQ129" s="188"/>
      <c r="AR129" s="189"/>
      <c r="AS129" s="189"/>
      <c r="AT129" s="189"/>
      <c r="AU129" s="189"/>
      <c r="AV129" s="189"/>
      <c r="AW129" s="189"/>
      <c r="AX129" s="190"/>
      <c r="AY129" s="75">
        <f t="shared" si="30"/>
        <v>0</v>
      </c>
    </row>
    <row r="130" spans="1:51" ht="23.25" hidden="1" customHeight="1">
      <c r="A130" s="134"/>
      <c r="B130" s="132"/>
      <c r="C130" s="132"/>
      <c r="D130" s="132"/>
      <c r="E130" s="132"/>
      <c r="F130" s="133"/>
      <c r="G130" s="173"/>
      <c r="H130" s="174"/>
      <c r="I130" s="174"/>
      <c r="J130" s="174"/>
      <c r="K130" s="174"/>
      <c r="L130" s="174"/>
      <c r="M130" s="174"/>
      <c r="N130" s="174"/>
      <c r="O130" s="175"/>
      <c r="P130" s="180"/>
      <c r="Q130" s="180"/>
      <c r="R130" s="180"/>
      <c r="S130" s="180"/>
      <c r="T130" s="180"/>
      <c r="U130" s="180"/>
      <c r="V130" s="180"/>
      <c r="W130" s="180"/>
      <c r="X130" s="181"/>
      <c r="Y130" s="191" t="s">
        <v>86</v>
      </c>
      <c r="Z130" s="192"/>
      <c r="AA130" s="193"/>
      <c r="AB130" s="195" t="s">
        <v>87</v>
      </c>
      <c r="AC130" s="195"/>
      <c r="AD130" s="195"/>
      <c r="AE130" s="196" t="str">
        <f t="shared" ref="AE130" si="31">IFERROR(AE128/AE129*100,"-")</f>
        <v>-</v>
      </c>
      <c r="AF130" s="197"/>
      <c r="AG130" s="197"/>
      <c r="AH130" s="197"/>
      <c r="AI130" s="196" t="str">
        <f t="shared" ref="AI130" si="32">IFERROR(AI128/AI129*100,"-")</f>
        <v>-</v>
      </c>
      <c r="AJ130" s="197"/>
      <c r="AK130" s="197"/>
      <c r="AL130" s="197"/>
      <c r="AM130" s="196" t="str">
        <f t="shared" ref="AM130" si="33">IFERROR(AM128/AM129*100,"-")</f>
        <v>-</v>
      </c>
      <c r="AN130" s="197"/>
      <c r="AO130" s="197"/>
      <c r="AP130" s="197"/>
      <c r="AQ130" s="198" t="str">
        <f>IFERROR(AQ128/AQ129*100,"-")</f>
        <v>-</v>
      </c>
      <c r="AR130" s="199"/>
      <c r="AS130" s="199"/>
      <c r="AT130" s="199"/>
      <c r="AU130" s="199"/>
      <c r="AV130" s="199"/>
      <c r="AW130" s="199"/>
      <c r="AX130" s="200"/>
      <c r="AY130" s="75">
        <f t="shared" si="30"/>
        <v>0</v>
      </c>
    </row>
    <row r="131" spans="1:51" ht="90" hidden="1" customHeight="1">
      <c r="A131" s="110" t="s">
        <v>92</v>
      </c>
      <c r="B131" s="111"/>
      <c r="C131" s="111"/>
      <c r="D131" s="111"/>
      <c r="E131" s="111"/>
      <c r="F131" s="112"/>
      <c r="G131" s="113"/>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5"/>
      <c r="AY131" s="75">
        <f t="shared" si="30"/>
        <v>0</v>
      </c>
    </row>
    <row r="132" spans="1:51" ht="15" hidden="1" customHeight="1">
      <c r="A132" s="83"/>
      <c r="B132" s="84"/>
      <c r="C132" s="84"/>
      <c r="D132" s="84"/>
      <c r="E132" s="84"/>
      <c r="F132" s="85"/>
      <c r="G132" s="201"/>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c r="AT132" s="202"/>
      <c r="AU132" s="202"/>
      <c r="AV132" s="202"/>
      <c r="AW132" s="202"/>
      <c r="AX132" s="203"/>
      <c r="AY132" s="75">
        <f t="shared" si="30"/>
        <v>0</v>
      </c>
    </row>
    <row r="133" spans="1:51" ht="123.75" hidden="1" customHeight="1">
      <c r="A133" s="204" t="s">
        <v>66</v>
      </c>
      <c r="B133" s="205"/>
      <c r="C133" s="206" t="s">
        <v>116</v>
      </c>
      <c r="D133" s="206"/>
      <c r="E133" s="206"/>
      <c r="F133" s="207"/>
      <c r="G133" s="113"/>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5"/>
      <c r="AY133" s="75">
        <f t="shared" si="30"/>
        <v>0</v>
      </c>
    </row>
    <row r="134" spans="1:51" ht="18.75" hidden="1" customHeight="1">
      <c r="A134" s="128" t="s">
        <v>117</v>
      </c>
      <c r="B134" s="129"/>
      <c r="C134" s="129"/>
      <c r="D134" s="129"/>
      <c r="E134" s="129"/>
      <c r="F134" s="130"/>
      <c r="G134" s="138" t="s">
        <v>80</v>
      </c>
      <c r="H134" s="139"/>
      <c r="I134" s="139"/>
      <c r="J134" s="139"/>
      <c r="K134" s="139"/>
      <c r="L134" s="139"/>
      <c r="M134" s="139"/>
      <c r="N134" s="139"/>
      <c r="O134" s="140"/>
      <c r="P134" s="144" t="s">
        <v>81</v>
      </c>
      <c r="Q134" s="139"/>
      <c r="R134" s="139"/>
      <c r="S134" s="139"/>
      <c r="T134" s="139"/>
      <c r="U134" s="139"/>
      <c r="V134" s="139"/>
      <c r="W134" s="139"/>
      <c r="X134" s="140"/>
      <c r="Y134" s="146"/>
      <c r="Z134" s="147"/>
      <c r="AA134" s="148"/>
      <c r="AB134" s="152" t="s">
        <v>70</v>
      </c>
      <c r="AC134" s="153"/>
      <c r="AD134" s="154"/>
      <c r="AE134" s="152" t="s">
        <v>71</v>
      </c>
      <c r="AF134" s="153"/>
      <c r="AG134" s="153"/>
      <c r="AH134" s="154"/>
      <c r="AI134" s="158" t="s">
        <v>72</v>
      </c>
      <c r="AJ134" s="158"/>
      <c r="AK134" s="158"/>
      <c r="AL134" s="152"/>
      <c r="AM134" s="158" t="s">
        <v>73</v>
      </c>
      <c r="AN134" s="158"/>
      <c r="AO134" s="158"/>
      <c r="AP134" s="152"/>
      <c r="AQ134" s="160" t="s">
        <v>95</v>
      </c>
      <c r="AR134" s="161"/>
      <c r="AS134" s="161"/>
      <c r="AT134" s="161"/>
      <c r="AU134" s="161"/>
      <c r="AV134" s="161"/>
      <c r="AW134" s="161"/>
      <c r="AX134" s="162"/>
      <c r="AY134" s="75">
        <f t="shared" si="25"/>
        <v>0</v>
      </c>
    </row>
    <row r="135" spans="1:51" ht="18.75" hidden="1" customHeight="1">
      <c r="A135" s="131"/>
      <c r="B135" s="132"/>
      <c r="C135" s="132"/>
      <c r="D135" s="132"/>
      <c r="E135" s="132"/>
      <c r="F135" s="133"/>
      <c r="G135" s="141"/>
      <c r="H135" s="142"/>
      <c r="I135" s="142"/>
      <c r="J135" s="142"/>
      <c r="K135" s="142"/>
      <c r="L135" s="142"/>
      <c r="M135" s="142"/>
      <c r="N135" s="142"/>
      <c r="O135" s="143"/>
      <c r="P135" s="145"/>
      <c r="Q135" s="142"/>
      <c r="R135" s="142"/>
      <c r="S135" s="142"/>
      <c r="T135" s="142"/>
      <c r="U135" s="142"/>
      <c r="V135" s="142"/>
      <c r="W135" s="142"/>
      <c r="X135" s="143"/>
      <c r="Y135" s="149"/>
      <c r="Z135" s="150"/>
      <c r="AA135" s="151"/>
      <c r="AB135" s="155"/>
      <c r="AC135" s="156"/>
      <c r="AD135" s="157"/>
      <c r="AE135" s="155"/>
      <c r="AF135" s="156"/>
      <c r="AG135" s="156"/>
      <c r="AH135" s="157"/>
      <c r="AI135" s="159"/>
      <c r="AJ135" s="159"/>
      <c r="AK135" s="159"/>
      <c r="AL135" s="155"/>
      <c r="AM135" s="159"/>
      <c r="AN135" s="159"/>
      <c r="AO135" s="159"/>
      <c r="AP135" s="155"/>
      <c r="AQ135" s="163"/>
      <c r="AR135" s="164"/>
      <c r="AS135" s="164"/>
      <c r="AT135" s="164"/>
      <c r="AU135" s="165"/>
      <c r="AV135" s="165"/>
      <c r="AW135" s="142" t="s">
        <v>83</v>
      </c>
      <c r="AX135" s="166"/>
      <c r="AY135" s="75">
        <f t="shared" si="25"/>
        <v>0</v>
      </c>
    </row>
    <row r="136" spans="1:51" ht="23.25" hidden="1" customHeight="1">
      <c r="A136" s="134"/>
      <c r="B136" s="132"/>
      <c r="C136" s="132"/>
      <c r="D136" s="132"/>
      <c r="E136" s="132"/>
      <c r="F136" s="133"/>
      <c r="G136" s="167"/>
      <c r="H136" s="168"/>
      <c r="I136" s="168"/>
      <c r="J136" s="168"/>
      <c r="K136" s="168"/>
      <c r="L136" s="168"/>
      <c r="M136" s="168"/>
      <c r="N136" s="168"/>
      <c r="O136" s="169"/>
      <c r="P136" s="176"/>
      <c r="Q136" s="176"/>
      <c r="R136" s="176"/>
      <c r="S136" s="176"/>
      <c r="T136" s="176"/>
      <c r="U136" s="176"/>
      <c r="V136" s="176"/>
      <c r="W136" s="176"/>
      <c r="X136" s="177"/>
      <c r="Y136" s="182" t="s">
        <v>84</v>
      </c>
      <c r="Z136" s="183"/>
      <c r="AA136" s="184"/>
      <c r="AB136" s="185"/>
      <c r="AC136" s="185"/>
      <c r="AD136" s="185"/>
      <c r="AE136" s="186"/>
      <c r="AF136" s="187"/>
      <c r="AG136" s="187"/>
      <c r="AH136" s="187"/>
      <c r="AI136" s="186"/>
      <c r="AJ136" s="187"/>
      <c r="AK136" s="187"/>
      <c r="AL136" s="187"/>
      <c r="AM136" s="186"/>
      <c r="AN136" s="187"/>
      <c r="AO136" s="187"/>
      <c r="AP136" s="187"/>
      <c r="AQ136" s="188"/>
      <c r="AR136" s="189"/>
      <c r="AS136" s="189"/>
      <c r="AT136" s="189"/>
      <c r="AU136" s="189"/>
      <c r="AV136" s="189"/>
      <c r="AW136" s="189"/>
      <c r="AX136" s="190"/>
      <c r="AY136" s="75">
        <f t="shared" si="25"/>
        <v>0</v>
      </c>
    </row>
    <row r="137" spans="1:51" ht="23.25" hidden="1" customHeight="1">
      <c r="A137" s="135"/>
      <c r="B137" s="136"/>
      <c r="C137" s="136"/>
      <c r="D137" s="136"/>
      <c r="E137" s="136"/>
      <c r="F137" s="137"/>
      <c r="G137" s="170"/>
      <c r="H137" s="171"/>
      <c r="I137" s="171"/>
      <c r="J137" s="171"/>
      <c r="K137" s="171"/>
      <c r="L137" s="171"/>
      <c r="M137" s="171"/>
      <c r="N137" s="171"/>
      <c r="O137" s="172"/>
      <c r="P137" s="178"/>
      <c r="Q137" s="178"/>
      <c r="R137" s="178"/>
      <c r="S137" s="178"/>
      <c r="T137" s="178"/>
      <c r="U137" s="178"/>
      <c r="V137" s="178"/>
      <c r="W137" s="178"/>
      <c r="X137" s="179"/>
      <c r="Y137" s="191" t="s">
        <v>85</v>
      </c>
      <c r="Z137" s="192"/>
      <c r="AA137" s="193"/>
      <c r="AB137" s="194"/>
      <c r="AC137" s="194"/>
      <c r="AD137" s="194"/>
      <c r="AE137" s="186"/>
      <c r="AF137" s="187"/>
      <c r="AG137" s="187"/>
      <c r="AH137" s="187"/>
      <c r="AI137" s="186"/>
      <c r="AJ137" s="187"/>
      <c r="AK137" s="187"/>
      <c r="AL137" s="187"/>
      <c r="AM137" s="186"/>
      <c r="AN137" s="187"/>
      <c r="AO137" s="187"/>
      <c r="AP137" s="187"/>
      <c r="AQ137" s="188"/>
      <c r="AR137" s="189"/>
      <c r="AS137" s="189"/>
      <c r="AT137" s="189"/>
      <c r="AU137" s="189"/>
      <c r="AV137" s="189"/>
      <c r="AW137" s="189"/>
      <c r="AX137" s="190"/>
      <c r="AY137" s="75">
        <f t="shared" si="25"/>
        <v>0</v>
      </c>
    </row>
    <row r="138" spans="1:51" ht="23.25" hidden="1" customHeight="1">
      <c r="A138" s="134"/>
      <c r="B138" s="132"/>
      <c r="C138" s="132"/>
      <c r="D138" s="132"/>
      <c r="E138" s="132"/>
      <c r="F138" s="133"/>
      <c r="G138" s="173"/>
      <c r="H138" s="174"/>
      <c r="I138" s="174"/>
      <c r="J138" s="174"/>
      <c r="K138" s="174"/>
      <c r="L138" s="174"/>
      <c r="M138" s="174"/>
      <c r="N138" s="174"/>
      <c r="O138" s="175"/>
      <c r="P138" s="180"/>
      <c r="Q138" s="180"/>
      <c r="R138" s="180"/>
      <c r="S138" s="180"/>
      <c r="T138" s="180"/>
      <c r="U138" s="180"/>
      <c r="V138" s="180"/>
      <c r="W138" s="180"/>
      <c r="X138" s="181"/>
      <c r="Y138" s="191" t="s">
        <v>86</v>
      </c>
      <c r="Z138" s="192"/>
      <c r="AA138" s="193"/>
      <c r="AB138" s="195" t="s">
        <v>87</v>
      </c>
      <c r="AC138" s="195"/>
      <c r="AD138" s="195"/>
      <c r="AE138" s="196" t="str">
        <f t="shared" ref="AE138" si="34">IFERROR(AE136/AE137*100,"-")</f>
        <v>-</v>
      </c>
      <c r="AF138" s="197"/>
      <c r="AG138" s="197"/>
      <c r="AH138" s="197"/>
      <c r="AI138" s="196" t="str">
        <f t="shared" ref="AI138" si="35">IFERROR(AI136/AI137*100,"-")</f>
        <v>-</v>
      </c>
      <c r="AJ138" s="197"/>
      <c r="AK138" s="197"/>
      <c r="AL138" s="197"/>
      <c r="AM138" s="196" t="str">
        <f t="shared" ref="AM138" si="36">IFERROR(AM136/AM137*100,"-")</f>
        <v>-</v>
      </c>
      <c r="AN138" s="197"/>
      <c r="AO138" s="197"/>
      <c r="AP138" s="197"/>
      <c r="AQ138" s="198" t="str">
        <f>IFERROR(AQ136/AQ137*100,"-")</f>
        <v>-</v>
      </c>
      <c r="AR138" s="199"/>
      <c r="AS138" s="199"/>
      <c r="AT138" s="199"/>
      <c r="AU138" s="199"/>
      <c r="AV138" s="199"/>
      <c r="AW138" s="199"/>
      <c r="AX138" s="200"/>
      <c r="AY138" s="75">
        <f t="shared" si="25"/>
        <v>0</v>
      </c>
    </row>
    <row r="139" spans="1:51" ht="90" hidden="1" customHeight="1">
      <c r="A139" s="110" t="s">
        <v>92</v>
      </c>
      <c r="B139" s="111"/>
      <c r="C139" s="111"/>
      <c r="D139" s="111"/>
      <c r="E139" s="111"/>
      <c r="F139" s="112"/>
      <c r="G139" s="113"/>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5"/>
      <c r="AY139" s="75">
        <f t="shared" si="25"/>
        <v>0</v>
      </c>
    </row>
    <row r="140" spans="1:51" ht="22.5" hidden="1" customHeight="1">
      <c r="A140" s="116" t="s">
        <v>96</v>
      </c>
      <c r="B140" s="116"/>
      <c r="C140" s="116"/>
      <c r="D140" s="116"/>
      <c r="E140" s="116"/>
      <c r="F140" s="117"/>
      <c r="G140" s="122" t="s">
        <v>118</v>
      </c>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4"/>
      <c r="AY140" s="75">
        <f t="shared" si="25"/>
        <v>0</v>
      </c>
    </row>
    <row r="141" spans="1:51" ht="61.5" hidden="1" customHeight="1">
      <c r="A141" s="118"/>
      <c r="B141" s="118"/>
      <c r="C141" s="118"/>
      <c r="D141" s="118"/>
      <c r="E141" s="118"/>
      <c r="F141" s="119"/>
      <c r="G141" s="125"/>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7"/>
      <c r="AY141" s="75">
        <f t="shared" si="25"/>
        <v>0</v>
      </c>
    </row>
    <row r="142" spans="1:51" ht="22.5" hidden="1" customHeight="1">
      <c r="A142" s="118"/>
      <c r="B142" s="118"/>
      <c r="C142" s="118"/>
      <c r="D142" s="118"/>
      <c r="E142" s="118"/>
      <c r="F142" s="119"/>
      <c r="G142" s="122" t="s">
        <v>119</v>
      </c>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4"/>
      <c r="AY142" s="75">
        <f t="shared" si="25"/>
        <v>0</v>
      </c>
    </row>
    <row r="143" spans="1:51" ht="59.25" hidden="1" customHeight="1">
      <c r="A143" s="120"/>
      <c r="B143" s="120"/>
      <c r="C143" s="120"/>
      <c r="D143" s="120"/>
      <c r="E143" s="120"/>
      <c r="F143" s="121"/>
      <c r="G143" s="125"/>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7"/>
      <c r="AY143" s="75">
        <f t="shared" si="25"/>
        <v>0</v>
      </c>
    </row>
    <row r="144" spans="1:51" ht="61.5" hidden="1" customHeight="1" collapsed="1">
      <c r="A144" s="210" t="s">
        <v>120</v>
      </c>
      <c r="B144" s="211"/>
      <c r="C144" s="211"/>
      <c r="D144" s="211"/>
      <c r="E144" s="211"/>
      <c r="F144" s="212"/>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4"/>
      <c r="AY144" s="75">
        <f>COUNTA(G144)</f>
        <v>0</v>
      </c>
    </row>
    <row r="145" spans="1:51" ht="41.25" hidden="1" customHeight="1">
      <c r="A145" s="215" t="s">
        <v>66</v>
      </c>
      <c r="B145" s="216"/>
      <c r="C145" s="216"/>
      <c r="D145" s="216"/>
      <c r="E145" s="216"/>
      <c r="F145" s="217"/>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c r="A146" s="218" t="s">
        <v>121</v>
      </c>
      <c r="B146" s="219"/>
      <c r="C146" s="219"/>
      <c r="D146" s="219"/>
      <c r="E146" s="219"/>
      <c r="F146" s="220"/>
      <c r="G146" s="141" t="s">
        <v>68</v>
      </c>
      <c r="H146" s="142"/>
      <c r="I146" s="142"/>
      <c r="J146" s="142"/>
      <c r="K146" s="142"/>
      <c r="L146" s="142"/>
      <c r="M146" s="142"/>
      <c r="N146" s="142"/>
      <c r="O146" s="142"/>
      <c r="P146" s="145" t="s">
        <v>69</v>
      </c>
      <c r="Q146" s="142"/>
      <c r="R146" s="142"/>
      <c r="S146" s="142"/>
      <c r="T146" s="142"/>
      <c r="U146" s="142"/>
      <c r="V146" s="142"/>
      <c r="W146" s="142"/>
      <c r="X146" s="143"/>
      <c r="Y146" s="146"/>
      <c r="Z146" s="147"/>
      <c r="AA146" s="148"/>
      <c r="AB146" s="159" t="s">
        <v>70</v>
      </c>
      <c r="AC146" s="159"/>
      <c r="AD146" s="159"/>
      <c r="AE146" s="155" t="s">
        <v>71</v>
      </c>
      <c r="AF146" s="156"/>
      <c r="AG146" s="156"/>
      <c r="AH146" s="157"/>
      <c r="AI146" s="155" t="s">
        <v>72</v>
      </c>
      <c r="AJ146" s="156"/>
      <c r="AK146" s="156"/>
      <c r="AL146" s="157"/>
      <c r="AM146" s="155" t="s">
        <v>73</v>
      </c>
      <c r="AN146" s="156"/>
      <c r="AO146" s="156"/>
      <c r="AP146" s="157"/>
      <c r="AQ146" s="227" t="s">
        <v>74</v>
      </c>
      <c r="AR146" s="228"/>
      <c r="AS146" s="228"/>
      <c r="AT146" s="229"/>
      <c r="AU146" s="227" t="s">
        <v>75</v>
      </c>
      <c r="AV146" s="228"/>
      <c r="AW146" s="228"/>
      <c r="AX146" s="230"/>
      <c r="AY146" s="75">
        <f t="shared" ref="AY146:AY176" si="37">IF(AY$144=0,0,1)</f>
        <v>0</v>
      </c>
    </row>
    <row r="147" spans="1:51" ht="23.25" hidden="1" customHeight="1">
      <c r="A147" s="221"/>
      <c r="B147" s="222"/>
      <c r="C147" s="222"/>
      <c r="D147" s="222"/>
      <c r="E147" s="222"/>
      <c r="F147" s="223"/>
      <c r="G147" s="231"/>
      <c r="H147" s="232"/>
      <c r="I147" s="232"/>
      <c r="J147" s="232"/>
      <c r="K147" s="232"/>
      <c r="L147" s="232"/>
      <c r="M147" s="232"/>
      <c r="N147" s="232"/>
      <c r="O147" s="232"/>
      <c r="P147" s="235"/>
      <c r="Q147" s="176"/>
      <c r="R147" s="176"/>
      <c r="S147" s="176"/>
      <c r="T147" s="176"/>
      <c r="U147" s="176"/>
      <c r="V147" s="176"/>
      <c r="W147" s="176"/>
      <c r="X147" s="177"/>
      <c r="Y147" s="237" t="s">
        <v>76</v>
      </c>
      <c r="Z147" s="238"/>
      <c r="AA147" s="239"/>
      <c r="AB147" s="185"/>
      <c r="AC147" s="185"/>
      <c r="AD147" s="185"/>
      <c r="AE147" s="208"/>
      <c r="AF147" s="208"/>
      <c r="AG147" s="208"/>
      <c r="AH147" s="208"/>
      <c r="AI147" s="208"/>
      <c r="AJ147" s="208"/>
      <c r="AK147" s="208"/>
      <c r="AL147" s="208"/>
      <c r="AM147" s="208"/>
      <c r="AN147" s="208"/>
      <c r="AO147" s="208"/>
      <c r="AP147" s="208"/>
      <c r="AQ147" s="208"/>
      <c r="AR147" s="208"/>
      <c r="AS147" s="208"/>
      <c r="AT147" s="208"/>
      <c r="AU147" s="186"/>
      <c r="AV147" s="187"/>
      <c r="AW147" s="187"/>
      <c r="AX147" s="209"/>
      <c r="AY147" s="75">
        <f t="shared" si="37"/>
        <v>0</v>
      </c>
    </row>
    <row r="148" spans="1:51" ht="23.25" hidden="1" customHeight="1">
      <c r="A148" s="224"/>
      <c r="B148" s="225"/>
      <c r="C148" s="225"/>
      <c r="D148" s="225"/>
      <c r="E148" s="225"/>
      <c r="F148" s="226"/>
      <c r="G148" s="233"/>
      <c r="H148" s="234"/>
      <c r="I148" s="234"/>
      <c r="J148" s="234"/>
      <c r="K148" s="234"/>
      <c r="L148" s="234"/>
      <c r="M148" s="234"/>
      <c r="N148" s="234"/>
      <c r="O148" s="234"/>
      <c r="P148" s="236"/>
      <c r="Q148" s="180"/>
      <c r="R148" s="180"/>
      <c r="S148" s="180"/>
      <c r="T148" s="180"/>
      <c r="U148" s="180"/>
      <c r="V148" s="180"/>
      <c r="W148" s="180"/>
      <c r="X148" s="181"/>
      <c r="Y148" s="240" t="s">
        <v>77</v>
      </c>
      <c r="Z148" s="241"/>
      <c r="AA148" s="242"/>
      <c r="AB148" s="185"/>
      <c r="AC148" s="185"/>
      <c r="AD148" s="185"/>
      <c r="AE148" s="208"/>
      <c r="AF148" s="208"/>
      <c r="AG148" s="208"/>
      <c r="AH148" s="208"/>
      <c r="AI148" s="208"/>
      <c r="AJ148" s="208"/>
      <c r="AK148" s="208"/>
      <c r="AL148" s="208"/>
      <c r="AM148" s="208"/>
      <c r="AN148" s="208"/>
      <c r="AO148" s="208"/>
      <c r="AP148" s="208"/>
      <c r="AQ148" s="208"/>
      <c r="AR148" s="208"/>
      <c r="AS148" s="208"/>
      <c r="AT148" s="208"/>
      <c r="AU148" s="186"/>
      <c r="AV148" s="187"/>
      <c r="AW148" s="187"/>
      <c r="AX148" s="209"/>
      <c r="AY148" s="75">
        <f t="shared" si="37"/>
        <v>0</v>
      </c>
    </row>
    <row r="149" spans="1:51" ht="27" hidden="1" customHeight="1">
      <c r="A149" s="83"/>
      <c r="B149" s="84"/>
      <c r="C149" s="84"/>
      <c r="D149" s="84"/>
      <c r="E149" s="84"/>
      <c r="F149" s="85"/>
      <c r="G149" s="201"/>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c r="AY149" s="75">
        <f t="shared" si="37"/>
        <v>0</v>
      </c>
    </row>
    <row r="150" spans="1:51" ht="123.75" hidden="1" customHeight="1">
      <c r="A150" s="204" t="s">
        <v>66</v>
      </c>
      <c r="B150" s="205"/>
      <c r="C150" s="206" t="s">
        <v>122</v>
      </c>
      <c r="D150" s="206"/>
      <c r="E150" s="206"/>
      <c r="F150" s="207"/>
      <c r="G150" s="113"/>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5"/>
      <c r="AY150" s="75">
        <f t="shared" si="37"/>
        <v>0</v>
      </c>
    </row>
    <row r="151" spans="1:51" ht="18.75" hidden="1" customHeight="1">
      <c r="A151" s="128" t="s">
        <v>123</v>
      </c>
      <c r="B151" s="129"/>
      <c r="C151" s="129"/>
      <c r="D151" s="129"/>
      <c r="E151" s="129"/>
      <c r="F151" s="130"/>
      <c r="G151" s="138" t="s">
        <v>80</v>
      </c>
      <c r="H151" s="139"/>
      <c r="I151" s="139"/>
      <c r="J151" s="139"/>
      <c r="K151" s="139"/>
      <c r="L151" s="139"/>
      <c r="M151" s="139"/>
      <c r="N151" s="139"/>
      <c r="O151" s="140"/>
      <c r="P151" s="144" t="s">
        <v>81</v>
      </c>
      <c r="Q151" s="139"/>
      <c r="R151" s="139"/>
      <c r="S151" s="139"/>
      <c r="T151" s="139"/>
      <c r="U151" s="139"/>
      <c r="V151" s="139"/>
      <c r="W151" s="139"/>
      <c r="X151" s="140"/>
      <c r="Y151" s="146"/>
      <c r="Z151" s="147"/>
      <c r="AA151" s="148"/>
      <c r="AB151" s="152" t="s">
        <v>70</v>
      </c>
      <c r="AC151" s="153"/>
      <c r="AD151" s="154"/>
      <c r="AE151" s="152" t="s">
        <v>71</v>
      </c>
      <c r="AF151" s="153"/>
      <c r="AG151" s="153"/>
      <c r="AH151" s="154"/>
      <c r="AI151" s="158" t="s">
        <v>72</v>
      </c>
      <c r="AJ151" s="158"/>
      <c r="AK151" s="158"/>
      <c r="AL151" s="152"/>
      <c r="AM151" s="158" t="s">
        <v>73</v>
      </c>
      <c r="AN151" s="158"/>
      <c r="AO151" s="158"/>
      <c r="AP151" s="152"/>
      <c r="AQ151" s="160" t="s">
        <v>82</v>
      </c>
      <c r="AR151" s="161"/>
      <c r="AS151" s="161"/>
      <c r="AT151" s="161"/>
      <c r="AU151" s="161"/>
      <c r="AV151" s="161"/>
      <c r="AW151" s="161"/>
      <c r="AX151" s="162"/>
      <c r="AY151" s="75">
        <f>IF(AY$144=0,0,COUNTA(G$153))</f>
        <v>0</v>
      </c>
    </row>
    <row r="152" spans="1:51" ht="18.75" hidden="1" customHeight="1">
      <c r="A152" s="131"/>
      <c r="B152" s="132"/>
      <c r="C152" s="132"/>
      <c r="D152" s="132"/>
      <c r="E152" s="132"/>
      <c r="F152" s="133"/>
      <c r="G152" s="141"/>
      <c r="H152" s="142"/>
      <c r="I152" s="142"/>
      <c r="J152" s="142"/>
      <c r="K152" s="142"/>
      <c r="L152" s="142"/>
      <c r="M152" s="142"/>
      <c r="N152" s="142"/>
      <c r="O152" s="143"/>
      <c r="P152" s="145"/>
      <c r="Q152" s="142"/>
      <c r="R152" s="142"/>
      <c r="S152" s="142"/>
      <c r="T152" s="142"/>
      <c r="U152" s="142"/>
      <c r="V152" s="142"/>
      <c r="W152" s="142"/>
      <c r="X152" s="143"/>
      <c r="Y152" s="149"/>
      <c r="Z152" s="150"/>
      <c r="AA152" s="151"/>
      <c r="AB152" s="155"/>
      <c r="AC152" s="156"/>
      <c r="AD152" s="157"/>
      <c r="AE152" s="155"/>
      <c r="AF152" s="156"/>
      <c r="AG152" s="156"/>
      <c r="AH152" s="157"/>
      <c r="AI152" s="159"/>
      <c r="AJ152" s="159"/>
      <c r="AK152" s="159"/>
      <c r="AL152" s="155"/>
      <c r="AM152" s="159"/>
      <c r="AN152" s="159"/>
      <c r="AO152" s="159"/>
      <c r="AP152" s="155"/>
      <c r="AQ152" s="163"/>
      <c r="AR152" s="164"/>
      <c r="AS152" s="164"/>
      <c r="AT152" s="164"/>
      <c r="AU152" s="165"/>
      <c r="AV152" s="165"/>
      <c r="AW152" s="142" t="s">
        <v>83</v>
      </c>
      <c r="AX152" s="166"/>
      <c r="AY152" s="75">
        <f t="shared" ref="AY152:AY158" si="38">IF(AY$144=0,0,COUNTA(G$153))</f>
        <v>0</v>
      </c>
    </row>
    <row r="153" spans="1:51" ht="23.25" hidden="1" customHeight="1">
      <c r="A153" s="134"/>
      <c r="B153" s="132"/>
      <c r="C153" s="132"/>
      <c r="D153" s="132"/>
      <c r="E153" s="132"/>
      <c r="F153" s="133"/>
      <c r="G153" s="167"/>
      <c r="H153" s="168"/>
      <c r="I153" s="168"/>
      <c r="J153" s="168"/>
      <c r="K153" s="168"/>
      <c r="L153" s="168"/>
      <c r="M153" s="168"/>
      <c r="N153" s="168"/>
      <c r="O153" s="169"/>
      <c r="P153" s="176"/>
      <c r="Q153" s="176"/>
      <c r="R153" s="176"/>
      <c r="S153" s="176"/>
      <c r="T153" s="176"/>
      <c r="U153" s="176"/>
      <c r="V153" s="176"/>
      <c r="W153" s="176"/>
      <c r="X153" s="177"/>
      <c r="Y153" s="182" t="s">
        <v>84</v>
      </c>
      <c r="Z153" s="183"/>
      <c r="AA153" s="184"/>
      <c r="AB153" s="185"/>
      <c r="AC153" s="185"/>
      <c r="AD153" s="185"/>
      <c r="AE153" s="186"/>
      <c r="AF153" s="187"/>
      <c r="AG153" s="187"/>
      <c r="AH153" s="187"/>
      <c r="AI153" s="186"/>
      <c r="AJ153" s="187"/>
      <c r="AK153" s="187"/>
      <c r="AL153" s="187"/>
      <c r="AM153" s="186"/>
      <c r="AN153" s="187"/>
      <c r="AO153" s="187"/>
      <c r="AP153" s="187"/>
      <c r="AQ153" s="188"/>
      <c r="AR153" s="189"/>
      <c r="AS153" s="189"/>
      <c r="AT153" s="189"/>
      <c r="AU153" s="189"/>
      <c r="AV153" s="189"/>
      <c r="AW153" s="189"/>
      <c r="AX153" s="190"/>
      <c r="AY153" s="75">
        <f t="shared" si="38"/>
        <v>0</v>
      </c>
    </row>
    <row r="154" spans="1:51" ht="23.25" hidden="1" customHeight="1">
      <c r="A154" s="135"/>
      <c r="B154" s="136"/>
      <c r="C154" s="136"/>
      <c r="D154" s="136"/>
      <c r="E154" s="136"/>
      <c r="F154" s="137"/>
      <c r="G154" s="170"/>
      <c r="H154" s="171"/>
      <c r="I154" s="171"/>
      <c r="J154" s="171"/>
      <c r="K154" s="171"/>
      <c r="L154" s="171"/>
      <c r="M154" s="171"/>
      <c r="N154" s="171"/>
      <c r="O154" s="172"/>
      <c r="P154" s="178"/>
      <c r="Q154" s="178"/>
      <c r="R154" s="178"/>
      <c r="S154" s="178"/>
      <c r="T154" s="178"/>
      <c r="U154" s="178"/>
      <c r="V154" s="178"/>
      <c r="W154" s="178"/>
      <c r="X154" s="179"/>
      <c r="Y154" s="191" t="s">
        <v>85</v>
      </c>
      <c r="Z154" s="192"/>
      <c r="AA154" s="193"/>
      <c r="AB154" s="194"/>
      <c r="AC154" s="194"/>
      <c r="AD154" s="194"/>
      <c r="AE154" s="186"/>
      <c r="AF154" s="187"/>
      <c r="AG154" s="187"/>
      <c r="AH154" s="187"/>
      <c r="AI154" s="186"/>
      <c r="AJ154" s="187"/>
      <c r="AK154" s="187"/>
      <c r="AL154" s="187"/>
      <c r="AM154" s="186"/>
      <c r="AN154" s="187"/>
      <c r="AO154" s="187"/>
      <c r="AP154" s="187"/>
      <c r="AQ154" s="188"/>
      <c r="AR154" s="189"/>
      <c r="AS154" s="189"/>
      <c r="AT154" s="189"/>
      <c r="AU154" s="189"/>
      <c r="AV154" s="189"/>
      <c r="AW154" s="189"/>
      <c r="AX154" s="190"/>
      <c r="AY154" s="75">
        <f t="shared" si="38"/>
        <v>0</v>
      </c>
    </row>
    <row r="155" spans="1:51" ht="23.25" hidden="1" customHeight="1">
      <c r="A155" s="134"/>
      <c r="B155" s="132"/>
      <c r="C155" s="132"/>
      <c r="D155" s="132"/>
      <c r="E155" s="132"/>
      <c r="F155" s="133"/>
      <c r="G155" s="173"/>
      <c r="H155" s="174"/>
      <c r="I155" s="174"/>
      <c r="J155" s="174"/>
      <c r="K155" s="174"/>
      <c r="L155" s="174"/>
      <c r="M155" s="174"/>
      <c r="N155" s="174"/>
      <c r="O155" s="175"/>
      <c r="P155" s="180"/>
      <c r="Q155" s="180"/>
      <c r="R155" s="180"/>
      <c r="S155" s="180"/>
      <c r="T155" s="180"/>
      <c r="U155" s="180"/>
      <c r="V155" s="180"/>
      <c r="W155" s="180"/>
      <c r="X155" s="181"/>
      <c r="Y155" s="191" t="s">
        <v>86</v>
      </c>
      <c r="Z155" s="192"/>
      <c r="AA155" s="193"/>
      <c r="AB155" s="195" t="s">
        <v>87</v>
      </c>
      <c r="AC155" s="195"/>
      <c r="AD155" s="195"/>
      <c r="AE155" s="196" t="str">
        <f t="shared" ref="AE155" si="39">IFERROR(AE153/AE154*100,"-")</f>
        <v>-</v>
      </c>
      <c r="AF155" s="197"/>
      <c r="AG155" s="197"/>
      <c r="AH155" s="197"/>
      <c r="AI155" s="196" t="str">
        <f t="shared" ref="AI155" si="40">IFERROR(AI153/AI154*100,"-")</f>
        <v>-</v>
      </c>
      <c r="AJ155" s="197"/>
      <c r="AK155" s="197"/>
      <c r="AL155" s="197"/>
      <c r="AM155" s="196" t="str">
        <f t="shared" ref="AM155" si="41">IFERROR(AM153/AM154*100,"-")</f>
        <v>-</v>
      </c>
      <c r="AN155" s="197"/>
      <c r="AO155" s="197"/>
      <c r="AP155" s="197"/>
      <c r="AQ155" s="198" t="str">
        <f>IFERROR(AQ153/AQ154*100,"-")</f>
        <v>-</v>
      </c>
      <c r="AR155" s="199"/>
      <c r="AS155" s="199"/>
      <c r="AT155" s="199"/>
      <c r="AU155" s="199"/>
      <c r="AV155" s="199"/>
      <c r="AW155" s="199"/>
      <c r="AX155" s="200"/>
      <c r="AY155" s="75">
        <f t="shared" si="38"/>
        <v>0</v>
      </c>
    </row>
    <row r="156" spans="1:51" ht="90" hidden="1" customHeight="1">
      <c r="A156" s="110" t="s">
        <v>92</v>
      </c>
      <c r="B156" s="111"/>
      <c r="C156" s="111"/>
      <c r="D156" s="111"/>
      <c r="E156" s="111"/>
      <c r="F156" s="112"/>
      <c r="G156" s="113"/>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5"/>
      <c r="AY156" s="75">
        <f t="shared" si="38"/>
        <v>0</v>
      </c>
    </row>
    <row r="157" spans="1:51" ht="15" hidden="1" customHeight="1">
      <c r="A157" s="83"/>
      <c r="B157" s="84"/>
      <c r="C157" s="84"/>
      <c r="D157" s="84"/>
      <c r="E157" s="84"/>
      <c r="F157" s="85"/>
      <c r="G157" s="201"/>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c r="AY157" s="75">
        <f t="shared" si="38"/>
        <v>0</v>
      </c>
    </row>
    <row r="158" spans="1:51" ht="123.75" hidden="1" customHeight="1">
      <c r="A158" s="204" t="s">
        <v>66</v>
      </c>
      <c r="B158" s="205"/>
      <c r="C158" s="206" t="s">
        <v>124</v>
      </c>
      <c r="D158" s="206"/>
      <c r="E158" s="206"/>
      <c r="F158" s="207"/>
      <c r="G158" s="113"/>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5"/>
      <c r="AY158" s="75">
        <f t="shared" si="38"/>
        <v>0</v>
      </c>
    </row>
    <row r="159" spans="1:51" ht="18.75" hidden="1" customHeight="1">
      <c r="A159" s="128" t="s">
        <v>125</v>
      </c>
      <c r="B159" s="129"/>
      <c r="C159" s="129"/>
      <c r="D159" s="129"/>
      <c r="E159" s="129"/>
      <c r="F159" s="130"/>
      <c r="G159" s="138" t="s">
        <v>80</v>
      </c>
      <c r="H159" s="139"/>
      <c r="I159" s="139"/>
      <c r="J159" s="139"/>
      <c r="K159" s="139"/>
      <c r="L159" s="139"/>
      <c r="M159" s="139"/>
      <c r="N159" s="139"/>
      <c r="O159" s="140"/>
      <c r="P159" s="144" t="s">
        <v>81</v>
      </c>
      <c r="Q159" s="139"/>
      <c r="R159" s="139"/>
      <c r="S159" s="139"/>
      <c r="T159" s="139"/>
      <c r="U159" s="139"/>
      <c r="V159" s="139"/>
      <c r="W159" s="139"/>
      <c r="X159" s="140"/>
      <c r="Y159" s="146"/>
      <c r="Z159" s="147"/>
      <c r="AA159" s="148"/>
      <c r="AB159" s="152" t="s">
        <v>70</v>
      </c>
      <c r="AC159" s="153"/>
      <c r="AD159" s="154"/>
      <c r="AE159" s="152" t="s">
        <v>71</v>
      </c>
      <c r="AF159" s="153"/>
      <c r="AG159" s="153"/>
      <c r="AH159" s="154"/>
      <c r="AI159" s="158" t="s">
        <v>72</v>
      </c>
      <c r="AJ159" s="158"/>
      <c r="AK159" s="158"/>
      <c r="AL159" s="152"/>
      <c r="AM159" s="158" t="s">
        <v>73</v>
      </c>
      <c r="AN159" s="158"/>
      <c r="AO159" s="158"/>
      <c r="AP159" s="152"/>
      <c r="AQ159" s="160" t="s">
        <v>115</v>
      </c>
      <c r="AR159" s="161"/>
      <c r="AS159" s="161"/>
      <c r="AT159" s="161"/>
      <c r="AU159" s="161"/>
      <c r="AV159" s="161"/>
      <c r="AW159" s="161"/>
      <c r="AX159" s="162"/>
      <c r="AY159" s="75">
        <f>IF(AY$144=0,0,COUNTA(G$161))</f>
        <v>0</v>
      </c>
    </row>
    <row r="160" spans="1:51" ht="18.75" hidden="1" customHeight="1">
      <c r="A160" s="131"/>
      <c r="B160" s="132"/>
      <c r="C160" s="132"/>
      <c r="D160" s="132"/>
      <c r="E160" s="132"/>
      <c r="F160" s="133"/>
      <c r="G160" s="141"/>
      <c r="H160" s="142"/>
      <c r="I160" s="142"/>
      <c r="J160" s="142"/>
      <c r="K160" s="142"/>
      <c r="L160" s="142"/>
      <c r="M160" s="142"/>
      <c r="N160" s="142"/>
      <c r="O160" s="143"/>
      <c r="P160" s="145"/>
      <c r="Q160" s="142"/>
      <c r="R160" s="142"/>
      <c r="S160" s="142"/>
      <c r="T160" s="142"/>
      <c r="U160" s="142"/>
      <c r="V160" s="142"/>
      <c r="W160" s="142"/>
      <c r="X160" s="143"/>
      <c r="Y160" s="149"/>
      <c r="Z160" s="150"/>
      <c r="AA160" s="151"/>
      <c r="AB160" s="155"/>
      <c r="AC160" s="156"/>
      <c r="AD160" s="157"/>
      <c r="AE160" s="155"/>
      <c r="AF160" s="156"/>
      <c r="AG160" s="156"/>
      <c r="AH160" s="157"/>
      <c r="AI160" s="159"/>
      <c r="AJ160" s="159"/>
      <c r="AK160" s="159"/>
      <c r="AL160" s="155"/>
      <c r="AM160" s="159"/>
      <c r="AN160" s="159"/>
      <c r="AO160" s="159"/>
      <c r="AP160" s="155"/>
      <c r="AQ160" s="163"/>
      <c r="AR160" s="164"/>
      <c r="AS160" s="164"/>
      <c r="AT160" s="164"/>
      <c r="AU160" s="165"/>
      <c r="AV160" s="165"/>
      <c r="AW160" s="142" t="s">
        <v>83</v>
      </c>
      <c r="AX160" s="166"/>
      <c r="AY160" s="75">
        <f t="shared" ref="AY160:AY166" si="42">IF(AY$144=0,0,COUNTA(G$161))</f>
        <v>0</v>
      </c>
    </row>
    <row r="161" spans="1:51" ht="23.25" hidden="1" customHeight="1">
      <c r="A161" s="134"/>
      <c r="B161" s="132"/>
      <c r="C161" s="132"/>
      <c r="D161" s="132"/>
      <c r="E161" s="132"/>
      <c r="F161" s="133"/>
      <c r="G161" s="167"/>
      <c r="H161" s="168"/>
      <c r="I161" s="168"/>
      <c r="J161" s="168"/>
      <c r="K161" s="168"/>
      <c r="L161" s="168"/>
      <c r="M161" s="168"/>
      <c r="N161" s="168"/>
      <c r="O161" s="169"/>
      <c r="P161" s="176"/>
      <c r="Q161" s="176"/>
      <c r="R161" s="176"/>
      <c r="S161" s="176"/>
      <c r="T161" s="176"/>
      <c r="U161" s="176"/>
      <c r="V161" s="176"/>
      <c r="W161" s="176"/>
      <c r="X161" s="177"/>
      <c r="Y161" s="182" t="s">
        <v>84</v>
      </c>
      <c r="Z161" s="183"/>
      <c r="AA161" s="184"/>
      <c r="AB161" s="185"/>
      <c r="AC161" s="185"/>
      <c r="AD161" s="185"/>
      <c r="AE161" s="186"/>
      <c r="AF161" s="187"/>
      <c r="AG161" s="187"/>
      <c r="AH161" s="187"/>
      <c r="AI161" s="186"/>
      <c r="AJ161" s="187"/>
      <c r="AK161" s="187"/>
      <c r="AL161" s="187"/>
      <c r="AM161" s="186"/>
      <c r="AN161" s="187"/>
      <c r="AO161" s="187"/>
      <c r="AP161" s="187"/>
      <c r="AQ161" s="188"/>
      <c r="AR161" s="189"/>
      <c r="AS161" s="189"/>
      <c r="AT161" s="189"/>
      <c r="AU161" s="189"/>
      <c r="AV161" s="189"/>
      <c r="AW161" s="189"/>
      <c r="AX161" s="190"/>
      <c r="AY161" s="75">
        <f t="shared" si="42"/>
        <v>0</v>
      </c>
    </row>
    <row r="162" spans="1:51" ht="23.25" hidden="1" customHeight="1">
      <c r="A162" s="135"/>
      <c r="B162" s="136"/>
      <c r="C162" s="136"/>
      <c r="D162" s="136"/>
      <c r="E162" s="136"/>
      <c r="F162" s="137"/>
      <c r="G162" s="170"/>
      <c r="H162" s="171"/>
      <c r="I162" s="171"/>
      <c r="J162" s="171"/>
      <c r="K162" s="171"/>
      <c r="L162" s="171"/>
      <c r="M162" s="171"/>
      <c r="N162" s="171"/>
      <c r="O162" s="172"/>
      <c r="P162" s="178"/>
      <c r="Q162" s="178"/>
      <c r="R162" s="178"/>
      <c r="S162" s="178"/>
      <c r="T162" s="178"/>
      <c r="U162" s="178"/>
      <c r="V162" s="178"/>
      <c r="W162" s="178"/>
      <c r="X162" s="179"/>
      <c r="Y162" s="191" t="s">
        <v>85</v>
      </c>
      <c r="Z162" s="192"/>
      <c r="AA162" s="193"/>
      <c r="AB162" s="194"/>
      <c r="AC162" s="194"/>
      <c r="AD162" s="194"/>
      <c r="AE162" s="186"/>
      <c r="AF162" s="187"/>
      <c r="AG162" s="187"/>
      <c r="AH162" s="187"/>
      <c r="AI162" s="186"/>
      <c r="AJ162" s="187"/>
      <c r="AK162" s="187"/>
      <c r="AL162" s="187"/>
      <c r="AM162" s="186"/>
      <c r="AN162" s="187"/>
      <c r="AO162" s="187"/>
      <c r="AP162" s="187"/>
      <c r="AQ162" s="188"/>
      <c r="AR162" s="189"/>
      <c r="AS162" s="189"/>
      <c r="AT162" s="189"/>
      <c r="AU162" s="189"/>
      <c r="AV162" s="189"/>
      <c r="AW162" s="189"/>
      <c r="AX162" s="190"/>
      <c r="AY162" s="75">
        <f t="shared" si="42"/>
        <v>0</v>
      </c>
    </row>
    <row r="163" spans="1:51" ht="23.25" hidden="1" customHeight="1">
      <c r="A163" s="134"/>
      <c r="B163" s="132"/>
      <c r="C163" s="132"/>
      <c r="D163" s="132"/>
      <c r="E163" s="132"/>
      <c r="F163" s="133"/>
      <c r="G163" s="173"/>
      <c r="H163" s="174"/>
      <c r="I163" s="174"/>
      <c r="J163" s="174"/>
      <c r="K163" s="174"/>
      <c r="L163" s="174"/>
      <c r="M163" s="174"/>
      <c r="N163" s="174"/>
      <c r="O163" s="175"/>
      <c r="P163" s="180"/>
      <c r="Q163" s="180"/>
      <c r="R163" s="180"/>
      <c r="S163" s="180"/>
      <c r="T163" s="180"/>
      <c r="U163" s="180"/>
      <c r="V163" s="180"/>
      <c r="W163" s="180"/>
      <c r="X163" s="181"/>
      <c r="Y163" s="191" t="s">
        <v>86</v>
      </c>
      <c r="Z163" s="192"/>
      <c r="AA163" s="193"/>
      <c r="AB163" s="195" t="s">
        <v>87</v>
      </c>
      <c r="AC163" s="195"/>
      <c r="AD163" s="195"/>
      <c r="AE163" s="196" t="str">
        <f t="shared" ref="AE163" si="43">IFERROR(AE161/AE162*100,"-")</f>
        <v>-</v>
      </c>
      <c r="AF163" s="197"/>
      <c r="AG163" s="197"/>
      <c r="AH163" s="197"/>
      <c r="AI163" s="196" t="str">
        <f t="shared" ref="AI163" si="44">IFERROR(AI161/AI162*100,"-")</f>
        <v>-</v>
      </c>
      <c r="AJ163" s="197"/>
      <c r="AK163" s="197"/>
      <c r="AL163" s="197"/>
      <c r="AM163" s="196" t="str">
        <f t="shared" ref="AM163" si="45">IFERROR(AM161/AM162*100,"-")</f>
        <v>-</v>
      </c>
      <c r="AN163" s="197"/>
      <c r="AO163" s="197"/>
      <c r="AP163" s="197"/>
      <c r="AQ163" s="198" t="str">
        <f>IFERROR(AQ161/AQ162*100,"-")</f>
        <v>-</v>
      </c>
      <c r="AR163" s="199"/>
      <c r="AS163" s="199"/>
      <c r="AT163" s="199"/>
      <c r="AU163" s="199"/>
      <c r="AV163" s="199"/>
      <c r="AW163" s="199"/>
      <c r="AX163" s="200"/>
      <c r="AY163" s="75">
        <f t="shared" si="42"/>
        <v>0</v>
      </c>
    </row>
    <row r="164" spans="1:51" ht="90" hidden="1" customHeight="1">
      <c r="A164" s="110" t="s">
        <v>92</v>
      </c>
      <c r="B164" s="111"/>
      <c r="C164" s="111"/>
      <c r="D164" s="111"/>
      <c r="E164" s="111"/>
      <c r="F164" s="112"/>
      <c r="G164" s="113"/>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5"/>
      <c r="AY164" s="75">
        <f t="shared" si="42"/>
        <v>0</v>
      </c>
    </row>
    <row r="165" spans="1:51" ht="15" hidden="1" customHeight="1">
      <c r="A165" s="83"/>
      <c r="B165" s="84"/>
      <c r="C165" s="84"/>
      <c r="D165" s="84"/>
      <c r="E165" s="84"/>
      <c r="F165" s="85"/>
      <c r="G165" s="201"/>
      <c r="H165" s="202"/>
      <c r="I165" s="202"/>
      <c r="J165" s="202"/>
      <c r="K165" s="202"/>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c r="AP165" s="202"/>
      <c r="AQ165" s="202"/>
      <c r="AR165" s="202"/>
      <c r="AS165" s="202"/>
      <c r="AT165" s="202"/>
      <c r="AU165" s="202"/>
      <c r="AV165" s="202"/>
      <c r="AW165" s="202"/>
      <c r="AX165" s="203"/>
      <c r="AY165" s="75">
        <f t="shared" si="42"/>
        <v>0</v>
      </c>
    </row>
    <row r="166" spans="1:51" ht="123.75" hidden="1" customHeight="1">
      <c r="A166" s="204" t="s">
        <v>66</v>
      </c>
      <c r="B166" s="205"/>
      <c r="C166" s="206" t="s">
        <v>126</v>
      </c>
      <c r="D166" s="206"/>
      <c r="E166" s="206"/>
      <c r="F166" s="207"/>
      <c r="G166" s="113"/>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5"/>
      <c r="AY166" s="75">
        <f t="shared" si="42"/>
        <v>0</v>
      </c>
    </row>
    <row r="167" spans="1:51" ht="18.75" hidden="1" customHeight="1">
      <c r="A167" s="128" t="s">
        <v>127</v>
      </c>
      <c r="B167" s="129"/>
      <c r="C167" s="129"/>
      <c r="D167" s="129"/>
      <c r="E167" s="129"/>
      <c r="F167" s="130"/>
      <c r="G167" s="138" t="s">
        <v>80</v>
      </c>
      <c r="H167" s="139"/>
      <c r="I167" s="139"/>
      <c r="J167" s="139"/>
      <c r="K167" s="139"/>
      <c r="L167" s="139"/>
      <c r="M167" s="139"/>
      <c r="N167" s="139"/>
      <c r="O167" s="140"/>
      <c r="P167" s="144" t="s">
        <v>81</v>
      </c>
      <c r="Q167" s="139"/>
      <c r="R167" s="139"/>
      <c r="S167" s="139"/>
      <c r="T167" s="139"/>
      <c r="U167" s="139"/>
      <c r="V167" s="139"/>
      <c r="W167" s="139"/>
      <c r="X167" s="140"/>
      <c r="Y167" s="146"/>
      <c r="Z167" s="147"/>
      <c r="AA167" s="148"/>
      <c r="AB167" s="152" t="s">
        <v>70</v>
      </c>
      <c r="AC167" s="153"/>
      <c r="AD167" s="154"/>
      <c r="AE167" s="152" t="s">
        <v>71</v>
      </c>
      <c r="AF167" s="153"/>
      <c r="AG167" s="153"/>
      <c r="AH167" s="154"/>
      <c r="AI167" s="158" t="s">
        <v>72</v>
      </c>
      <c r="AJ167" s="158"/>
      <c r="AK167" s="158"/>
      <c r="AL167" s="152"/>
      <c r="AM167" s="158" t="s">
        <v>73</v>
      </c>
      <c r="AN167" s="158"/>
      <c r="AO167" s="158"/>
      <c r="AP167" s="152"/>
      <c r="AQ167" s="160" t="s">
        <v>95</v>
      </c>
      <c r="AR167" s="161"/>
      <c r="AS167" s="161"/>
      <c r="AT167" s="161"/>
      <c r="AU167" s="161"/>
      <c r="AV167" s="161"/>
      <c r="AW167" s="161"/>
      <c r="AX167" s="162"/>
      <c r="AY167" s="75">
        <f t="shared" si="37"/>
        <v>0</v>
      </c>
    </row>
    <row r="168" spans="1:51" ht="18.75" hidden="1" customHeight="1">
      <c r="A168" s="131"/>
      <c r="B168" s="132"/>
      <c r="C168" s="132"/>
      <c r="D168" s="132"/>
      <c r="E168" s="132"/>
      <c r="F168" s="133"/>
      <c r="G168" s="141"/>
      <c r="H168" s="142"/>
      <c r="I168" s="142"/>
      <c r="J168" s="142"/>
      <c r="K168" s="142"/>
      <c r="L168" s="142"/>
      <c r="M168" s="142"/>
      <c r="N168" s="142"/>
      <c r="O168" s="143"/>
      <c r="P168" s="145"/>
      <c r="Q168" s="142"/>
      <c r="R168" s="142"/>
      <c r="S168" s="142"/>
      <c r="T168" s="142"/>
      <c r="U168" s="142"/>
      <c r="V168" s="142"/>
      <c r="W168" s="142"/>
      <c r="X168" s="143"/>
      <c r="Y168" s="149"/>
      <c r="Z168" s="150"/>
      <c r="AA168" s="151"/>
      <c r="AB168" s="155"/>
      <c r="AC168" s="156"/>
      <c r="AD168" s="157"/>
      <c r="AE168" s="155"/>
      <c r="AF168" s="156"/>
      <c r="AG168" s="156"/>
      <c r="AH168" s="157"/>
      <c r="AI168" s="159"/>
      <c r="AJ168" s="159"/>
      <c r="AK168" s="159"/>
      <c r="AL168" s="155"/>
      <c r="AM168" s="159"/>
      <c r="AN168" s="159"/>
      <c r="AO168" s="159"/>
      <c r="AP168" s="155"/>
      <c r="AQ168" s="163"/>
      <c r="AR168" s="164"/>
      <c r="AS168" s="164"/>
      <c r="AT168" s="164"/>
      <c r="AU168" s="165"/>
      <c r="AV168" s="165"/>
      <c r="AW168" s="142" t="s">
        <v>83</v>
      </c>
      <c r="AX168" s="166"/>
      <c r="AY168" s="75">
        <f t="shared" si="37"/>
        <v>0</v>
      </c>
    </row>
    <row r="169" spans="1:51" ht="23.25" hidden="1" customHeight="1">
      <c r="A169" s="134"/>
      <c r="B169" s="132"/>
      <c r="C169" s="132"/>
      <c r="D169" s="132"/>
      <c r="E169" s="132"/>
      <c r="F169" s="133"/>
      <c r="G169" s="167"/>
      <c r="H169" s="168"/>
      <c r="I169" s="168"/>
      <c r="J169" s="168"/>
      <c r="K169" s="168"/>
      <c r="L169" s="168"/>
      <c r="M169" s="168"/>
      <c r="N169" s="168"/>
      <c r="O169" s="169"/>
      <c r="P169" s="176"/>
      <c r="Q169" s="176"/>
      <c r="R169" s="176"/>
      <c r="S169" s="176"/>
      <c r="T169" s="176"/>
      <c r="U169" s="176"/>
      <c r="V169" s="176"/>
      <c r="W169" s="176"/>
      <c r="X169" s="177"/>
      <c r="Y169" s="182" t="s">
        <v>84</v>
      </c>
      <c r="Z169" s="183"/>
      <c r="AA169" s="184"/>
      <c r="AB169" s="185"/>
      <c r="AC169" s="185"/>
      <c r="AD169" s="185"/>
      <c r="AE169" s="186"/>
      <c r="AF169" s="187"/>
      <c r="AG169" s="187"/>
      <c r="AH169" s="187"/>
      <c r="AI169" s="186"/>
      <c r="AJ169" s="187"/>
      <c r="AK169" s="187"/>
      <c r="AL169" s="187"/>
      <c r="AM169" s="186"/>
      <c r="AN169" s="187"/>
      <c r="AO169" s="187"/>
      <c r="AP169" s="187"/>
      <c r="AQ169" s="188"/>
      <c r="AR169" s="189"/>
      <c r="AS169" s="189"/>
      <c r="AT169" s="189"/>
      <c r="AU169" s="189"/>
      <c r="AV169" s="189"/>
      <c r="AW169" s="189"/>
      <c r="AX169" s="190"/>
      <c r="AY169" s="75">
        <f t="shared" si="37"/>
        <v>0</v>
      </c>
    </row>
    <row r="170" spans="1:51" ht="23.25" hidden="1" customHeight="1">
      <c r="A170" s="135"/>
      <c r="B170" s="136"/>
      <c r="C170" s="136"/>
      <c r="D170" s="136"/>
      <c r="E170" s="136"/>
      <c r="F170" s="137"/>
      <c r="G170" s="170"/>
      <c r="H170" s="171"/>
      <c r="I170" s="171"/>
      <c r="J170" s="171"/>
      <c r="K170" s="171"/>
      <c r="L170" s="171"/>
      <c r="M170" s="171"/>
      <c r="N170" s="171"/>
      <c r="O170" s="172"/>
      <c r="P170" s="178"/>
      <c r="Q170" s="178"/>
      <c r="R170" s="178"/>
      <c r="S170" s="178"/>
      <c r="T170" s="178"/>
      <c r="U170" s="178"/>
      <c r="V170" s="178"/>
      <c r="W170" s="178"/>
      <c r="X170" s="179"/>
      <c r="Y170" s="191" t="s">
        <v>85</v>
      </c>
      <c r="Z170" s="192"/>
      <c r="AA170" s="193"/>
      <c r="AB170" s="194"/>
      <c r="AC170" s="194"/>
      <c r="AD170" s="194"/>
      <c r="AE170" s="186"/>
      <c r="AF170" s="187"/>
      <c r="AG170" s="187"/>
      <c r="AH170" s="187"/>
      <c r="AI170" s="186"/>
      <c r="AJ170" s="187"/>
      <c r="AK170" s="187"/>
      <c r="AL170" s="187"/>
      <c r="AM170" s="186"/>
      <c r="AN170" s="187"/>
      <c r="AO170" s="187"/>
      <c r="AP170" s="187"/>
      <c r="AQ170" s="188"/>
      <c r="AR170" s="189"/>
      <c r="AS170" s="189"/>
      <c r="AT170" s="189"/>
      <c r="AU170" s="189"/>
      <c r="AV170" s="189"/>
      <c r="AW170" s="189"/>
      <c r="AX170" s="190"/>
      <c r="AY170" s="75">
        <f t="shared" si="37"/>
        <v>0</v>
      </c>
    </row>
    <row r="171" spans="1:51" ht="23.25" hidden="1" customHeight="1">
      <c r="A171" s="134"/>
      <c r="B171" s="132"/>
      <c r="C171" s="132"/>
      <c r="D171" s="132"/>
      <c r="E171" s="132"/>
      <c r="F171" s="133"/>
      <c r="G171" s="173"/>
      <c r="H171" s="174"/>
      <c r="I171" s="174"/>
      <c r="J171" s="174"/>
      <c r="K171" s="174"/>
      <c r="L171" s="174"/>
      <c r="M171" s="174"/>
      <c r="N171" s="174"/>
      <c r="O171" s="175"/>
      <c r="P171" s="180"/>
      <c r="Q171" s="180"/>
      <c r="R171" s="180"/>
      <c r="S171" s="180"/>
      <c r="T171" s="180"/>
      <c r="U171" s="180"/>
      <c r="V171" s="180"/>
      <c r="W171" s="180"/>
      <c r="X171" s="181"/>
      <c r="Y171" s="191" t="s">
        <v>86</v>
      </c>
      <c r="Z171" s="192"/>
      <c r="AA171" s="193"/>
      <c r="AB171" s="195" t="s">
        <v>87</v>
      </c>
      <c r="AC171" s="195"/>
      <c r="AD171" s="195"/>
      <c r="AE171" s="196" t="str">
        <f t="shared" ref="AE171" si="46">IFERROR(AE169/AE170*100,"-")</f>
        <v>-</v>
      </c>
      <c r="AF171" s="197"/>
      <c r="AG171" s="197"/>
      <c r="AH171" s="197"/>
      <c r="AI171" s="196" t="str">
        <f t="shared" ref="AI171" si="47">IFERROR(AI169/AI170*100,"-")</f>
        <v>-</v>
      </c>
      <c r="AJ171" s="197"/>
      <c r="AK171" s="197"/>
      <c r="AL171" s="197"/>
      <c r="AM171" s="196" t="str">
        <f t="shared" ref="AM171" si="48">IFERROR(AM169/AM170*100,"-")</f>
        <v>-</v>
      </c>
      <c r="AN171" s="197"/>
      <c r="AO171" s="197"/>
      <c r="AP171" s="197"/>
      <c r="AQ171" s="198" t="str">
        <f>IFERROR(AQ169/AQ170*100,"-")</f>
        <v>-</v>
      </c>
      <c r="AR171" s="199"/>
      <c r="AS171" s="199"/>
      <c r="AT171" s="199"/>
      <c r="AU171" s="199"/>
      <c r="AV171" s="199"/>
      <c r="AW171" s="199"/>
      <c r="AX171" s="200"/>
      <c r="AY171" s="75">
        <f t="shared" si="37"/>
        <v>0</v>
      </c>
    </row>
    <row r="172" spans="1:51" ht="90" hidden="1" customHeight="1">
      <c r="A172" s="110" t="s">
        <v>92</v>
      </c>
      <c r="B172" s="111"/>
      <c r="C172" s="111"/>
      <c r="D172" s="111"/>
      <c r="E172" s="111"/>
      <c r="F172" s="112"/>
      <c r="G172" s="113"/>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5"/>
      <c r="AY172" s="75">
        <f t="shared" si="37"/>
        <v>0</v>
      </c>
    </row>
    <row r="173" spans="1:51" ht="22.5" hidden="1" customHeight="1">
      <c r="A173" s="116" t="s">
        <v>96</v>
      </c>
      <c r="B173" s="116"/>
      <c r="C173" s="116"/>
      <c r="D173" s="116"/>
      <c r="E173" s="116"/>
      <c r="F173" s="117"/>
      <c r="G173" s="122" t="s">
        <v>128</v>
      </c>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4"/>
      <c r="AY173" s="75">
        <f t="shared" si="37"/>
        <v>0</v>
      </c>
    </row>
    <row r="174" spans="1:51" ht="61.5" hidden="1" customHeight="1">
      <c r="A174" s="118"/>
      <c r="B174" s="118"/>
      <c r="C174" s="118"/>
      <c r="D174" s="118"/>
      <c r="E174" s="118"/>
      <c r="F174" s="119"/>
      <c r="G174" s="125"/>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7"/>
      <c r="AY174" s="75">
        <f t="shared" si="37"/>
        <v>0</v>
      </c>
    </row>
    <row r="175" spans="1:51" ht="22.5" hidden="1" customHeight="1">
      <c r="A175" s="118"/>
      <c r="B175" s="118"/>
      <c r="C175" s="118"/>
      <c r="D175" s="118"/>
      <c r="E175" s="118"/>
      <c r="F175" s="119"/>
      <c r="G175" s="122" t="s">
        <v>129</v>
      </c>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4"/>
      <c r="AY175" s="75">
        <f t="shared" si="37"/>
        <v>0</v>
      </c>
    </row>
    <row r="176" spans="1:51" ht="59.25" hidden="1" customHeight="1">
      <c r="A176" s="120"/>
      <c r="B176" s="120"/>
      <c r="C176" s="120"/>
      <c r="D176" s="120"/>
      <c r="E176" s="120"/>
      <c r="F176" s="121"/>
      <c r="G176" s="125"/>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7"/>
      <c r="AY176" s="75">
        <f t="shared" si="37"/>
        <v>0</v>
      </c>
    </row>
    <row r="177" spans="1:51" ht="61.5" hidden="1" customHeight="1">
      <c r="A177" s="210" t="s">
        <v>130</v>
      </c>
      <c r="B177" s="211"/>
      <c r="C177" s="211"/>
      <c r="D177" s="211"/>
      <c r="E177" s="211"/>
      <c r="F177" s="212"/>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4"/>
      <c r="AY177" s="75">
        <f>COUNTA(G177)</f>
        <v>0</v>
      </c>
    </row>
    <row r="178" spans="1:51" ht="41.25" hidden="1" customHeight="1">
      <c r="A178" s="215" t="s">
        <v>66</v>
      </c>
      <c r="B178" s="216"/>
      <c r="C178" s="216"/>
      <c r="D178" s="216"/>
      <c r="E178" s="216"/>
      <c r="F178" s="217"/>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c r="A179" s="218" t="s">
        <v>131</v>
      </c>
      <c r="B179" s="219"/>
      <c r="C179" s="219"/>
      <c r="D179" s="219"/>
      <c r="E179" s="219"/>
      <c r="F179" s="220"/>
      <c r="G179" s="141" t="s">
        <v>68</v>
      </c>
      <c r="H179" s="142"/>
      <c r="I179" s="142"/>
      <c r="J179" s="142"/>
      <c r="K179" s="142"/>
      <c r="L179" s="142"/>
      <c r="M179" s="142"/>
      <c r="N179" s="142"/>
      <c r="O179" s="142"/>
      <c r="P179" s="145" t="s">
        <v>69</v>
      </c>
      <c r="Q179" s="142"/>
      <c r="R179" s="142"/>
      <c r="S179" s="142"/>
      <c r="T179" s="142"/>
      <c r="U179" s="142"/>
      <c r="V179" s="142"/>
      <c r="W179" s="142"/>
      <c r="X179" s="143"/>
      <c r="Y179" s="146"/>
      <c r="Z179" s="147"/>
      <c r="AA179" s="148"/>
      <c r="AB179" s="159" t="s">
        <v>70</v>
      </c>
      <c r="AC179" s="159"/>
      <c r="AD179" s="159"/>
      <c r="AE179" s="155" t="s">
        <v>71</v>
      </c>
      <c r="AF179" s="156"/>
      <c r="AG179" s="156"/>
      <c r="AH179" s="157"/>
      <c r="AI179" s="155" t="s">
        <v>72</v>
      </c>
      <c r="AJ179" s="156"/>
      <c r="AK179" s="156"/>
      <c r="AL179" s="157"/>
      <c r="AM179" s="155" t="s">
        <v>73</v>
      </c>
      <c r="AN179" s="156"/>
      <c r="AO179" s="156"/>
      <c r="AP179" s="157"/>
      <c r="AQ179" s="227" t="s">
        <v>74</v>
      </c>
      <c r="AR179" s="228"/>
      <c r="AS179" s="228"/>
      <c r="AT179" s="229"/>
      <c r="AU179" s="227" t="s">
        <v>75</v>
      </c>
      <c r="AV179" s="228"/>
      <c r="AW179" s="228"/>
      <c r="AX179" s="230"/>
      <c r="AY179" s="75">
        <f t="shared" ref="AY179:AY209" si="49">IF(AY$177=0,0,1)</f>
        <v>0</v>
      </c>
    </row>
    <row r="180" spans="1:51" ht="23.25" hidden="1" customHeight="1">
      <c r="A180" s="221"/>
      <c r="B180" s="222"/>
      <c r="C180" s="222"/>
      <c r="D180" s="222"/>
      <c r="E180" s="222"/>
      <c r="F180" s="223"/>
      <c r="G180" s="231"/>
      <c r="H180" s="232"/>
      <c r="I180" s="232"/>
      <c r="J180" s="232"/>
      <c r="K180" s="232"/>
      <c r="L180" s="232"/>
      <c r="M180" s="232"/>
      <c r="N180" s="232"/>
      <c r="O180" s="232"/>
      <c r="P180" s="235"/>
      <c r="Q180" s="176"/>
      <c r="R180" s="176"/>
      <c r="S180" s="176"/>
      <c r="T180" s="176"/>
      <c r="U180" s="176"/>
      <c r="V180" s="176"/>
      <c r="W180" s="176"/>
      <c r="X180" s="177"/>
      <c r="Y180" s="237" t="s">
        <v>76</v>
      </c>
      <c r="Z180" s="238"/>
      <c r="AA180" s="239"/>
      <c r="AB180" s="185"/>
      <c r="AC180" s="185"/>
      <c r="AD180" s="185"/>
      <c r="AE180" s="208"/>
      <c r="AF180" s="208"/>
      <c r="AG180" s="208"/>
      <c r="AH180" s="208"/>
      <c r="AI180" s="208"/>
      <c r="AJ180" s="208"/>
      <c r="AK180" s="208"/>
      <c r="AL180" s="208"/>
      <c r="AM180" s="208"/>
      <c r="AN180" s="208"/>
      <c r="AO180" s="208"/>
      <c r="AP180" s="208"/>
      <c r="AQ180" s="208"/>
      <c r="AR180" s="208"/>
      <c r="AS180" s="208"/>
      <c r="AT180" s="208"/>
      <c r="AU180" s="186"/>
      <c r="AV180" s="187"/>
      <c r="AW180" s="187"/>
      <c r="AX180" s="209"/>
      <c r="AY180" s="75">
        <f t="shared" si="49"/>
        <v>0</v>
      </c>
    </row>
    <row r="181" spans="1:51" ht="23.25" hidden="1" customHeight="1">
      <c r="A181" s="224"/>
      <c r="B181" s="225"/>
      <c r="C181" s="225"/>
      <c r="D181" s="225"/>
      <c r="E181" s="225"/>
      <c r="F181" s="226"/>
      <c r="G181" s="233"/>
      <c r="H181" s="234"/>
      <c r="I181" s="234"/>
      <c r="J181" s="234"/>
      <c r="K181" s="234"/>
      <c r="L181" s="234"/>
      <c r="M181" s="234"/>
      <c r="N181" s="234"/>
      <c r="O181" s="234"/>
      <c r="P181" s="236"/>
      <c r="Q181" s="180"/>
      <c r="R181" s="180"/>
      <c r="S181" s="180"/>
      <c r="T181" s="180"/>
      <c r="U181" s="180"/>
      <c r="V181" s="180"/>
      <c r="W181" s="180"/>
      <c r="X181" s="181"/>
      <c r="Y181" s="240" t="s">
        <v>77</v>
      </c>
      <c r="Z181" s="241"/>
      <c r="AA181" s="242"/>
      <c r="AB181" s="185"/>
      <c r="AC181" s="185"/>
      <c r="AD181" s="185"/>
      <c r="AE181" s="208"/>
      <c r="AF181" s="208"/>
      <c r="AG181" s="208"/>
      <c r="AH181" s="208"/>
      <c r="AI181" s="208"/>
      <c r="AJ181" s="208"/>
      <c r="AK181" s="208"/>
      <c r="AL181" s="208"/>
      <c r="AM181" s="208"/>
      <c r="AN181" s="208"/>
      <c r="AO181" s="208"/>
      <c r="AP181" s="208"/>
      <c r="AQ181" s="208"/>
      <c r="AR181" s="208"/>
      <c r="AS181" s="208"/>
      <c r="AT181" s="208"/>
      <c r="AU181" s="186"/>
      <c r="AV181" s="187"/>
      <c r="AW181" s="187"/>
      <c r="AX181" s="209"/>
      <c r="AY181" s="75">
        <f t="shared" si="49"/>
        <v>0</v>
      </c>
    </row>
    <row r="182" spans="1:51" ht="27" hidden="1" customHeight="1">
      <c r="A182" s="83"/>
      <c r="B182" s="84"/>
      <c r="C182" s="84"/>
      <c r="D182" s="84"/>
      <c r="E182" s="84"/>
      <c r="F182" s="85"/>
      <c r="G182" s="201"/>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s="75">
        <f t="shared" si="49"/>
        <v>0</v>
      </c>
    </row>
    <row r="183" spans="1:51" ht="123.75" hidden="1" customHeight="1">
      <c r="A183" s="204" t="s">
        <v>66</v>
      </c>
      <c r="B183" s="205"/>
      <c r="C183" s="206" t="s">
        <v>132</v>
      </c>
      <c r="D183" s="206"/>
      <c r="E183" s="206"/>
      <c r="F183" s="207"/>
      <c r="G183" s="113"/>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5"/>
      <c r="AY183" s="75">
        <f t="shared" si="49"/>
        <v>0</v>
      </c>
    </row>
    <row r="184" spans="1:51" ht="18.75" hidden="1" customHeight="1">
      <c r="A184" s="128" t="s">
        <v>133</v>
      </c>
      <c r="B184" s="129"/>
      <c r="C184" s="129"/>
      <c r="D184" s="129"/>
      <c r="E184" s="129"/>
      <c r="F184" s="130"/>
      <c r="G184" s="138" t="s">
        <v>80</v>
      </c>
      <c r="H184" s="139"/>
      <c r="I184" s="139"/>
      <c r="J184" s="139"/>
      <c r="K184" s="139"/>
      <c r="L184" s="139"/>
      <c r="M184" s="139"/>
      <c r="N184" s="139"/>
      <c r="O184" s="140"/>
      <c r="P184" s="144" t="s">
        <v>81</v>
      </c>
      <c r="Q184" s="139"/>
      <c r="R184" s="139"/>
      <c r="S184" s="139"/>
      <c r="T184" s="139"/>
      <c r="U184" s="139"/>
      <c r="V184" s="139"/>
      <c r="W184" s="139"/>
      <c r="X184" s="140"/>
      <c r="Y184" s="146"/>
      <c r="Z184" s="147"/>
      <c r="AA184" s="148"/>
      <c r="AB184" s="152" t="s">
        <v>70</v>
      </c>
      <c r="AC184" s="153"/>
      <c r="AD184" s="154"/>
      <c r="AE184" s="152" t="s">
        <v>71</v>
      </c>
      <c r="AF184" s="153"/>
      <c r="AG184" s="153"/>
      <c r="AH184" s="154"/>
      <c r="AI184" s="158" t="s">
        <v>72</v>
      </c>
      <c r="AJ184" s="158"/>
      <c r="AK184" s="158"/>
      <c r="AL184" s="152"/>
      <c r="AM184" s="158" t="s">
        <v>73</v>
      </c>
      <c r="AN184" s="158"/>
      <c r="AO184" s="158"/>
      <c r="AP184" s="152"/>
      <c r="AQ184" s="160" t="s">
        <v>82</v>
      </c>
      <c r="AR184" s="161"/>
      <c r="AS184" s="161"/>
      <c r="AT184" s="161"/>
      <c r="AU184" s="161"/>
      <c r="AV184" s="161"/>
      <c r="AW184" s="161"/>
      <c r="AX184" s="162"/>
      <c r="AY184" s="75">
        <f>IF(AY$177=0,0,COUNTA(G$186))</f>
        <v>0</v>
      </c>
    </row>
    <row r="185" spans="1:51" ht="18.75" hidden="1" customHeight="1">
      <c r="A185" s="131"/>
      <c r="B185" s="132"/>
      <c r="C185" s="132"/>
      <c r="D185" s="132"/>
      <c r="E185" s="132"/>
      <c r="F185" s="133"/>
      <c r="G185" s="141"/>
      <c r="H185" s="142"/>
      <c r="I185" s="142"/>
      <c r="J185" s="142"/>
      <c r="K185" s="142"/>
      <c r="L185" s="142"/>
      <c r="M185" s="142"/>
      <c r="N185" s="142"/>
      <c r="O185" s="143"/>
      <c r="P185" s="145"/>
      <c r="Q185" s="142"/>
      <c r="R185" s="142"/>
      <c r="S185" s="142"/>
      <c r="T185" s="142"/>
      <c r="U185" s="142"/>
      <c r="V185" s="142"/>
      <c r="W185" s="142"/>
      <c r="X185" s="143"/>
      <c r="Y185" s="149"/>
      <c r="Z185" s="150"/>
      <c r="AA185" s="151"/>
      <c r="AB185" s="155"/>
      <c r="AC185" s="156"/>
      <c r="AD185" s="157"/>
      <c r="AE185" s="155"/>
      <c r="AF185" s="156"/>
      <c r="AG185" s="156"/>
      <c r="AH185" s="157"/>
      <c r="AI185" s="159"/>
      <c r="AJ185" s="159"/>
      <c r="AK185" s="159"/>
      <c r="AL185" s="155"/>
      <c r="AM185" s="159"/>
      <c r="AN185" s="159"/>
      <c r="AO185" s="159"/>
      <c r="AP185" s="155"/>
      <c r="AQ185" s="163"/>
      <c r="AR185" s="164"/>
      <c r="AS185" s="164"/>
      <c r="AT185" s="164"/>
      <c r="AU185" s="165"/>
      <c r="AV185" s="165"/>
      <c r="AW185" s="142" t="s">
        <v>83</v>
      </c>
      <c r="AX185" s="166"/>
      <c r="AY185" s="75">
        <f t="shared" ref="AY185:AY191" si="50">IF(AY$177=0,0,COUNTA(G$186))</f>
        <v>0</v>
      </c>
    </row>
    <row r="186" spans="1:51" ht="23.25" hidden="1" customHeight="1">
      <c r="A186" s="134"/>
      <c r="B186" s="132"/>
      <c r="C186" s="132"/>
      <c r="D186" s="132"/>
      <c r="E186" s="132"/>
      <c r="F186" s="133"/>
      <c r="G186" s="167"/>
      <c r="H186" s="168"/>
      <c r="I186" s="168"/>
      <c r="J186" s="168"/>
      <c r="K186" s="168"/>
      <c r="L186" s="168"/>
      <c r="M186" s="168"/>
      <c r="N186" s="168"/>
      <c r="O186" s="169"/>
      <c r="P186" s="176"/>
      <c r="Q186" s="176"/>
      <c r="R186" s="176"/>
      <c r="S186" s="176"/>
      <c r="T186" s="176"/>
      <c r="U186" s="176"/>
      <c r="V186" s="176"/>
      <c r="W186" s="176"/>
      <c r="X186" s="177"/>
      <c r="Y186" s="182" t="s">
        <v>84</v>
      </c>
      <c r="Z186" s="183"/>
      <c r="AA186" s="184"/>
      <c r="AB186" s="185"/>
      <c r="AC186" s="185"/>
      <c r="AD186" s="185"/>
      <c r="AE186" s="186"/>
      <c r="AF186" s="187"/>
      <c r="AG186" s="187"/>
      <c r="AH186" s="187"/>
      <c r="AI186" s="186"/>
      <c r="AJ186" s="187"/>
      <c r="AK186" s="187"/>
      <c r="AL186" s="187"/>
      <c r="AM186" s="186"/>
      <c r="AN186" s="187"/>
      <c r="AO186" s="187"/>
      <c r="AP186" s="187"/>
      <c r="AQ186" s="188"/>
      <c r="AR186" s="189"/>
      <c r="AS186" s="189"/>
      <c r="AT186" s="189"/>
      <c r="AU186" s="189"/>
      <c r="AV186" s="189"/>
      <c r="AW186" s="189"/>
      <c r="AX186" s="190"/>
      <c r="AY186" s="75">
        <f t="shared" si="50"/>
        <v>0</v>
      </c>
    </row>
    <row r="187" spans="1:51" ht="23.25" hidden="1" customHeight="1">
      <c r="A187" s="135"/>
      <c r="B187" s="136"/>
      <c r="C187" s="136"/>
      <c r="D187" s="136"/>
      <c r="E187" s="136"/>
      <c r="F187" s="137"/>
      <c r="G187" s="170"/>
      <c r="H187" s="171"/>
      <c r="I187" s="171"/>
      <c r="J187" s="171"/>
      <c r="K187" s="171"/>
      <c r="L187" s="171"/>
      <c r="M187" s="171"/>
      <c r="N187" s="171"/>
      <c r="O187" s="172"/>
      <c r="P187" s="178"/>
      <c r="Q187" s="178"/>
      <c r="R187" s="178"/>
      <c r="S187" s="178"/>
      <c r="T187" s="178"/>
      <c r="U187" s="178"/>
      <c r="V187" s="178"/>
      <c r="W187" s="178"/>
      <c r="X187" s="179"/>
      <c r="Y187" s="191" t="s">
        <v>85</v>
      </c>
      <c r="Z187" s="192"/>
      <c r="AA187" s="193"/>
      <c r="AB187" s="194"/>
      <c r="AC187" s="194"/>
      <c r="AD187" s="194"/>
      <c r="AE187" s="186"/>
      <c r="AF187" s="187"/>
      <c r="AG187" s="187"/>
      <c r="AH187" s="187"/>
      <c r="AI187" s="186"/>
      <c r="AJ187" s="187"/>
      <c r="AK187" s="187"/>
      <c r="AL187" s="187"/>
      <c r="AM187" s="186"/>
      <c r="AN187" s="187"/>
      <c r="AO187" s="187"/>
      <c r="AP187" s="187"/>
      <c r="AQ187" s="188"/>
      <c r="AR187" s="189"/>
      <c r="AS187" s="189"/>
      <c r="AT187" s="189"/>
      <c r="AU187" s="189"/>
      <c r="AV187" s="189"/>
      <c r="AW187" s="189"/>
      <c r="AX187" s="190"/>
      <c r="AY187" s="75">
        <f t="shared" si="50"/>
        <v>0</v>
      </c>
    </row>
    <row r="188" spans="1:51" ht="23.25" hidden="1" customHeight="1">
      <c r="A188" s="134"/>
      <c r="B188" s="132"/>
      <c r="C188" s="132"/>
      <c r="D188" s="132"/>
      <c r="E188" s="132"/>
      <c r="F188" s="133"/>
      <c r="G188" s="173"/>
      <c r="H188" s="174"/>
      <c r="I188" s="174"/>
      <c r="J188" s="174"/>
      <c r="K188" s="174"/>
      <c r="L188" s="174"/>
      <c r="M188" s="174"/>
      <c r="N188" s="174"/>
      <c r="O188" s="175"/>
      <c r="P188" s="180"/>
      <c r="Q188" s="180"/>
      <c r="R188" s="180"/>
      <c r="S188" s="180"/>
      <c r="T188" s="180"/>
      <c r="U188" s="180"/>
      <c r="V188" s="180"/>
      <c r="W188" s="180"/>
      <c r="X188" s="181"/>
      <c r="Y188" s="191" t="s">
        <v>86</v>
      </c>
      <c r="Z188" s="192"/>
      <c r="AA188" s="193"/>
      <c r="AB188" s="195" t="s">
        <v>87</v>
      </c>
      <c r="AC188" s="195"/>
      <c r="AD188" s="195"/>
      <c r="AE188" s="196" t="str">
        <f t="shared" ref="AE188" si="51">IFERROR(AE186/AE187*100,"-")</f>
        <v>-</v>
      </c>
      <c r="AF188" s="197"/>
      <c r="AG188" s="197"/>
      <c r="AH188" s="197"/>
      <c r="AI188" s="196" t="str">
        <f t="shared" ref="AI188" si="52">IFERROR(AI186/AI187*100,"-")</f>
        <v>-</v>
      </c>
      <c r="AJ188" s="197"/>
      <c r="AK188" s="197"/>
      <c r="AL188" s="197"/>
      <c r="AM188" s="196" t="str">
        <f t="shared" ref="AM188" si="53">IFERROR(AM186/AM187*100,"-")</f>
        <v>-</v>
      </c>
      <c r="AN188" s="197"/>
      <c r="AO188" s="197"/>
      <c r="AP188" s="197"/>
      <c r="AQ188" s="198" t="str">
        <f>IFERROR(AQ186/AQ187*100,"-")</f>
        <v>-</v>
      </c>
      <c r="AR188" s="199"/>
      <c r="AS188" s="199"/>
      <c r="AT188" s="199"/>
      <c r="AU188" s="199"/>
      <c r="AV188" s="199"/>
      <c r="AW188" s="199"/>
      <c r="AX188" s="200"/>
      <c r="AY188" s="75">
        <f t="shared" si="50"/>
        <v>0</v>
      </c>
    </row>
    <row r="189" spans="1:51" ht="90" hidden="1" customHeight="1">
      <c r="A189" s="110" t="s">
        <v>88</v>
      </c>
      <c r="B189" s="111"/>
      <c r="C189" s="111"/>
      <c r="D189" s="111"/>
      <c r="E189" s="111"/>
      <c r="F189" s="112"/>
      <c r="G189" s="113"/>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5"/>
      <c r="AY189" s="75">
        <f t="shared" si="50"/>
        <v>0</v>
      </c>
    </row>
    <row r="190" spans="1:51" ht="15" hidden="1" customHeight="1">
      <c r="A190" s="83"/>
      <c r="B190" s="84"/>
      <c r="C190" s="84"/>
      <c r="D190" s="84"/>
      <c r="E190" s="84"/>
      <c r="F190" s="85"/>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c r="AY190" s="75">
        <f t="shared" si="50"/>
        <v>0</v>
      </c>
    </row>
    <row r="191" spans="1:51" ht="123.75" hidden="1" customHeight="1">
      <c r="A191" s="204" t="s">
        <v>66</v>
      </c>
      <c r="B191" s="205"/>
      <c r="C191" s="206" t="s">
        <v>134</v>
      </c>
      <c r="D191" s="206"/>
      <c r="E191" s="206"/>
      <c r="F191" s="207"/>
      <c r="G191" s="113"/>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5"/>
      <c r="AY191" s="75">
        <f t="shared" si="50"/>
        <v>0</v>
      </c>
    </row>
    <row r="192" spans="1:51" ht="18.75" hidden="1" customHeight="1">
      <c r="A192" s="128" t="s">
        <v>135</v>
      </c>
      <c r="B192" s="129"/>
      <c r="C192" s="129"/>
      <c r="D192" s="129"/>
      <c r="E192" s="129"/>
      <c r="F192" s="130"/>
      <c r="G192" s="138" t="s">
        <v>80</v>
      </c>
      <c r="H192" s="139"/>
      <c r="I192" s="139"/>
      <c r="J192" s="139"/>
      <c r="K192" s="139"/>
      <c r="L192" s="139"/>
      <c r="M192" s="139"/>
      <c r="N192" s="139"/>
      <c r="O192" s="140"/>
      <c r="P192" s="144" t="s">
        <v>81</v>
      </c>
      <c r="Q192" s="139"/>
      <c r="R192" s="139"/>
      <c r="S192" s="139"/>
      <c r="T192" s="139"/>
      <c r="U192" s="139"/>
      <c r="V192" s="139"/>
      <c r="W192" s="139"/>
      <c r="X192" s="140"/>
      <c r="Y192" s="146"/>
      <c r="Z192" s="147"/>
      <c r="AA192" s="148"/>
      <c r="AB192" s="152" t="s">
        <v>70</v>
      </c>
      <c r="AC192" s="153"/>
      <c r="AD192" s="154"/>
      <c r="AE192" s="152" t="s">
        <v>71</v>
      </c>
      <c r="AF192" s="153"/>
      <c r="AG192" s="153"/>
      <c r="AH192" s="154"/>
      <c r="AI192" s="158" t="s">
        <v>72</v>
      </c>
      <c r="AJ192" s="158"/>
      <c r="AK192" s="158"/>
      <c r="AL192" s="152"/>
      <c r="AM192" s="158" t="s">
        <v>73</v>
      </c>
      <c r="AN192" s="158"/>
      <c r="AO192" s="158"/>
      <c r="AP192" s="152"/>
      <c r="AQ192" s="160" t="s">
        <v>115</v>
      </c>
      <c r="AR192" s="161"/>
      <c r="AS192" s="161"/>
      <c r="AT192" s="161"/>
      <c r="AU192" s="161"/>
      <c r="AV192" s="161"/>
      <c r="AW192" s="161"/>
      <c r="AX192" s="162"/>
      <c r="AY192" s="75">
        <f>IF(AY$177=0,0,COUNTA(G$194))</f>
        <v>0</v>
      </c>
    </row>
    <row r="193" spans="1:51" ht="18.75" hidden="1" customHeight="1">
      <c r="A193" s="131"/>
      <c r="B193" s="132"/>
      <c r="C193" s="132"/>
      <c r="D193" s="132"/>
      <c r="E193" s="132"/>
      <c r="F193" s="133"/>
      <c r="G193" s="141"/>
      <c r="H193" s="142"/>
      <c r="I193" s="142"/>
      <c r="J193" s="142"/>
      <c r="K193" s="142"/>
      <c r="L193" s="142"/>
      <c r="M193" s="142"/>
      <c r="N193" s="142"/>
      <c r="O193" s="143"/>
      <c r="P193" s="145"/>
      <c r="Q193" s="142"/>
      <c r="R193" s="142"/>
      <c r="S193" s="142"/>
      <c r="T193" s="142"/>
      <c r="U193" s="142"/>
      <c r="V193" s="142"/>
      <c r="W193" s="142"/>
      <c r="X193" s="143"/>
      <c r="Y193" s="149"/>
      <c r="Z193" s="150"/>
      <c r="AA193" s="151"/>
      <c r="AB193" s="155"/>
      <c r="AC193" s="156"/>
      <c r="AD193" s="157"/>
      <c r="AE193" s="155"/>
      <c r="AF193" s="156"/>
      <c r="AG193" s="156"/>
      <c r="AH193" s="157"/>
      <c r="AI193" s="159"/>
      <c r="AJ193" s="159"/>
      <c r="AK193" s="159"/>
      <c r="AL193" s="155"/>
      <c r="AM193" s="159"/>
      <c r="AN193" s="159"/>
      <c r="AO193" s="159"/>
      <c r="AP193" s="155"/>
      <c r="AQ193" s="163"/>
      <c r="AR193" s="164"/>
      <c r="AS193" s="164"/>
      <c r="AT193" s="164"/>
      <c r="AU193" s="165"/>
      <c r="AV193" s="165"/>
      <c r="AW193" s="142" t="s">
        <v>83</v>
      </c>
      <c r="AX193" s="166"/>
      <c r="AY193" s="75">
        <f t="shared" ref="AY193:AY199" si="54">IF(AY$177=0,0,COUNTA(G$194))</f>
        <v>0</v>
      </c>
    </row>
    <row r="194" spans="1:51" ht="23.25" hidden="1" customHeight="1">
      <c r="A194" s="134"/>
      <c r="B194" s="132"/>
      <c r="C194" s="132"/>
      <c r="D194" s="132"/>
      <c r="E194" s="132"/>
      <c r="F194" s="133"/>
      <c r="G194" s="167"/>
      <c r="H194" s="168"/>
      <c r="I194" s="168"/>
      <c r="J194" s="168"/>
      <c r="K194" s="168"/>
      <c r="L194" s="168"/>
      <c r="M194" s="168"/>
      <c r="N194" s="168"/>
      <c r="O194" s="169"/>
      <c r="P194" s="176"/>
      <c r="Q194" s="176"/>
      <c r="R194" s="176"/>
      <c r="S194" s="176"/>
      <c r="T194" s="176"/>
      <c r="U194" s="176"/>
      <c r="V194" s="176"/>
      <c r="W194" s="176"/>
      <c r="X194" s="177"/>
      <c r="Y194" s="182" t="s">
        <v>84</v>
      </c>
      <c r="Z194" s="183"/>
      <c r="AA194" s="184"/>
      <c r="AB194" s="185"/>
      <c r="AC194" s="185"/>
      <c r="AD194" s="185"/>
      <c r="AE194" s="186"/>
      <c r="AF194" s="187"/>
      <c r="AG194" s="187"/>
      <c r="AH194" s="187"/>
      <c r="AI194" s="186"/>
      <c r="AJ194" s="187"/>
      <c r="AK194" s="187"/>
      <c r="AL194" s="187"/>
      <c r="AM194" s="186"/>
      <c r="AN194" s="187"/>
      <c r="AO194" s="187"/>
      <c r="AP194" s="187"/>
      <c r="AQ194" s="188"/>
      <c r="AR194" s="189"/>
      <c r="AS194" s="189"/>
      <c r="AT194" s="189"/>
      <c r="AU194" s="189"/>
      <c r="AV194" s="189"/>
      <c r="AW194" s="189"/>
      <c r="AX194" s="190"/>
      <c r="AY194" s="75">
        <f t="shared" si="54"/>
        <v>0</v>
      </c>
    </row>
    <row r="195" spans="1:51" ht="23.25" hidden="1" customHeight="1">
      <c r="A195" s="135"/>
      <c r="B195" s="136"/>
      <c r="C195" s="136"/>
      <c r="D195" s="136"/>
      <c r="E195" s="136"/>
      <c r="F195" s="137"/>
      <c r="G195" s="170"/>
      <c r="H195" s="171"/>
      <c r="I195" s="171"/>
      <c r="J195" s="171"/>
      <c r="K195" s="171"/>
      <c r="L195" s="171"/>
      <c r="M195" s="171"/>
      <c r="N195" s="171"/>
      <c r="O195" s="172"/>
      <c r="P195" s="178"/>
      <c r="Q195" s="178"/>
      <c r="R195" s="178"/>
      <c r="S195" s="178"/>
      <c r="T195" s="178"/>
      <c r="U195" s="178"/>
      <c r="V195" s="178"/>
      <c r="W195" s="178"/>
      <c r="X195" s="179"/>
      <c r="Y195" s="191" t="s">
        <v>85</v>
      </c>
      <c r="Z195" s="192"/>
      <c r="AA195" s="193"/>
      <c r="AB195" s="194"/>
      <c r="AC195" s="194"/>
      <c r="AD195" s="194"/>
      <c r="AE195" s="186"/>
      <c r="AF195" s="187"/>
      <c r="AG195" s="187"/>
      <c r="AH195" s="187"/>
      <c r="AI195" s="186"/>
      <c r="AJ195" s="187"/>
      <c r="AK195" s="187"/>
      <c r="AL195" s="187"/>
      <c r="AM195" s="186"/>
      <c r="AN195" s="187"/>
      <c r="AO195" s="187"/>
      <c r="AP195" s="187"/>
      <c r="AQ195" s="188"/>
      <c r="AR195" s="189"/>
      <c r="AS195" s="189"/>
      <c r="AT195" s="189"/>
      <c r="AU195" s="189"/>
      <c r="AV195" s="189"/>
      <c r="AW195" s="189"/>
      <c r="AX195" s="190"/>
      <c r="AY195" s="75">
        <f t="shared" si="54"/>
        <v>0</v>
      </c>
    </row>
    <row r="196" spans="1:51" ht="23.25" hidden="1" customHeight="1">
      <c r="A196" s="134"/>
      <c r="B196" s="132"/>
      <c r="C196" s="132"/>
      <c r="D196" s="132"/>
      <c r="E196" s="132"/>
      <c r="F196" s="133"/>
      <c r="G196" s="173"/>
      <c r="H196" s="174"/>
      <c r="I196" s="174"/>
      <c r="J196" s="174"/>
      <c r="K196" s="174"/>
      <c r="L196" s="174"/>
      <c r="M196" s="174"/>
      <c r="N196" s="174"/>
      <c r="O196" s="175"/>
      <c r="P196" s="180"/>
      <c r="Q196" s="180"/>
      <c r="R196" s="180"/>
      <c r="S196" s="180"/>
      <c r="T196" s="180"/>
      <c r="U196" s="180"/>
      <c r="V196" s="180"/>
      <c r="W196" s="180"/>
      <c r="X196" s="181"/>
      <c r="Y196" s="191" t="s">
        <v>86</v>
      </c>
      <c r="Z196" s="192"/>
      <c r="AA196" s="193"/>
      <c r="AB196" s="195" t="s">
        <v>87</v>
      </c>
      <c r="AC196" s="195"/>
      <c r="AD196" s="195"/>
      <c r="AE196" s="196" t="str">
        <f t="shared" ref="AE196" si="55">IFERROR(AE194/AE195*100,"-")</f>
        <v>-</v>
      </c>
      <c r="AF196" s="197"/>
      <c r="AG196" s="197"/>
      <c r="AH196" s="197"/>
      <c r="AI196" s="196" t="str">
        <f t="shared" ref="AI196" si="56">IFERROR(AI194/AI195*100,"-")</f>
        <v>-</v>
      </c>
      <c r="AJ196" s="197"/>
      <c r="AK196" s="197"/>
      <c r="AL196" s="197"/>
      <c r="AM196" s="196" t="str">
        <f t="shared" ref="AM196" si="57">IFERROR(AM194/AM195*100,"-")</f>
        <v>-</v>
      </c>
      <c r="AN196" s="197"/>
      <c r="AO196" s="197"/>
      <c r="AP196" s="197"/>
      <c r="AQ196" s="198" t="str">
        <f>IFERROR(AQ194/AQ195*100,"-")</f>
        <v>-</v>
      </c>
      <c r="AR196" s="199"/>
      <c r="AS196" s="199"/>
      <c r="AT196" s="199"/>
      <c r="AU196" s="199"/>
      <c r="AV196" s="199"/>
      <c r="AW196" s="199"/>
      <c r="AX196" s="200"/>
      <c r="AY196" s="75">
        <f t="shared" si="54"/>
        <v>0</v>
      </c>
    </row>
    <row r="197" spans="1:51" ht="90" hidden="1" customHeight="1">
      <c r="A197" s="110" t="s">
        <v>88</v>
      </c>
      <c r="B197" s="111"/>
      <c r="C197" s="111"/>
      <c r="D197" s="111"/>
      <c r="E197" s="111"/>
      <c r="F197" s="112"/>
      <c r="G197" s="113"/>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5"/>
      <c r="AY197" s="75">
        <f t="shared" si="54"/>
        <v>0</v>
      </c>
    </row>
    <row r="198" spans="1:51" ht="15" hidden="1" customHeight="1">
      <c r="A198" s="83"/>
      <c r="B198" s="84"/>
      <c r="C198" s="84"/>
      <c r="D198" s="84"/>
      <c r="E198" s="84"/>
      <c r="F198" s="85"/>
      <c r="G198" s="201"/>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3"/>
      <c r="AY198" s="75">
        <f t="shared" si="54"/>
        <v>0</v>
      </c>
    </row>
    <row r="199" spans="1:51" ht="123.75" hidden="1" customHeight="1">
      <c r="A199" s="204" t="s">
        <v>66</v>
      </c>
      <c r="B199" s="205"/>
      <c r="C199" s="206" t="s">
        <v>136</v>
      </c>
      <c r="D199" s="206"/>
      <c r="E199" s="206"/>
      <c r="F199" s="207"/>
      <c r="G199" s="113"/>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5"/>
      <c r="AY199" s="75">
        <f t="shared" si="54"/>
        <v>0</v>
      </c>
    </row>
    <row r="200" spans="1:51" ht="18.75" hidden="1" customHeight="1">
      <c r="A200" s="128" t="s">
        <v>137</v>
      </c>
      <c r="B200" s="129"/>
      <c r="C200" s="129"/>
      <c r="D200" s="129"/>
      <c r="E200" s="129"/>
      <c r="F200" s="130"/>
      <c r="G200" s="138" t="s">
        <v>80</v>
      </c>
      <c r="H200" s="139"/>
      <c r="I200" s="139"/>
      <c r="J200" s="139"/>
      <c r="K200" s="139"/>
      <c r="L200" s="139"/>
      <c r="M200" s="139"/>
      <c r="N200" s="139"/>
      <c r="O200" s="140"/>
      <c r="P200" s="144" t="s">
        <v>81</v>
      </c>
      <c r="Q200" s="139"/>
      <c r="R200" s="139"/>
      <c r="S200" s="139"/>
      <c r="T200" s="139"/>
      <c r="U200" s="139"/>
      <c r="V200" s="139"/>
      <c r="W200" s="139"/>
      <c r="X200" s="140"/>
      <c r="Y200" s="146"/>
      <c r="Z200" s="147"/>
      <c r="AA200" s="148"/>
      <c r="AB200" s="152" t="s">
        <v>70</v>
      </c>
      <c r="AC200" s="153"/>
      <c r="AD200" s="154"/>
      <c r="AE200" s="152" t="s">
        <v>71</v>
      </c>
      <c r="AF200" s="153"/>
      <c r="AG200" s="153"/>
      <c r="AH200" s="154"/>
      <c r="AI200" s="158" t="s">
        <v>72</v>
      </c>
      <c r="AJ200" s="158"/>
      <c r="AK200" s="158"/>
      <c r="AL200" s="152"/>
      <c r="AM200" s="158" t="s">
        <v>73</v>
      </c>
      <c r="AN200" s="158"/>
      <c r="AO200" s="158"/>
      <c r="AP200" s="152"/>
      <c r="AQ200" s="160" t="s">
        <v>95</v>
      </c>
      <c r="AR200" s="161"/>
      <c r="AS200" s="161"/>
      <c r="AT200" s="161"/>
      <c r="AU200" s="161"/>
      <c r="AV200" s="161"/>
      <c r="AW200" s="161"/>
      <c r="AX200" s="162"/>
      <c r="AY200" s="75">
        <f t="shared" si="49"/>
        <v>0</v>
      </c>
    </row>
    <row r="201" spans="1:51" ht="18.75" hidden="1" customHeight="1">
      <c r="A201" s="131"/>
      <c r="B201" s="132"/>
      <c r="C201" s="132"/>
      <c r="D201" s="132"/>
      <c r="E201" s="132"/>
      <c r="F201" s="133"/>
      <c r="G201" s="141"/>
      <c r="H201" s="142"/>
      <c r="I201" s="142"/>
      <c r="J201" s="142"/>
      <c r="K201" s="142"/>
      <c r="L201" s="142"/>
      <c r="M201" s="142"/>
      <c r="N201" s="142"/>
      <c r="O201" s="143"/>
      <c r="P201" s="145"/>
      <c r="Q201" s="142"/>
      <c r="R201" s="142"/>
      <c r="S201" s="142"/>
      <c r="T201" s="142"/>
      <c r="U201" s="142"/>
      <c r="V201" s="142"/>
      <c r="W201" s="142"/>
      <c r="X201" s="143"/>
      <c r="Y201" s="149"/>
      <c r="Z201" s="150"/>
      <c r="AA201" s="151"/>
      <c r="AB201" s="155"/>
      <c r="AC201" s="156"/>
      <c r="AD201" s="157"/>
      <c r="AE201" s="155"/>
      <c r="AF201" s="156"/>
      <c r="AG201" s="156"/>
      <c r="AH201" s="157"/>
      <c r="AI201" s="159"/>
      <c r="AJ201" s="159"/>
      <c r="AK201" s="159"/>
      <c r="AL201" s="155"/>
      <c r="AM201" s="159"/>
      <c r="AN201" s="159"/>
      <c r="AO201" s="159"/>
      <c r="AP201" s="155"/>
      <c r="AQ201" s="163"/>
      <c r="AR201" s="164"/>
      <c r="AS201" s="164"/>
      <c r="AT201" s="164"/>
      <c r="AU201" s="165"/>
      <c r="AV201" s="165"/>
      <c r="AW201" s="142" t="s">
        <v>83</v>
      </c>
      <c r="AX201" s="166"/>
      <c r="AY201" s="75">
        <f t="shared" si="49"/>
        <v>0</v>
      </c>
    </row>
    <row r="202" spans="1:51" ht="23.25" hidden="1" customHeight="1">
      <c r="A202" s="134"/>
      <c r="B202" s="132"/>
      <c r="C202" s="132"/>
      <c r="D202" s="132"/>
      <c r="E202" s="132"/>
      <c r="F202" s="133"/>
      <c r="G202" s="167"/>
      <c r="H202" s="168"/>
      <c r="I202" s="168"/>
      <c r="J202" s="168"/>
      <c r="K202" s="168"/>
      <c r="L202" s="168"/>
      <c r="M202" s="168"/>
      <c r="N202" s="168"/>
      <c r="O202" s="169"/>
      <c r="P202" s="176"/>
      <c r="Q202" s="176"/>
      <c r="R202" s="176"/>
      <c r="S202" s="176"/>
      <c r="T202" s="176"/>
      <c r="U202" s="176"/>
      <c r="V202" s="176"/>
      <c r="W202" s="176"/>
      <c r="X202" s="177"/>
      <c r="Y202" s="182" t="s">
        <v>84</v>
      </c>
      <c r="Z202" s="183"/>
      <c r="AA202" s="184"/>
      <c r="AB202" s="185"/>
      <c r="AC202" s="185"/>
      <c r="AD202" s="185"/>
      <c r="AE202" s="186"/>
      <c r="AF202" s="187"/>
      <c r="AG202" s="187"/>
      <c r="AH202" s="187"/>
      <c r="AI202" s="186"/>
      <c r="AJ202" s="187"/>
      <c r="AK202" s="187"/>
      <c r="AL202" s="187"/>
      <c r="AM202" s="186"/>
      <c r="AN202" s="187"/>
      <c r="AO202" s="187"/>
      <c r="AP202" s="187"/>
      <c r="AQ202" s="188"/>
      <c r="AR202" s="189"/>
      <c r="AS202" s="189"/>
      <c r="AT202" s="189"/>
      <c r="AU202" s="189"/>
      <c r="AV202" s="189"/>
      <c r="AW202" s="189"/>
      <c r="AX202" s="190"/>
      <c r="AY202" s="75">
        <f t="shared" si="49"/>
        <v>0</v>
      </c>
    </row>
    <row r="203" spans="1:51" ht="23.25" hidden="1" customHeight="1">
      <c r="A203" s="135"/>
      <c r="B203" s="136"/>
      <c r="C203" s="136"/>
      <c r="D203" s="136"/>
      <c r="E203" s="136"/>
      <c r="F203" s="137"/>
      <c r="G203" s="170"/>
      <c r="H203" s="171"/>
      <c r="I203" s="171"/>
      <c r="J203" s="171"/>
      <c r="K203" s="171"/>
      <c r="L203" s="171"/>
      <c r="M203" s="171"/>
      <c r="N203" s="171"/>
      <c r="O203" s="172"/>
      <c r="P203" s="178"/>
      <c r="Q203" s="178"/>
      <c r="R203" s="178"/>
      <c r="S203" s="178"/>
      <c r="T203" s="178"/>
      <c r="U203" s="178"/>
      <c r="V203" s="178"/>
      <c r="W203" s="178"/>
      <c r="X203" s="179"/>
      <c r="Y203" s="191" t="s">
        <v>85</v>
      </c>
      <c r="Z203" s="192"/>
      <c r="AA203" s="193"/>
      <c r="AB203" s="194"/>
      <c r="AC203" s="194"/>
      <c r="AD203" s="194"/>
      <c r="AE203" s="186"/>
      <c r="AF203" s="187"/>
      <c r="AG203" s="187"/>
      <c r="AH203" s="187"/>
      <c r="AI203" s="186"/>
      <c r="AJ203" s="187"/>
      <c r="AK203" s="187"/>
      <c r="AL203" s="187"/>
      <c r="AM203" s="186"/>
      <c r="AN203" s="187"/>
      <c r="AO203" s="187"/>
      <c r="AP203" s="187"/>
      <c r="AQ203" s="188"/>
      <c r="AR203" s="189"/>
      <c r="AS203" s="189"/>
      <c r="AT203" s="189"/>
      <c r="AU203" s="189"/>
      <c r="AV203" s="189"/>
      <c r="AW203" s="189"/>
      <c r="AX203" s="190"/>
      <c r="AY203" s="75">
        <f t="shared" si="49"/>
        <v>0</v>
      </c>
    </row>
    <row r="204" spans="1:51" ht="23.25" hidden="1" customHeight="1">
      <c r="A204" s="134"/>
      <c r="B204" s="132"/>
      <c r="C204" s="132"/>
      <c r="D204" s="132"/>
      <c r="E204" s="132"/>
      <c r="F204" s="133"/>
      <c r="G204" s="173"/>
      <c r="H204" s="174"/>
      <c r="I204" s="174"/>
      <c r="J204" s="174"/>
      <c r="K204" s="174"/>
      <c r="L204" s="174"/>
      <c r="M204" s="174"/>
      <c r="N204" s="174"/>
      <c r="O204" s="175"/>
      <c r="P204" s="180"/>
      <c r="Q204" s="180"/>
      <c r="R204" s="180"/>
      <c r="S204" s="180"/>
      <c r="T204" s="180"/>
      <c r="U204" s="180"/>
      <c r="V204" s="180"/>
      <c r="W204" s="180"/>
      <c r="X204" s="181"/>
      <c r="Y204" s="191" t="s">
        <v>86</v>
      </c>
      <c r="Z204" s="192"/>
      <c r="AA204" s="193"/>
      <c r="AB204" s="195" t="s">
        <v>87</v>
      </c>
      <c r="AC204" s="195"/>
      <c r="AD204" s="195"/>
      <c r="AE204" s="196" t="str">
        <f t="shared" ref="AE204" si="58">IFERROR(AE202/AE203*100,"-")</f>
        <v>-</v>
      </c>
      <c r="AF204" s="197"/>
      <c r="AG204" s="197"/>
      <c r="AH204" s="197"/>
      <c r="AI204" s="196" t="str">
        <f t="shared" ref="AI204" si="59">IFERROR(AI202/AI203*100,"-")</f>
        <v>-</v>
      </c>
      <c r="AJ204" s="197"/>
      <c r="AK204" s="197"/>
      <c r="AL204" s="197"/>
      <c r="AM204" s="196" t="str">
        <f t="shared" ref="AM204" si="60">IFERROR(AM202/AM203*100,"-")</f>
        <v>-</v>
      </c>
      <c r="AN204" s="197"/>
      <c r="AO204" s="197"/>
      <c r="AP204" s="197"/>
      <c r="AQ204" s="198" t="str">
        <f>IFERROR(AQ202/AQ203*100,"-")</f>
        <v>-</v>
      </c>
      <c r="AR204" s="199"/>
      <c r="AS204" s="199"/>
      <c r="AT204" s="199"/>
      <c r="AU204" s="199"/>
      <c r="AV204" s="199"/>
      <c r="AW204" s="199"/>
      <c r="AX204" s="200"/>
      <c r="AY204" s="75">
        <f t="shared" si="49"/>
        <v>0</v>
      </c>
    </row>
    <row r="205" spans="1:51" ht="90" hidden="1" customHeight="1">
      <c r="A205" s="110" t="s">
        <v>92</v>
      </c>
      <c r="B205" s="111"/>
      <c r="C205" s="111"/>
      <c r="D205" s="111"/>
      <c r="E205" s="111"/>
      <c r="F205" s="112"/>
      <c r="G205" s="113"/>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5"/>
      <c r="AY205" s="75">
        <f t="shared" si="49"/>
        <v>0</v>
      </c>
    </row>
    <row r="206" spans="1:51" ht="22.5" hidden="1" customHeight="1">
      <c r="A206" s="116" t="s">
        <v>96</v>
      </c>
      <c r="B206" s="116"/>
      <c r="C206" s="116"/>
      <c r="D206" s="116"/>
      <c r="E206" s="116"/>
      <c r="F206" s="117"/>
      <c r="G206" s="122" t="s">
        <v>138</v>
      </c>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4"/>
      <c r="AY206" s="75">
        <f t="shared" si="49"/>
        <v>0</v>
      </c>
    </row>
    <row r="207" spans="1:51" ht="61.5" hidden="1" customHeight="1">
      <c r="A207" s="118"/>
      <c r="B207" s="118"/>
      <c r="C207" s="118"/>
      <c r="D207" s="118"/>
      <c r="E207" s="118"/>
      <c r="F207" s="119"/>
      <c r="G207" s="125"/>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7"/>
      <c r="AY207" s="75">
        <f t="shared" si="49"/>
        <v>0</v>
      </c>
    </row>
    <row r="208" spans="1:51" ht="22.5" hidden="1" customHeight="1">
      <c r="A208" s="118"/>
      <c r="B208" s="118"/>
      <c r="C208" s="118"/>
      <c r="D208" s="118"/>
      <c r="E208" s="118"/>
      <c r="F208" s="119"/>
      <c r="G208" s="122" t="s">
        <v>139</v>
      </c>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4"/>
      <c r="AY208" s="75">
        <f t="shared" si="49"/>
        <v>0</v>
      </c>
    </row>
    <row r="209" spans="1:58" ht="59.25" hidden="1" customHeight="1">
      <c r="A209" s="120"/>
      <c r="B209" s="120"/>
      <c r="C209" s="120"/>
      <c r="D209" s="120"/>
      <c r="E209" s="120"/>
      <c r="F209" s="121"/>
      <c r="G209" s="125"/>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7"/>
      <c r="AY209" s="75">
        <f t="shared" si="49"/>
        <v>0</v>
      </c>
    </row>
    <row r="210" spans="1:58" ht="38.25" hidden="1"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75">
        <f>IF(AR$211=0,0,1)</f>
        <v>0</v>
      </c>
    </row>
    <row r="211" spans="1:58" ht="18.75" hidden="1" customHeight="1">
      <c r="A211" s="64"/>
      <c r="B211" s="63"/>
      <c r="C211" s="63"/>
      <c r="D211" s="63"/>
      <c r="E211" s="63"/>
      <c r="F211" s="63"/>
      <c r="G211" s="375" t="s">
        <v>140</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64" t="s">
        <v>141</v>
      </c>
      <c r="AP211" s="265"/>
      <c r="AQ211" s="265"/>
      <c r="AR211" s="52"/>
      <c r="AS211" s="264"/>
      <c r="AT211" s="265"/>
      <c r="AU211" s="265"/>
      <c r="AV211" s="265"/>
      <c r="AW211" s="265"/>
      <c r="AX211" s="266"/>
      <c r="AY211" s="75">
        <f>IF(AR$211=0,0,1)</f>
        <v>0</v>
      </c>
    </row>
    <row r="212" spans="1:58" ht="30.75" customHeight="1">
      <c r="A212" s="670" t="s">
        <v>142</v>
      </c>
      <c r="B212" s="671"/>
      <c r="C212" s="671"/>
      <c r="D212" s="672"/>
      <c r="E212" s="676" t="s">
        <v>143</v>
      </c>
      <c r="F212" s="677"/>
      <c r="G212" s="256"/>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8"/>
      <c r="AY212">
        <v>1</v>
      </c>
      <c r="BD212" s="67"/>
      <c r="BE212" s="70"/>
      <c r="BF212" s="70"/>
    </row>
    <row r="213" spans="1:58" ht="30.75" customHeight="1">
      <c r="A213" s="673"/>
      <c r="B213" s="674"/>
      <c r="C213" s="674"/>
      <c r="D213" s="675"/>
      <c r="E213" s="678" t="s">
        <v>144</v>
      </c>
      <c r="F213" s="679"/>
      <c r="G213" s="259"/>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1"/>
      <c r="AY213">
        <v>1</v>
      </c>
      <c r="BD213" s="67"/>
      <c r="BE213" s="70"/>
      <c r="BF213" s="70"/>
    </row>
    <row r="214" spans="1:58" ht="30.75" customHeight="1" thickBot="1">
      <c r="A214" s="673"/>
      <c r="B214" s="674"/>
      <c r="C214" s="674"/>
      <c r="D214" s="675"/>
      <c r="E214" s="680" t="s">
        <v>145</v>
      </c>
      <c r="F214" s="681"/>
      <c r="G214" s="259"/>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c r="AY214">
        <v>1</v>
      </c>
      <c r="BD214" s="67"/>
      <c r="BE214" s="70"/>
      <c r="BF214" s="70"/>
    </row>
    <row r="215" spans="1:58" ht="27" customHeight="1">
      <c r="A215" s="660" t="s">
        <v>146</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v>1</v>
      </c>
      <c r="BD215" s="67"/>
      <c r="BE215" s="70"/>
      <c r="BF215" s="70"/>
    </row>
    <row r="216" spans="1:58" ht="35.25" customHeight="1">
      <c r="A216" s="249" t="s">
        <v>147</v>
      </c>
      <c r="B216" s="250"/>
      <c r="C216" s="250"/>
      <c r="D216" s="250"/>
      <c r="E216" s="250"/>
      <c r="F216" s="251"/>
      <c r="G216" s="252" t="s">
        <v>680</v>
      </c>
      <c r="H216" s="253"/>
      <c r="I216" s="253"/>
      <c r="J216" s="253"/>
      <c r="K216" s="253"/>
      <c r="L216" s="253"/>
      <c r="M216" s="253"/>
      <c r="N216" s="253"/>
      <c r="O216" s="253"/>
      <c r="P216" s="253"/>
      <c r="Q216" s="253"/>
      <c r="R216" s="253"/>
      <c r="S216" s="253"/>
      <c r="T216" s="253"/>
      <c r="U216" s="253"/>
      <c r="V216" s="253"/>
      <c r="W216" s="253"/>
      <c r="X216" s="253"/>
      <c r="Y216" s="253"/>
      <c r="Z216" s="253"/>
      <c r="AA216" s="253"/>
      <c r="AB216" s="253"/>
      <c r="AC216" s="253"/>
      <c r="AD216" s="253"/>
      <c r="AE216" s="243" t="str">
        <f>"目標年度"&amp;"における効果測定に関する評価"&amp;入力規則等!R102</f>
        <v>目標年度における効果測定に関する評価（令和○年度実施）</v>
      </c>
      <c r="AF216" s="244"/>
      <c r="AG216" s="244"/>
      <c r="AH216" s="244"/>
      <c r="AI216" s="244"/>
      <c r="AJ216" s="244"/>
      <c r="AK216" s="244"/>
      <c r="AL216" s="244"/>
      <c r="AM216" s="244"/>
      <c r="AN216" s="244"/>
      <c r="AO216" s="244"/>
      <c r="AP216" s="244"/>
      <c r="AQ216" s="244"/>
      <c r="AR216" s="244"/>
      <c r="AS216" s="244"/>
      <c r="AT216" s="244"/>
      <c r="AU216" s="244"/>
      <c r="AV216" s="244"/>
      <c r="AW216" s="244"/>
      <c r="AX216" s="245"/>
      <c r="AY216">
        <v>1</v>
      </c>
      <c r="BD216" s="67"/>
      <c r="BE216" s="70"/>
      <c r="BF216" s="70"/>
    </row>
    <row r="217" spans="1:58" ht="136.5" customHeight="1">
      <c r="A217" s="249"/>
      <c r="B217" s="250"/>
      <c r="C217" s="250"/>
      <c r="D217" s="250"/>
      <c r="E217" s="250"/>
      <c r="F217" s="251"/>
      <c r="G217" s="254"/>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46" t="s">
        <v>760</v>
      </c>
      <c r="AF217" s="247"/>
      <c r="AG217" s="247"/>
      <c r="AH217" s="247"/>
      <c r="AI217" s="247"/>
      <c r="AJ217" s="247"/>
      <c r="AK217" s="247"/>
      <c r="AL217" s="247"/>
      <c r="AM217" s="247"/>
      <c r="AN217" s="247"/>
      <c r="AO217" s="247"/>
      <c r="AP217" s="247"/>
      <c r="AQ217" s="247"/>
      <c r="AR217" s="247"/>
      <c r="AS217" s="247"/>
      <c r="AT217" s="247"/>
      <c r="AU217" s="247"/>
      <c r="AV217" s="247"/>
      <c r="AW217" s="247"/>
      <c r="AX217" s="248"/>
      <c r="AY217">
        <v>1</v>
      </c>
      <c r="BD217" s="66"/>
    </row>
    <row r="218" spans="1:58" ht="69" customHeight="1" thickBot="1">
      <c r="A218" s="657" t="s">
        <v>148</v>
      </c>
      <c r="B218" s="658"/>
      <c r="C218" s="658"/>
      <c r="D218" s="658"/>
      <c r="E218" s="658"/>
      <c r="F218" s="659"/>
      <c r="G218" s="459" t="s">
        <v>681</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v>1</v>
      </c>
    </row>
    <row r="219" spans="1:58" ht="24" customHeight="1">
      <c r="A219" s="267" t="s">
        <v>149</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c r="A220" s="270" t="s">
        <v>761</v>
      </c>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62"/>
      <c r="AD220" s="262"/>
      <c r="AE220" s="262"/>
      <c r="AF220" s="262"/>
      <c r="AG220" s="262"/>
      <c r="AH220" s="262"/>
      <c r="AI220" s="262"/>
      <c r="AJ220" s="262"/>
      <c r="AK220" s="262"/>
      <c r="AL220" s="262"/>
      <c r="AM220" s="262"/>
      <c r="AN220" s="262"/>
      <c r="AO220" s="262"/>
      <c r="AP220" s="262"/>
      <c r="AQ220" s="262"/>
      <c r="AR220" s="262"/>
      <c r="AS220" s="262"/>
      <c r="AT220" s="262"/>
      <c r="AU220" s="262"/>
      <c r="AV220" s="262"/>
      <c r="AW220" s="262"/>
      <c r="AX220" s="263"/>
      <c r="AY220">
        <v>1</v>
      </c>
    </row>
    <row r="221" spans="1:58" ht="24.75" customHeight="1">
      <c r="A221" s="267" t="s">
        <v>150</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c r="A222" s="470" t="s">
        <v>757</v>
      </c>
      <c r="B222" s="471"/>
      <c r="C222" s="471"/>
      <c r="D222" s="471"/>
      <c r="E222" s="471"/>
      <c r="F222" s="472"/>
      <c r="G222" s="262" t="s">
        <v>758</v>
      </c>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v>1</v>
      </c>
    </row>
    <row r="223" spans="1:58" ht="24.75" customHeight="1">
      <c r="A223" s="61"/>
      <c r="B223" s="62"/>
      <c r="C223" s="62"/>
      <c r="D223" s="62"/>
      <c r="E223" s="62"/>
      <c r="F223" s="62"/>
      <c r="G223" s="268" t="s">
        <v>151</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c r="A224" s="470" t="s">
        <v>303</v>
      </c>
      <c r="B224" s="471"/>
      <c r="C224" s="471"/>
      <c r="D224" s="471"/>
      <c r="E224" s="471"/>
      <c r="F224" s="472"/>
      <c r="G224" s="469" t="s">
        <v>759</v>
      </c>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3"/>
      <c r="AY224">
        <v>1</v>
      </c>
    </row>
    <row r="225" spans="1:51" ht="30.75" customHeight="1">
      <c r="A225" s="313" t="s">
        <v>152</v>
      </c>
      <c r="B225" s="314"/>
      <c r="C225" s="314"/>
      <c r="D225" s="314"/>
      <c r="E225" s="314"/>
      <c r="F225" s="314"/>
      <c r="G225" s="267" t="s">
        <v>153</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62"/>
      <c r="AT225" s="62"/>
      <c r="AU225" s="62"/>
      <c r="AV225" s="62"/>
      <c r="AW225" s="62"/>
      <c r="AX225" s="73"/>
      <c r="AY225">
        <v>1</v>
      </c>
    </row>
    <row r="226" spans="1:51" ht="140.25" customHeight="1">
      <c r="A226" s="315"/>
      <c r="B226" s="316"/>
      <c r="C226" s="316"/>
      <c r="D226" s="316"/>
      <c r="E226" s="316"/>
      <c r="F226" s="316"/>
      <c r="G226" s="321"/>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v>1</v>
      </c>
    </row>
    <row r="227" spans="1:51" ht="30.75" customHeight="1">
      <c r="A227" s="315"/>
      <c r="B227" s="316"/>
      <c r="C227" s="316"/>
      <c r="D227" s="316"/>
      <c r="E227" s="316"/>
      <c r="F227" s="316"/>
      <c r="G227" s="311" t="s">
        <v>154</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74"/>
      <c r="AT227" s="74"/>
      <c r="AU227" s="74"/>
      <c r="AV227" s="74"/>
      <c r="AW227" s="74"/>
      <c r="AX227" s="65"/>
      <c r="AY227">
        <v>1</v>
      </c>
    </row>
    <row r="228" spans="1:51" ht="77.25" customHeight="1" thickBot="1">
      <c r="A228" s="315"/>
      <c r="B228" s="316"/>
      <c r="C228" s="316"/>
      <c r="D228" s="316"/>
      <c r="E228" s="316"/>
      <c r="F228" s="316"/>
      <c r="G228" s="270"/>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v>1</v>
      </c>
    </row>
    <row r="229" spans="1:51" ht="24" customHeight="1">
      <c r="A229" s="315"/>
      <c r="B229" s="316"/>
      <c r="C229" s="316"/>
      <c r="D229" s="316"/>
      <c r="E229" s="316"/>
      <c r="F229" s="316"/>
      <c r="G229" s="267" t="s">
        <v>155</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62"/>
      <c r="AT229" s="62"/>
      <c r="AU229" s="62"/>
      <c r="AV229" s="62"/>
      <c r="AW229" s="62"/>
      <c r="AX229" s="73"/>
      <c r="AY229">
        <v>1</v>
      </c>
    </row>
    <row r="230" spans="1:51" ht="109.5" customHeight="1">
      <c r="A230" s="315"/>
      <c r="B230" s="316"/>
      <c r="C230" s="316"/>
      <c r="D230" s="316"/>
      <c r="E230" s="316"/>
      <c r="F230" s="316"/>
      <c r="G230" s="321"/>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v>1</v>
      </c>
    </row>
    <row r="231" spans="1:51" ht="30.75" customHeight="1">
      <c r="A231" s="315"/>
      <c r="B231" s="316"/>
      <c r="C231" s="316"/>
      <c r="D231" s="316"/>
      <c r="E231" s="316"/>
      <c r="F231" s="316"/>
      <c r="G231" s="311" t="s">
        <v>154</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74"/>
      <c r="AT231" s="74"/>
      <c r="AU231" s="74"/>
      <c r="AV231" s="74"/>
      <c r="AW231" s="74"/>
      <c r="AX231" s="65"/>
      <c r="AY231">
        <v>1</v>
      </c>
    </row>
    <row r="232" spans="1:51" ht="92.25" customHeight="1" thickBot="1">
      <c r="A232" s="317"/>
      <c r="B232" s="318"/>
      <c r="C232" s="318"/>
      <c r="D232" s="318"/>
      <c r="E232" s="318"/>
      <c r="F232" s="318"/>
      <c r="G232" s="270"/>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3"/>
      <c r="AY232">
        <v>1</v>
      </c>
    </row>
    <row r="233" spans="1:51" ht="24.75" customHeight="1">
      <c r="A233" s="476" t="s">
        <v>156</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v>1</v>
      </c>
    </row>
    <row r="235" spans="1:51" ht="24.75" customHeight="1">
      <c r="A235" s="465" t="s">
        <v>157</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v>1</v>
      </c>
    </row>
    <row r="236" spans="1:51" ht="24.75" customHeight="1">
      <c r="A236" s="473" t="s">
        <v>158</v>
      </c>
      <c r="B236" s="474"/>
      <c r="C236" s="474"/>
      <c r="D236" s="475"/>
      <c r="E236" s="105" t="s">
        <v>45</v>
      </c>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5"/>
      <c r="AL236" s="105"/>
      <c r="AM236" s="105"/>
      <c r="AN236" s="105"/>
      <c r="AO236" s="105"/>
      <c r="AP236" s="105"/>
      <c r="AQ236" s="105"/>
      <c r="AR236" s="105"/>
      <c r="AS236" s="105"/>
      <c r="AT236" s="105"/>
      <c r="AU236" s="105"/>
      <c r="AV236" s="105"/>
      <c r="AW236" s="105"/>
      <c r="AX236" s="106"/>
      <c r="AY236">
        <v>1</v>
      </c>
    </row>
    <row r="237" spans="1:51" ht="24.75" customHeight="1">
      <c r="A237" s="394" t="s">
        <v>159</v>
      </c>
      <c r="B237" s="394"/>
      <c r="C237" s="394"/>
      <c r="D237" s="394"/>
      <c r="E237" s="105" t="s">
        <v>45</v>
      </c>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T237" s="105"/>
      <c r="AU237" s="105"/>
      <c r="AV237" s="105"/>
      <c r="AW237" s="105"/>
      <c r="AX237" s="106"/>
      <c r="AY237">
        <v>1</v>
      </c>
    </row>
    <row r="238" spans="1:51" ht="24.75" customHeight="1">
      <c r="A238" s="394" t="s">
        <v>160</v>
      </c>
      <c r="B238" s="394"/>
      <c r="C238" s="394"/>
      <c r="D238" s="394"/>
      <c r="E238" s="105" t="s">
        <v>45</v>
      </c>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c r="AN238" s="105"/>
      <c r="AO238" s="105"/>
      <c r="AP238" s="105"/>
      <c r="AQ238" s="105"/>
      <c r="AR238" s="105"/>
      <c r="AS238" s="105"/>
      <c r="AT238" s="105"/>
      <c r="AU238" s="105"/>
      <c r="AV238" s="105"/>
      <c r="AW238" s="105"/>
      <c r="AX238" s="106"/>
      <c r="AY238">
        <v>1</v>
      </c>
    </row>
    <row r="239" spans="1:51" ht="24.75" customHeight="1">
      <c r="A239" s="394" t="s">
        <v>161</v>
      </c>
      <c r="B239" s="394"/>
      <c r="C239" s="394"/>
      <c r="D239" s="394"/>
      <c r="E239" s="105" t="s">
        <v>45</v>
      </c>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c r="AN239" s="105"/>
      <c r="AO239" s="105"/>
      <c r="AP239" s="105"/>
      <c r="AQ239" s="105"/>
      <c r="AR239" s="105"/>
      <c r="AS239" s="105"/>
      <c r="AT239" s="105"/>
      <c r="AU239" s="105"/>
      <c r="AV239" s="105"/>
      <c r="AW239" s="105"/>
      <c r="AX239" s="106"/>
      <c r="AY239">
        <v>1</v>
      </c>
    </row>
    <row r="240" spans="1:51" ht="24.75" customHeight="1">
      <c r="A240" s="394" t="s">
        <v>162</v>
      </c>
      <c r="B240" s="394"/>
      <c r="C240" s="394"/>
      <c r="D240" s="394"/>
      <c r="E240" s="105" t="s">
        <v>45</v>
      </c>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c r="AS240" s="105"/>
      <c r="AT240" s="105"/>
      <c r="AU240" s="105"/>
      <c r="AV240" s="105"/>
      <c r="AW240" s="105"/>
      <c r="AX240" s="106"/>
      <c r="AY240">
        <v>1</v>
      </c>
    </row>
    <row r="241" spans="1:51" ht="24.75" customHeight="1">
      <c r="A241" s="394" t="s">
        <v>163</v>
      </c>
      <c r="B241" s="394"/>
      <c r="C241" s="394"/>
      <c r="D241" s="394"/>
      <c r="E241" s="105" t="s">
        <v>45</v>
      </c>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c r="AS241" s="105"/>
      <c r="AT241" s="105"/>
      <c r="AU241" s="105"/>
      <c r="AV241" s="105"/>
      <c r="AW241" s="105"/>
      <c r="AX241" s="106"/>
      <c r="AY241">
        <v>1</v>
      </c>
    </row>
    <row r="242" spans="1:51" ht="24.75" customHeight="1">
      <c r="A242" s="394" t="s">
        <v>164</v>
      </c>
      <c r="B242" s="394"/>
      <c r="C242" s="394"/>
      <c r="D242" s="394"/>
      <c r="E242" s="105" t="s">
        <v>45</v>
      </c>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105"/>
      <c r="AU242" s="105"/>
      <c r="AV242" s="105"/>
      <c r="AW242" s="105"/>
      <c r="AX242" s="106"/>
      <c r="AY242">
        <v>1</v>
      </c>
    </row>
    <row r="243" spans="1:51" ht="24.75" customHeight="1">
      <c r="A243" s="394" t="s">
        <v>165</v>
      </c>
      <c r="B243" s="394"/>
      <c r="C243" s="394"/>
      <c r="D243" s="394"/>
      <c r="E243" s="105" t="s">
        <v>45</v>
      </c>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c r="AS243" s="105"/>
      <c r="AT243" s="105"/>
      <c r="AU243" s="105"/>
      <c r="AV243" s="105"/>
      <c r="AW243" s="105"/>
      <c r="AX243" s="106"/>
      <c r="AY243">
        <v>1</v>
      </c>
    </row>
    <row r="244" spans="1:51" ht="24.75" customHeight="1">
      <c r="A244" s="394" t="s">
        <v>166</v>
      </c>
      <c r="B244" s="394"/>
      <c r="C244" s="394"/>
      <c r="D244" s="394"/>
      <c r="E244" s="310" t="s">
        <v>167</v>
      </c>
      <c r="F244" s="310"/>
      <c r="G244" s="310"/>
      <c r="H244" s="88" t="str">
        <f>IF(E244="","","-")</f>
        <v>-</v>
      </c>
      <c r="I244" s="310" t="s">
        <v>168</v>
      </c>
      <c r="J244" s="310"/>
      <c r="K244" s="88" t="str">
        <f>IF(I244="","","-")</f>
        <v>-</v>
      </c>
      <c r="L244" s="319">
        <v>12</v>
      </c>
      <c r="M244" s="319"/>
      <c r="N244" s="88" t="str">
        <f>IF(O244="","","-")</f>
        <v/>
      </c>
      <c r="O244" s="320"/>
      <c r="P244" s="320"/>
      <c r="Q244" s="310"/>
      <c r="R244" s="310"/>
      <c r="S244" s="310"/>
      <c r="T244" s="88" t="str">
        <f>IF(Q244="","","-")</f>
        <v/>
      </c>
      <c r="U244" s="310"/>
      <c r="V244" s="310"/>
      <c r="W244" s="88" t="str">
        <f>IF(U244="","","-")</f>
        <v/>
      </c>
      <c r="X244" s="319"/>
      <c r="Y244" s="319"/>
      <c r="Z244" s="88" t="str">
        <f>IF(AA244="","","-")</f>
        <v/>
      </c>
      <c r="AA244" s="320"/>
      <c r="AB244" s="320"/>
      <c r="AC244" s="310"/>
      <c r="AD244" s="310"/>
      <c r="AE244" s="310"/>
      <c r="AF244" s="88" t="str">
        <f>IF(AC244="","","-")</f>
        <v/>
      </c>
      <c r="AG244" s="310"/>
      <c r="AH244" s="310"/>
      <c r="AI244" s="88" t="str">
        <f>IF(AG244="","","-")</f>
        <v/>
      </c>
      <c r="AJ244" s="319"/>
      <c r="AK244" s="319"/>
      <c r="AL244" s="88" t="str">
        <f>IF(AM244="","","-")</f>
        <v/>
      </c>
      <c r="AM244" s="320"/>
      <c r="AN244" s="320"/>
      <c r="AO244" s="310"/>
      <c r="AP244" s="310"/>
      <c r="AQ244" s="88" t="str">
        <f>IF(AO244="","","-")</f>
        <v/>
      </c>
      <c r="AR244" s="310"/>
      <c r="AS244" s="310"/>
      <c r="AT244" s="88" t="str">
        <f>IF(AR244="","","-")</f>
        <v/>
      </c>
      <c r="AU244" s="319"/>
      <c r="AV244" s="319"/>
      <c r="AW244" s="88" t="str">
        <f>IF(AX244="","","-")</f>
        <v/>
      </c>
      <c r="AX244" s="89"/>
      <c r="AY244">
        <v>1</v>
      </c>
    </row>
    <row r="245" spans="1:51" ht="24.75" customHeight="1">
      <c r="A245" s="394" t="s">
        <v>38</v>
      </c>
      <c r="B245" s="394"/>
      <c r="C245" s="394"/>
      <c r="D245" s="394"/>
      <c r="E245" s="310" t="s">
        <v>167</v>
      </c>
      <c r="F245" s="310"/>
      <c r="G245" s="310"/>
      <c r="H245" s="88"/>
      <c r="I245" s="310" t="s">
        <v>169</v>
      </c>
      <c r="J245" s="310"/>
      <c r="K245" s="88"/>
      <c r="L245" s="319">
        <v>6</v>
      </c>
      <c r="M245" s="319"/>
      <c r="N245" s="88" t="str">
        <f>IF(O245="","","-")</f>
        <v/>
      </c>
      <c r="O245" s="320"/>
      <c r="P245" s="320"/>
      <c r="Q245" s="310"/>
      <c r="R245" s="310"/>
      <c r="S245" s="310"/>
      <c r="T245" s="88" t="str">
        <f>IF(Q245="","","-")</f>
        <v/>
      </c>
      <c r="U245" s="310"/>
      <c r="V245" s="310"/>
      <c r="W245" s="88" t="str">
        <f>IF(U245="","","-")</f>
        <v/>
      </c>
      <c r="X245" s="319"/>
      <c r="Y245" s="319"/>
      <c r="Z245" s="88" t="str">
        <f>IF(AA245="","","-")</f>
        <v/>
      </c>
      <c r="AA245" s="320"/>
      <c r="AB245" s="320"/>
      <c r="AC245" s="310"/>
      <c r="AD245" s="310"/>
      <c r="AE245" s="310"/>
      <c r="AF245" s="88" t="str">
        <f>IF(AC245="","","-")</f>
        <v/>
      </c>
      <c r="AG245" s="310"/>
      <c r="AH245" s="310"/>
      <c r="AI245" s="88" t="str">
        <f>IF(AG245="","","-")</f>
        <v/>
      </c>
      <c r="AJ245" s="319"/>
      <c r="AK245" s="319"/>
      <c r="AL245" s="88" t="str">
        <f>IF(AM245="","","-")</f>
        <v/>
      </c>
      <c r="AM245" s="320"/>
      <c r="AN245" s="320"/>
      <c r="AO245" s="310"/>
      <c r="AP245" s="310"/>
      <c r="AQ245" s="88" t="str">
        <f>IF(AO245="","","-")</f>
        <v/>
      </c>
      <c r="AR245" s="310"/>
      <c r="AS245" s="310"/>
      <c r="AT245" s="88" t="str">
        <f>IF(AR245="","","-")</f>
        <v/>
      </c>
      <c r="AU245" s="319"/>
      <c r="AV245" s="319"/>
      <c r="AW245" s="88" t="str">
        <f>IF(AX245="","","-")</f>
        <v/>
      </c>
      <c r="AX245" s="89"/>
      <c r="AY245">
        <v>1</v>
      </c>
    </row>
    <row r="246" spans="1:51" ht="24.75" customHeight="1">
      <c r="A246" s="394" t="s">
        <v>170</v>
      </c>
      <c r="B246" s="394"/>
      <c r="C246" s="394"/>
      <c r="D246" s="394"/>
      <c r="E246" s="309" t="s">
        <v>171</v>
      </c>
      <c r="F246" s="309"/>
      <c r="G246" s="310" t="s">
        <v>172</v>
      </c>
      <c r="H246" s="310"/>
      <c r="I246" s="310"/>
      <c r="J246" s="309" t="s">
        <v>173</v>
      </c>
      <c r="K246" s="309"/>
      <c r="L246" s="319">
        <v>100</v>
      </c>
      <c r="M246" s="319"/>
      <c r="N246" s="319"/>
      <c r="O246" s="309"/>
      <c r="P246" s="309"/>
      <c r="Q246" s="309"/>
      <c r="R246" s="309"/>
      <c r="S246" s="310"/>
      <c r="T246" s="310"/>
      <c r="U246" s="310"/>
      <c r="V246" s="309"/>
      <c r="W246" s="309"/>
      <c r="X246" s="319"/>
      <c r="Y246" s="319"/>
      <c r="Z246" s="319"/>
      <c r="AA246" s="309"/>
      <c r="AB246" s="309"/>
      <c r="AC246" s="309"/>
      <c r="AD246" s="309"/>
      <c r="AE246" s="310"/>
      <c r="AF246" s="310"/>
      <c r="AG246" s="310"/>
      <c r="AH246" s="309"/>
      <c r="AI246" s="309"/>
      <c r="AJ246" s="319"/>
      <c r="AK246" s="319"/>
      <c r="AL246" s="319"/>
      <c r="AM246" s="309"/>
      <c r="AN246" s="309"/>
      <c r="AO246" s="309"/>
      <c r="AP246" s="309"/>
      <c r="AQ246" s="310"/>
      <c r="AR246" s="310"/>
      <c r="AS246" s="310"/>
      <c r="AT246" s="309"/>
      <c r="AU246" s="309"/>
      <c r="AV246" s="319"/>
      <c r="AW246" s="319"/>
      <c r="AX246" s="89"/>
      <c r="AY246">
        <v>1</v>
      </c>
    </row>
    <row r="247" spans="1:51" ht="24.75" customHeight="1" thickBot="1">
      <c r="A247" s="394" t="s">
        <v>73</v>
      </c>
      <c r="B247" s="394"/>
      <c r="C247" s="394"/>
      <c r="D247" s="394"/>
      <c r="E247" s="309" t="s">
        <v>682</v>
      </c>
      <c r="F247" s="309"/>
      <c r="G247" s="308" t="s">
        <v>172</v>
      </c>
      <c r="H247" s="308"/>
      <c r="I247" s="308"/>
      <c r="J247" s="307">
        <v>21</v>
      </c>
      <c r="K247" s="307"/>
      <c r="L247" s="306">
        <v>205</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90"/>
      <c r="AY247">
        <v>1</v>
      </c>
    </row>
    <row r="248" spans="1:51" ht="28.35" customHeight="1">
      <c r="A248" s="447" t="s">
        <v>174</v>
      </c>
      <c r="B248" s="448"/>
      <c r="C248" s="448"/>
      <c r="D248" s="448"/>
      <c r="E248" s="448"/>
      <c r="F248" s="449"/>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c r="A249" s="447"/>
      <c r="B249" s="448"/>
      <c r="C249" s="448"/>
      <c r="D249" s="448"/>
      <c r="E249" s="448"/>
      <c r="F249" s="449"/>
      <c r="G249" s="28"/>
      <c r="H249" s="3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30"/>
      <c r="AY249">
        <v>1</v>
      </c>
    </row>
    <row r="250" spans="1:51" ht="35.25" customHeight="1">
      <c r="A250" s="447"/>
      <c r="B250" s="448"/>
      <c r="C250" s="448"/>
      <c r="D250" s="448"/>
      <c r="E250" s="448"/>
      <c r="F250" s="449"/>
      <c r="G250" s="28"/>
      <c r="H250" s="94"/>
      <c r="I250" s="94"/>
      <c r="J250" s="94"/>
      <c r="K250" s="94"/>
      <c r="L250" s="94"/>
      <c r="M250" s="94"/>
      <c r="N250" s="94"/>
      <c r="O250" s="94"/>
      <c r="P250" s="94"/>
      <c r="Q250" s="94"/>
      <c r="R250" s="94"/>
      <c r="S250" s="94"/>
      <c r="T250" s="94"/>
      <c r="U250" s="94"/>
      <c r="V250" s="94"/>
      <c r="W250" s="94"/>
      <c r="X250" s="94"/>
      <c r="Y250" s="34"/>
      <c r="Z250" s="96" t="s">
        <v>683</v>
      </c>
      <c r="AA250" s="97"/>
      <c r="AB250" s="97"/>
      <c r="AC250" s="97"/>
      <c r="AD250" s="97"/>
      <c r="AE250" s="97"/>
      <c r="AF250" s="98"/>
      <c r="AG250" s="94"/>
      <c r="AH250" s="94"/>
      <c r="AI250" s="94"/>
      <c r="AJ250" s="94"/>
      <c r="AK250" s="94"/>
      <c r="AL250" s="94"/>
      <c r="AM250" s="94"/>
      <c r="AN250" s="94"/>
      <c r="AO250" s="94"/>
      <c r="AP250" s="94"/>
      <c r="AQ250" s="94"/>
      <c r="AR250" s="94"/>
      <c r="AS250" s="94"/>
      <c r="AT250" s="94"/>
      <c r="AU250" s="94"/>
      <c r="AV250" s="94"/>
      <c r="AW250" s="94"/>
      <c r="AX250" s="30"/>
      <c r="AY250">
        <v>1</v>
      </c>
    </row>
    <row r="251" spans="1:51" ht="35.25" customHeight="1">
      <c r="A251" s="447"/>
      <c r="B251" s="448"/>
      <c r="C251" s="448"/>
      <c r="D251" s="448"/>
      <c r="E251" s="448"/>
      <c r="F251" s="449"/>
      <c r="G251" s="28"/>
      <c r="H251" s="94"/>
      <c r="I251" s="94"/>
      <c r="J251" s="94"/>
      <c r="K251" s="94"/>
      <c r="L251" s="94"/>
      <c r="M251" s="94"/>
      <c r="N251" s="94"/>
      <c r="O251" s="94"/>
      <c r="P251" s="94"/>
      <c r="Q251" s="94"/>
      <c r="R251" s="94"/>
      <c r="S251" s="94"/>
      <c r="T251" s="94"/>
      <c r="U251" s="94"/>
      <c r="V251" s="94"/>
      <c r="W251" s="94"/>
      <c r="X251" s="94"/>
      <c r="Y251" s="34"/>
      <c r="Z251" s="99"/>
      <c r="AA251" s="100"/>
      <c r="AB251" s="100"/>
      <c r="AC251" s="100"/>
      <c r="AD251" s="100"/>
      <c r="AE251" s="100"/>
      <c r="AF251" s="101"/>
      <c r="AG251" s="94"/>
      <c r="AH251" s="94"/>
      <c r="AI251" s="94"/>
      <c r="AJ251" s="94"/>
      <c r="AK251" s="94"/>
      <c r="AL251" s="94"/>
      <c r="AM251" s="94"/>
      <c r="AN251" s="94"/>
      <c r="AO251" s="94"/>
      <c r="AP251" s="94"/>
      <c r="AQ251" s="34"/>
      <c r="AR251" s="34"/>
      <c r="AS251" s="34"/>
      <c r="AT251" s="34"/>
      <c r="AU251" s="34"/>
      <c r="AV251" s="34"/>
      <c r="AW251" s="34"/>
      <c r="AX251" s="30"/>
      <c r="AY251">
        <v>1</v>
      </c>
    </row>
    <row r="252" spans="1:51" ht="35.25" customHeight="1">
      <c r="A252" s="447"/>
      <c r="B252" s="448"/>
      <c r="C252" s="448"/>
      <c r="D252" s="448"/>
      <c r="E252" s="448"/>
      <c r="F252" s="449"/>
      <c r="G252" s="28"/>
      <c r="H252" s="94"/>
      <c r="I252" s="94"/>
      <c r="J252" s="94"/>
      <c r="K252" s="94"/>
      <c r="L252" s="94"/>
      <c r="M252" s="94"/>
      <c r="N252" s="34"/>
      <c r="O252" s="34"/>
      <c r="P252" s="34"/>
      <c r="Q252" s="34"/>
      <c r="R252" s="34"/>
      <c r="S252" s="34"/>
      <c r="T252" s="34"/>
      <c r="U252" s="94"/>
      <c r="V252" s="94"/>
      <c r="W252" s="94"/>
      <c r="X252" s="94"/>
      <c r="Y252" s="34"/>
      <c r="Z252" s="34"/>
      <c r="AA252" s="34"/>
      <c r="AB252" s="34"/>
      <c r="AC252" s="34"/>
      <c r="AD252" s="34"/>
      <c r="AE252" s="34"/>
      <c r="AF252" s="34"/>
      <c r="AG252" s="94"/>
      <c r="AH252" s="94"/>
      <c r="AI252" s="94"/>
      <c r="AJ252" s="94"/>
      <c r="AK252" s="94"/>
      <c r="AL252" s="94"/>
      <c r="AM252" s="94"/>
      <c r="AN252" s="34"/>
      <c r="AO252" s="34"/>
      <c r="AP252" s="34"/>
      <c r="AQ252" s="34"/>
      <c r="AR252" s="34"/>
      <c r="AS252" s="34"/>
      <c r="AT252" s="34"/>
      <c r="AU252" s="34"/>
      <c r="AV252" s="34"/>
      <c r="AW252" s="34"/>
      <c r="AX252" s="30"/>
      <c r="AY252">
        <v>1</v>
      </c>
    </row>
    <row r="253" spans="1:51" ht="35.25" customHeight="1">
      <c r="A253" s="447"/>
      <c r="B253" s="448"/>
      <c r="C253" s="448"/>
      <c r="D253" s="448"/>
      <c r="E253" s="448"/>
      <c r="F253" s="449"/>
      <c r="G253" s="28"/>
      <c r="H253" s="94"/>
      <c r="I253" s="94"/>
      <c r="J253" s="94"/>
      <c r="K253" s="94"/>
      <c r="L253" s="94"/>
      <c r="M253" s="94"/>
      <c r="N253" s="34"/>
      <c r="O253" s="34"/>
      <c r="P253" s="34"/>
      <c r="Q253" s="34"/>
      <c r="R253" s="34"/>
      <c r="S253" s="34"/>
      <c r="T253" s="34"/>
      <c r="U253" s="94"/>
      <c r="V253" s="94"/>
      <c r="W253" s="94"/>
      <c r="X253" s="94"/>
      <c r="Y253" s="34"/>
      <c r="Z253" s="34"/>
      <c r="AA253" s="34"/>
      <c r="AB253" s="34"/>
      <c r="AC253" s="34"/>
      <c r="AD253" s="34"/>
      <c r="AE253" s="34"/>
      <c r="AF253" s="34"/>
      <c r="AG253" s="94"/>
      <c r="AH253" s="94"/>
      <c r="AI253" s="94"/>
      <c r="AJ253" s="94"/>
      <c r="AK253" s="94"/>
      <c r="AL253" s="94"/>
      <c r="AM253" s="94"/>
      <c r="AN253" s="34"/>
      <c r="AO253" s="34"/>
      <c r="AP253" s="34"/>
      <c r="AQ253" s="34"/>
      <c r="AR253" s="34"/>
      <c r="AS253" s="34"/>
      <c r="AT253" s="34"/>
      <c r="AU253" s="94"/>
      <c r="AV253" s="94"/>
      <c r="AW253" s="94"/>
      <c r="AX253" s="30"/>
      <c r="AY253">
        <v>1</v>
      </c>
    </row>
    <row r="254" spans="1:51" ht="35.25" customHeight="1">
      <c r="A254" s="447"/>
      <c r="B254" s="448"/>
      <c r="C254" s="448"/>
      <c r="D254" s="448"/>
      <c r="E254" s="448"/>
      <c r="F254" s="449"/>
      <c r="G254" s="28"/>
      <c r="H254" s="94"/>
      <c r="I254" s="94"/>
      <c r="J254" s="94"/>
      <c r="K254" s="94"/>
      <c r="L254" s="94"/>
      <c r="M254" s="94"/>
      <c r="N254" s="94"/>
      <c r="O254" s="94"/>
      <c r="P254" s="94"/>
      <c r="Q254" s="94"/>
      <c r="R254" s="94"/>
      <c r="S254" s="94"/>
      <c r="T254" s="94"/>
      <c r="U254" s="94"/>
      <c r="V254" s="94"/>
      <c r="W254" s="94"/>
      <c r="X254" s="94"/>
      <c r="Y254" s="34"/>
      <c r="Z254" s="34"/>
      <c r="AA254" s="34"/>
      <c r="AB254" s="34"/>
      <c r="AC254" s="34"/>
      <c r="AD254" s="34"/>
      <c r="AE254" s="34"/>
      <c r="AF254" s="34"/>
      <c r="AG254" s="94"/>
      <c r="AH254" s="94"/>
      <c r="AI254" s="94"/>
      <c r="AJ254" s="94"/>
      <c r="AK254" s="94"/>
      <c r="AL254" s="94"/>
      <c r="AM254" s="94"/>
      <c r="AN254" s="34"/>
      <c r="AO254" s="34"/>
      <c r="AP254" s="34"/>
      <c r="AQ254" s="34"/>
      <c r="AR254" s="34"/>
      <c r="AS254" s="34"/>
      <c r="AT254" s="34"/>
      <c r="AU254" s="94"/>
      <c r="AV254" s="94"/>
      <c r="AW254" s="94"/>
      <c r="AX254" s="30"/>
      <c r="AY254">
        <v>1</v>
      </c>
    </row>
    <row r="255" spans="1:51" ht="35.25" customHeight="1">
      <c r="A255" s="447"/>
      <c r="B255" s="448"/>
      <c r="C255" s="448"/>
      <c r="D255" s="448"/>
      <c r="E255" s="448"/>
      <c r="F255" s="449"/>
      <c r="G255" s="28"/>
      <c r="H255" s="94"/>
      <c r="I255" s="94"/>
      <c r="J255" s="94"/>
      <c r="K255" s="94"/>
      <c r="L255" s="94"/>
      <c r="M255" s="94"/>
      <c r="N255" s="94"/>
      <c r="O255" s="94"/>
      <c r="P255" s="94"/>
      <c r="Q255" s="94"/>
      <c r="R255" s="94"/>
      <c r="S255" s="94"/>
      <c r="T255" s="94"/>
      <c r="U255" s="94"/>
      <c r="V255" s="94"/>
      <c r="W255" s="94"/>
      <c r="X255" s="94"/>
      <c r="Y255" s="34"/>
      <c r="Z255" s="34"/>
      <c r="AA255" s="34"/>
      <c r="AB255" s="34"/>
      <c r="AC255" s="34"/>
      <c r="AD255" s="34"/>
      <c r="AE255" s="34"/>
      <c r="AF255" s="34"/>
      <c r="AG255" s="94"/>
      <c r="AH255" s="94"/>
      <c r="AI255" s="94"/>
      <c r="AJ255" s="94"/>
      <c r="AK255" s="94"/>
      <c r="AL255" s="94"/>
      <c r="AM255" s="94"/>
      <c r="AN255" s="34"/>
      <c r="AO255" s="34"/>
      <c r="AP255" s="34"/>
      <c r="AQ255" s="34"/>
      <c r="AR255" s="34"/>
      <c r="AS255" s="34"/>
      <c r="AT255" s="34"/>
      <c r="AU255" s="94"/>
      <c r="AV255" s="94"/>
      <c r="AW255" s="94"/>
      <c r="AX255" s="30"/>
      <c r="AY255">
        <v>1</v>
      </c>
    </row>
    <row r="256" spans="1:51" ht="35.25" customHeight="1">
      <c r="A256" s="447"/>
      <c r="B256" s="448"/>
      <c r="C256" s="448"/>
      <c r="D256" s="448"/>
      <c r="E256" s="448"/>
      <c r="F256" s="449"/>
      <c r="G256" s="28"/>
      <c r="H256" s="94"/>
      <c r="I256" s="94"/>
      <c r="J256" s="94"/>
      <c r="K256" s="95" t="s">
        <v>175</v>
      </c>
      <c r="L256" s="95"/>
      <c r="M256" s="95"/>
      <c r="N256" s="95"/>
      <c r="O256" s="95"/>
      <c r="P256" s="95"/>
      <c r="Q256" s="95"/>
      <c r="R256" s="94"/>
      <c r="S256" s="94"/>
      <c r="T256" s="94"/>
      <c r="U256" s="95" t="s">
        <v>175</v>
      </c>
      <c r="V256" s="95"/>
      <c r="W256" s="95"/>
      <c r="X256" s="95"/>
      <c r="Y256" s="95"/>
      <c r="Z256" s="95"/>
      <c r="AA256" s="95"/>
      <c r="AB256" s="94"/>
      <c r="AC256" s="94"/>
      <c r="AD256" s="94"/>
      <c r="AE256" s="95" t="s">
        <v>712</v>
      </c>
      <c r="AF256" s="95"/>
      <c r="AG256" s="95"/>
      <c r="AH256" s="95"/>
      <c r="AI256" s="95"/>
      <c r="AJ256" s="95"/>
      <c r="AK256" s="95"/>
      <c r="AL256" s="94"/>
      <c r="AM256" s="94"/>
      <c r="AN256" s="94"/>
      <c r="AO256" s="95" t="s">
        <v>176</v>
      </c>
      <c r="AP256" s="95"/>
      <c r="AQ256" s="95"/>
      <c r="AR256" s="95"/>
      <c r="AS256" s="95"/>
      <c r="AT256" s="95"/>
      <c r="AU256" s="95"/>
      <c r="AV256" s="94"/>
      <c r="AW256" s="94"/>
      <c r="AX256" s="30"/>
      <c r="AY256">
        <v>1</v>
      </c>
    </row>
    <row r="257" spans="1:51" ht="35.25" customHeight="1">
      <c r="A257" s="447"/>
      <c r="B257" s="448"/>
      <c r="C257" s="448"/>
      <c r="D257" s="448"/>
      <c r="E257" s="448"/>
      <c r="F257" s="449"/>
      <c r="G257" s="28"/>
      <c r="H257" s="94"/>
      <c r="I257" s="94"/>
      <c r="J257" s="94"/>
      <c r="K257" s="96" t="s">
        <v>684</v>
      </c>
      <c r="L257" s="97"/>
      <c r="M257" s="97"/>
      <c r="N257" s="97"/>
      <c r="O257" s="97"/>
      <c r="P257" s="97"/>
      <c r="Q257" s="98"/>
      <c r="R257" s="94"/>
      <c r="S257" s="94"/>
      <c r="T257" s="94"/>
      <c r="U257" s="96" t="s">
        <v>685</v>
      </c>
      <c r="V257" s="97"/>
      <c r="W257" s="97"/>
      <c r="X257" s="97"/>
      <c r="Y257" s="97"/>
      <c r="Z257" s="97"/>
      <c r="AA257" s="98"/>
      <c r="AB257" s="94"/>
      <c r="AC257" s="94"/>
      <c r="AD257" s="94"/>
      <c r="AE257" s="96" t="s">
        <v>693</v>
      </c>
      <c r="AF257" s="97"/>
      <c r="AG257" s="97"/>
      <c r="AH257" s="97"/>
      <c r="AI257" s="97"/>
      <c r="AJ257" s="97"/>
      <c r="AK257" s="98"/>
      <c r="AL257" s="94"/>
      <c r="AM257" s="94"/>
      <c r="AN257" s="94"/>
      <c r="AO257" s="96" t="s">
        <v>686</v>
      </c>
      <c r="AP257" s="97"/>
      <c r="AQ257" s="97"/>
      <c r="AR257" s="97"/>
      <c r="AS257" s="97"/>
      <c r="AT257" s="97"/>
      <c r="AU257" s="98"/>
      <c r="AV257" s="94"/>
      <c r="AW257" s="94"/>
      <c r="AX257" s="30"/>
      <c r="AY257">
        <v>1</v>
      </c>
    </row>
    <row r="258" spans="1:51" ht="35.25" customHeight="1">
      <c r="A258" s="447"/>
      <c r="B258" s="448"/>
      <c r="C258" s="448"/>
      <c r="D258" s="448"/>
      <c r="E258" s="448"/>
      <c r="F258" s="449"/>
      <c r="G258" s="28"/>
      <c r="H258" s="94"/>
      <c r="I258" s="94"/>
      <c r="J258" s="94"/>
      <c r="K258" s="99"/>
      <c r="L258" s="100"/>
      <c r="M258" s="100"/>
      <c r="N258" s="100"/>
      <c r="O258" s="100"/>
      <c r="P258" s="100"/>
      <c r="Q258" s="101"/>
      <c r="R258" s="94"/>
      <c r="S258" s="94"/>
      <c r="T258" s="94"/>
      <c r="U258" s="99"/>
      <c r="V258" s="100"/>
      <c r="W258" s="100"/>
      <c r="X258" s="100"/>
      <c r="Y258" s="100"/>
      <c r="Z258" s="100"/>
      <c r="AA258" s="101"/>
      <c r="AB258" s="34"/>
      <c r="AC258" s="34"/>
      <c r="AD258" s="34"/>
      <c r="AE258" s="99"/>
      <c r="AF258" s="100"/>
      <c r="AG258" s="100"/>
      <c r="AH258" s="100"/>
      <c r="AI258" s="100"/>
      <c r="AJ258" s="100"/>
      <c r="AK258" s="101"/>
      <c r="AL258" s="34"/>
      <c r="AM258" s="34"/>
      <c r="AN258" s="34"/>
      <c r="AO258" s="99"/>
      <c r="AP258" s="100"/>
      <c r="AQ258" s="100"/>
      <c r="AR258" s="100"/>
      <c r="AS258" s="100"/>
      <c r="AT258" s="100"/>
      <c r="AU258" s="101"/>
      <c r="AV258" s="94"/>
      <c r="AW258" s="94"/>
      <c r="AX258" s="30"/>
      <c r="AY258">
        <v>1</v>
      </c>
    </row>
    <row r="259" spans="1:51" ht="35.25" customHeight="1">
      <c r="A259" s="447"/>
      <c r="B259" s="448"/>
      <c r="C259" s="448"/>
      <c r="D259" s="448"/>
      <c r="E259" s="448"/>
      <c r="F259" s="449"/>
      <c r="G259" s="28"/>
      <c r="H259" s="94"/>
      <c r="I259" s="94"/>
      <c r="J259" s="94"/>
      <c r="K259" s="102" t="s">
        <v>177</v>
      </c>
      <c r="L259" s="103"/>
      <c r="M259" s="103"/>
      <c r="N259" s="103"/>
      <c r="O259" s="103"/>
      <c r="P259" s="103"/>
      <c r="Q259" s="103"/>
      <c r="R259" s="94"/>
      <c r="S259" s="94"/>
      <c r="T259" s="94"/>
      <c r="U259" s="102" t="s">
        <v>178</v>
      </c>
      <c r="V259" s="103"/>
      <c r="W259" s="103"/>
      <c r="X259" s="103"/>
      <c r="Y259" s="103"/>
      <c r="Z259" s="103"/>
      <c r="AA259" s="103"/>
      <c r="AB259" s="34"/>
      <c r="AC259" s="34"/>
      <c r="AD259" s="34"/>
      <c r="AE259" s="102" t="s">
        <v>720</v>
      </c>
      <c r="AF259" s="103"/>
      <c r="AG259" s="103"/>
      <c r="AH259" s="103"/>
      <c r="AI259" s="103"/>
      <c r="AJ259" s="103"/>
      <c r="AK259" s="103"/>
      <c r="AL259" s="34"/>
      <c r="AM259" s="34"/>
      <c r="AN259" s="34"/>
      <c r="AO259" s="102" t="s">
        <v>721</v>
      </c>
      <c r="AP259" s="103"/>
      <c r="AQ259" s="103"/>
      <c r="AR259" s="103"/>
      <c r="AS259" s="103"/>
      <c r="AT259" s="103"/>
      <c r="AU259" s="103"/>
      <c r="AV259" s="94"/>
      <c r="AW259" s="94"/>
      <c r="AX259" s="30"/>
      <c r="AY259">
        <v>1</v>
      </c>
    </row>
    <row r="260" spans="1:51" ht="35.25" customHeight="1">
      <c r="A260" s="447"/>
      <c r="B260" s="448"/>
      <c r="C260" s="448"/>
      <c r="D260" s="448"/>
      <c r="E260" s="448"/>
      <c r="F260" s="449"/>
      <c r="G260" s="28"/>
      <c r="H260" s="94"/>
      <c r="I260" s="94"/>
      <c r="J260" s="94"/>
      <c r="K260" s="34"/>
      <c r="L260" s="34"/>
      <c r="M260" s="34"/>
      <c r="N260" s="34"/>
      <c r="O260" s="34"/>
      <c r="P260" s="34"/>
      <c r="Q260" s="34"/>
      <c r="R260" s="94"/>
      <c r="S260" s="94"/>
      <c r="T260" s="94"/>
      <c r="U260" s="34"/>
      <c r="V260" s="34"/>
      <c r="W260" s="34"/>
      <c r="X260" s="34"/>
      <c r="Y260" s="34"/>
      <c r="Z260" s="34"/>
      <c r="AA260" s="34"/>
      <c r="AB260" s="34"/>
      <c r="AC260" s="34"/>
      <c r="AD260" s="34"/>
      <c r="AE260" s="34"/>
      <c r="AF260" s="34"/>
      <c r="AG260" s="34"/>
      <c r="AH260" s="34"/>
      <c r="AI260" s="34"/>
      <c r="AJ260" s="34"/>
      <c r="AK260" s="34"/>
      <c r="AL260" s="94"/>
      <c r="AM260" s="94"/>
      <c r="AN260" s="94"/>
      <c r="AO260" s="29"/>
      <c r="AP260" s="29"/>
      <c r="AQ260" s="29"/>
      <c r="AR260" s="29"/>
      <c r="AS260" s="29"/>
      <c r="AT260" s="29"/>
      <c r="AU260" s="29"/>
      <c r="AV260" s="94"/>
      <c r="AW260" s="94"/>
      <c r="AX260" s="30"/>
      <c r="AY260">
        <v>1</v>
      </c>
    </row>
    <row r="261" spans="1:51" ht="13.5" customHeight="1">
      <c r="A261" s="447"/>
      <c r="B261" s="448"/>
      <c r="C261" s="448"/>
      <c r="D261" s="448"/>
      <c r="E261" s="448"/>
      <c r="F261" s="449"/>
      <c r="G261" s="28"/>
      <c r="H261" s="94"/>
      <c r="I261" s="94"/>
      <c r="J261" s="94"/>
      <c r="K261" s="34"/>
      <c r="L261" s="34"/>
      <c r="M261" s="34"/>
      <c r="N261" s="34"/>
      <c r="O261" s="34"/>
      <c r="P261" s="34"/>
      <c r="Q261" s="34"/>
      <c r="R261" s="94"/>
      <c r="S261" s="94"/>
      <c r="T261" s="94"/>
      <c r="U261" s="34"/>
      <c r="V261" s="34"/>
      <c r="W261" s="34"/>
      <c r="X261" s="34"/>
      <c r="Y261" s="34"/>
      <c r="Z261" s="34"/>
      <c r="AA261" s="34"/>
      <c r="AB261" s="34"/>
      <c r="AC261" s="34"/>
      <c r="AD261" s="34"/>
      <c r="AE261" s="34"/>
      <c r="AF261" s="34"/>
      <c r="AG261" s="34"/>
      <c r="AH261" s="34"/>
      <c r="AI261" s="34"/>
      <c r="AJ261" s="34"/>
      <c r="AK261" s="34"/>
      <c r="AL261" s="94"/>
      <c r="AM261" s="94"/>
      <c r="AN261" s="94"/>
      <c r="AO261" s="29"/>
      <c r="AP261" s="29"/>
      <c r="AQ261" s="29"/>
      <c r="AR261" s="29"/>
      <c r="AS261" s="29"/>
      <c r="AT261" s="29"/>
      <c r="AU261" s="29"/>
      <c r="AV261" s="94"/>
      <c r="AW261" s="94"/>
      <c r="AX261" s="30"/>
      <c r="AY261">
        <v>1</v>
      </c>
    </row>
    <row r="262" spans="1:51" ht="35.25" customHeight="1">
      <c r="A262" s="447"/>
      <c r="B262" s="448"/>
      <c r="C262" s="448"/>
      <c r="D262" s="448"/>
      <c r="E262" s="448"/>
      <c r="F262" s="449"/>
      <c r="G262" s="28"/>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29"/>
      <c r="AP262" s="29"/>
      <c r="AQ262" s="29"/>
      <c r="AR262" s="29"/>
      <c r="AS262" s="29"/>
      <c r="AT262" s="29"/>
      <c r="AU262" s="29"/>
      <c r="AV262" s="94"/>
      <c r="AW262" s="94"/>
      <c r="AX262" s="30"/>
      <c r="AY262">
        <v>1</v>
      </c>
    </row>
    <row r="263" spans="1:51" ht="35.25" customHeight="1">
      <c r="A263" s="447"/>
      <c r="B263" s="448"/>
      <c r="C263" s="448"/>
      <c r="D263" s="448"/>
      <c r="E263" s="448"/>
      <c r="F263" s="449"/>
      <c r="G263" s="28"/>
      <c r="H263" s="94"/>
      <c r="I263" s="94"/>
      <c r="J263" s="94"/>
      <c r="K263" s="94"/>
      <c r="L263" s="94"/>
      <c r="M263" s="94"/>
      <c r="N263" s="94"/>
      <c r="O263" s="94"/>
      <c r="P263" s="94"/>
      <c r="Q263" s="94"/>
      <c r="R263" s="94"/>
      <c r="S263" s="94"/>
      <c r="T263" s="94"/>
      <c r="U263" s="94"/>
      <c r="V263" s="94"/>
      <c r="W263" s="94"/>
      <c r="X263" s="94"/>
      <c r="Y263" s="94"/>
      <c r="Z263" s="96" t="s">
        <v>689</v>
      </c>
      <c r="AA263" s="97"/>
      <c r="AB263" s="97"/>
      <c r="AC263" s="97"/>
      <c r="AD263" s="97"/>
      <c r="AE263" s="97"/>
      <c r="AF263" s="98"/>
      <c r="AG263" s="34"/>
      <c r="AH263" s="34"/>
      <c r="AI263" s="34"/>
      <c r="AJ263" s="34"/>
      <c r="AK263" s="34"/>
      <c r="AL263" s="94"/>
      <c r="AM263" s="94"/>
      <c r="AN263" s="94"/>
      <c r="AO263" s="29"/>
      <c r="AP263" s="29"/>
      <c r="AQ263" s="29"/>
      <c r="AR263" s="29"/>
      <c r="AS263" s="29"/>
      <c r="AT263" s="29"/>
      <c r="AU263" s="29"/>
      <c r="AV263" s="94"/>
      <c r="AW263" s="94"/>
      <c r="AX263" s="30"/>
      <c r="AY263">
        <v>1</v>
      </c>
    </row>
    <row r="264" spans="1:51" ht="35.25" customHeight="1">
      <c r="A264" s="447"/>
      <c r="B264" s="448"/>
      <c r="C264" s="448"/>
      <c r="D264" s="448"/>
      <c r="E264" s="448"/>
      <c r="F264" s="449"/>
      <c r="G264" s="28"/>
      <c r="H264" s="94"/>
      <c r="I264" s="94"/>
      <c r="J264" s="94"/>
      <c r="K264" s="94"/>
      <c r="L264" s="94"/>
      <c r="M264" s="94"/>
      <c r="N264" s="94"/>
      <c r="O264" s="94"/>
      <c r="P264" s="94"/>
      <c r="Q264" s="94"/>
      <c r="R264" s="94"/>
      <c r="S264" s="94"/>
      <c r="T264" s="94"/>
      <c r="U264" s="34"/>
      <c r="V264" s="34"/>
      <c r="W264" s="34"/>
      <c r="X264" s="34"/>
      <c r="Y264" s="34"/>
      <c r="Z264" s="99"/>
      <c r="AA264" s="100"/>
      <c r="AB264" s="100"/>
      <c r="AC264" s="100"/>
      <c r="AD264" s="100"/>
      <c r="AE264" s="100"/>
      <c r="AF264" s="101"/>
      <c r="AG264" s="34"/>
      <c r="AH264" s="34"/>
      <c r="AI264" s="34"/>
      <c r="AJ264" s="34"/>
      <c r="AK264" s="34"/>
      <c r="AL264" s="34"/>
      <c r="AM264" s="34"/>
      <c r="AN264" s="34"/>
      <c r="AO264" s="29"/>
      <c r="AP264" s="29"/>
      <c r="AQ264" s="29"/>
      <c r="AR264" s="29"/>
      <c r="AS264" s="29"/>
      <c r="AT264" s="29"/>
      <c r="AU264" s="29"/>
      <c r="AV264" s="94"/>
      <c r="AW264" s="94"/>
      <c r="AX264" s="30"/>
      <c r="AY264">
        <v>1</v>
      </c>
    </row>
    <row r="265" spans="1:51" ht="35.25" customHeight="1">
      <c r="A265" s="447"/>
      <c r="B265" s="448"/>
      <c r="C265" s="448"/>
      <c r="D265" s="448"/>
      <c r="E265" s="448"/>
      <c r="F265" s="449"/>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c r="A266" s="447"/>
      <c r="B266" s="448"/>
      <c r="C266" s="448"/>
      <c r="D266" s="448"/>
      <c r="E266" s="448"/>
      <c r="F266" s="449"/>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c r="A267" s="447"/>
      <c r="B267" s="448"/>
      <c r="C267" s="448"/>
      <c r="D267" s="448"/>
      <c r="E267" s="448"/>
      <c r="F267" s="449"/>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c r="A268" s="447"/>
      <c r="B268" s="448"/>
      <c r="C268" s="448"/>
      <c r="D268" s="448"/>
      <c r="E268" s="448"/>
      <c r="F268" s="449"/>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c r="A269" s="447"/>
      <c r="B269" s="448"/>
      <c r="C269" s="448"/>
      <c r="D269" s="448"/>
      <c r="E269" s="448"/>
      <c r="F269" s="449"/>
      <c r="G269" s="28"/>
      <c r="H269" s="29"/>
      <c r="I269" s="29"/>
      <c r="J269" s="29"/>
      <c r="K269" s="29"/>
      <c r="L269" s="29"/>
      <c r="M269" s="29"/>
      <c r="N269" s="29"/>
      <c r="O269" s="29"/>
      <c r="P269" s="29"/>
      <c r="Q269" s="29"/>
      <c r="R269" s="29"/>
      <c r="S269" s="29"/>
      <c r="T269" s="29"/>
      <c r="U269" s="95" t="s">
        <v>179</v>
      </c>
      <c r="V269" s="95"/>
      <c r="W269" s="95"/>
      <c r="X269" s="95"/>
      <c r="Y269" s="95"/>
      <c r="Z269" s="95"/>
      <c r="AA269" s="95"/>
      <c r="AB269" s="29"/>
      <c r="AC269" s="29"/>
      <c r="AD269" s="29"/>
      <c r="AE269" s="95" t="s">
        <v>175</v>
      </c>
      <c r="AF269" s="95"/>
      <c r="AG269" s="95"/>
      <c r="AH269" s="95"/>
      <c r="AI269" s="95"/>
      <c r="AJ269" s="95"/>
      <c r="AK269" s="95"/>
      <c r="AL269" s="29"/>
      <c r="AM269" s="29"/>
      <c r="AN269" s="29"/>
      <c r="AO269" s="95" t="s">
        <v>179</v>
      </c>
      <c r="AP269" s="95"/>
      <c r="AQ269" s="95"/>
      <c r="AR269" s="95"/>
      <c r="AS269" s="95"/>
      <c r="AT269" s="95"/>
      <c r="AU269" s="95"/>
      <c r="AV269" s="29"/>
      <c r="AW269" s="29"/>
      <c r="AX269" s="30"/>
      <c r="AY269">
        <v>1</v>
      </c>
    </row>
    <row r="270" spans="1:51" ht="35.25" customHeight="1">
      <c r="A270" s="447"/>
      <c r="B270" s="448"/>
      <c r="C270" s="448"/>
      <c r="D270" s="448"/>
      <c r="E270" s="448"/>
      <c r="F270" s="449"/>
      <c r="G270" s="28"/>
      <c r="H270" s="29"/>
      <c r="I270" s="29"/>
      <c r="J270" s="29"/>
      <c r="K270" s="29"/>
      <c r="L270" s="29"/>
      <c r="M270" s="29"/>
      <c r="N270" s="29"/>
      <c r="O270" s="29"/>
      <c r="P270" s="29"/>
      <c r="Q270" s="29"/>
      <c r="R270" s="29"/>
      <c r="S270" s="29"/>
      <c r="T270" s="29"/>
      <c r="U270" s="96" t="s">
        <v>695</v>
      </c>
      <c r="V270" s="97"/>
      <c r="W270" s="97"/>
      <c r="X270" s="97"/>
      <c r="Y270" s="97"/>
      <c r="Z270" s="97"/>
      <c r="AA270" s="98"/>
      <c r="AB270" s="29"/>
      <c r="AC270" s="29"/>
      <c r="AD270" s="29"/>
      <c r="AE270" s="96" t="s">
        <v>687</v>
      </c>
      <c r="AF270" s="97"/>
      <c r="AG270" s="97"/>
      <c r="AH270" s="97"/>
      <c r="AI270" s="97"/>
      <c r="AJ270" s="97"/>
      <c r="AK270" s="98"/>
      <c r="AL270" s="29"/>
      <c r="AM270" s="29"/>
      <c r="AN270" s="29"/>
      <c r="AO270" s="96" t="s">
        <v>688</v>
      </c>
      <c r="AP270" s="97"/>
      <c r="AQ270" s="97"/>
      <c r="AR270" s="97"/>
      <c r="AS270" s="97"/>
      <c r="AT270" s="97"/>
      <c r="AU270" s="98"/>
      <c r="AV270" s="29"/>
      <c r="AW270" s="29"/>
      <c r="AX270" s="30"/>
      <c r="AY270">
        <v>1</v>
      </c>
    </row>
    <row r="271" spans="1:51" ht="35.25" customHeight="1">
      <c r="A271" s="447"/>
      <c r="B271" s="448"/>
      <c r="C271" s="448"/>
      <c r="D271" s="448"/>
      <c r="E271" s="448"/>
      <c r="F271" s="449"/>
      <c r="G271" s="28"/>
      <c r="H271" s="29"/>
      <c r="I271" s="29"/>
      <c r="J271" s="29"/>
      <c r="K271" s="29"/>
      <c r="L271" s="29"/>
      <c r="M271" s="29"/>
      <c r="N271" s="29"/>
      <c r="O271" s="29"/>
      <c r="P271" s="29"/>
      <c r="Q271" s="29"/>
      <c r="R271" s="29"/>
      <c r="S271" s="29"/>
      <c r="T271" s="29"/>
      <c r="U271" s="99"/>
      <c r="V271" s="100"/>
      <c r="W271" s="100"/>
      <c r="X271" s="100"/>
      <c r="Y271" s="100"/>
      <c r="Z271" s="100"/>
      <c r="AA271" s="101"/>
      <c r="AB271" s="29"/>
      <c r="AC271" s="29"/>
      <c r="AD271" s="29"/>
      <c r="AE271" s="99"/>
      <c r="AF271" s="100"/>
      <c r="AG271" s="100"/>
      <c r="AH271" s="100"/>
      <c r="AI271" s="100"/>
      <c r="AJ271" s="100"/>
      <c r="AK271" s="101"/>
      <c r="AL271" s="29"/>
      <c r="AM271" s="29"/>
      <c r="AN271" s="29"/>
      <c r="AO271" s="99"/>
      <c r="AP271" s="100"/>
      <c r="AQ271" s="100"/>
      <c r="AR271" s="100"/>
      <c r="AS271" s="100"/>
      <c r="AT271" s="100"/>
      <c r="AU271" s="101"/>
      <c r="AV271" s="29"/>
      <c r="AW271" s="29"/>
      <c r="AX271" s="30"/>
      <c r="AY271">
        <v>1</v>
      </c>
    </row>
    <row r="272" spans="1:51" ht="35.25" customHeight="1">
      <c r="A272" s="447"/>
      <c r="B272" s="448"/>
      <c r="C272" s="448"/>
      <c r="D272" s="448"/>
      <c r="E272" s="448"/>
      <c r="F272" s="449"/>
      <c r="G272" s="28"/>
      <c r="H272" s="29"/>
      <c r="I272" s="29"/>
      <c r="J272" s="29"/>
      <c r="K272" s="29"/>
      <c r="L272" s="29"/>
      <c r="M272" s="29"/>
      <c r="N272" s="29"/>
      <c r="O272" s="29"/>
      <c r="P272" s="29"/>
      <c r="Q272" s="29"/>
      <c r="R272" s="29"/>
      <c r="S272" s="29"/>
      <c r="T272" s="29"/>
      <c r="U272" s="102" t="s">
        <v>722</v>
      </c>
      <c r="V272" s="103"/>
      <c r="W272" s="103"/>
      <c r="X272" s="103"/>
      <c r="Y272" s="103"/>
      <c r="Z272" s="103"/>
      <c r="AA272" s="103"/>
      <c r="AB272" s="29"/>
      <c r="AC272" s="29"/>
      <c r="AD272" s="29"/>
      <c r="AE272" s="102" t="s">
        <v>696</v>
      </c>
      <c r="AF272" s="103"/>
      <c r="AG272" s="103"/>
      <c r="AH272" s="103"/>
      <c r="AI272" s="103"/>
      <c r="AJ272" s="103"/>
      <c r="AK272" s="103"/>
      <c r="AL272" s="29"/>
      <c r="AM272" s="29"/>
      <c r="AN272" s="29"/>
      <c r="AO272" s="102" t="s">
        <v>180</v>
      </c>
      <c r="AP272" s="103"/>
      <c r="AQ272" s="103"/>
      <c r="AR272" s="103"/>
      <c r="AS272" s="103"/>
      <c r="AT272" s="103"/>
      <c r="AU272" s="103"/>
      <c r="AV272" s="29"/>
      <c r="AW272" s="29"/>
      <c r="AX272" s="30"/>
      <c r="AY272">
        <v>1</v>
      </c>
    </row>
    <row r="273" spans="1:51" ht="35.25" customHeight="1">
      <c r="A273" s="447"/>
      <c r="B273" s="448"/>
      <c r="C273" s="448"/>
      <c r="D273" s="448"/>
      <c r="E273" s="448"/>
      <c r="F273" s="449"/>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c r="A274" s="447"/>
      <c r="B274" s="448"/>
      <c r="C274" s="448"/>
      <c r="D274" s="448"/>
      <c r="E274" s="448"/>
      <c r="F274" s="449"/>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c r="A275" s="447"/>
      <c r="B275" s="448"/>
      <c r="C275" s="448"/>
      <c r="D275" s="448"/>
      <c r="E275" s="448"/>
      <c r="F275" s="449"/>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c r="A276" s="447"/>
      <c r="B276" s="448"/>
      <c r="C276" s="448"/>
      <c r="D276" s="448"/>
      <c r="E276" s="448"/>
      <c r="F276" s="449"/>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c r="A277" s="447"/>
      <c r="B277" s="448"/>
      <c r="C277" s="448"/>
      <c r="D277" s="448"/>
      <c r="E277" s="448"/>
      <c r="F277" s="449"/>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c r="A278" s="447"/>
      <c r="B278" s="448"/>
      <c r="C278" s="448"/>
      <c r="D278" s="448"/>
      <c r="E278" s="448"/>
      <c r="F278" s="449"/>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c r="A279" s="450"/>
      <c r="B279" s="451"/>
      <c r="C279" s="451"/>
      <c r="D279" s="451"/>
      <c r="E279" s="451"/>
      <c r="F279" s="452"/>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c r="A280" s="453" t="s">
        <v>181</v>
      </c>
      <c r="B280" s="454"/>
      <c r="C280" s="454"/>
      <c r="D280" s="454"/>
      <c r="E280" s="454"/>
      <c r="F280" s="455"/>
      <c r="G280" s="435" t="s">
        <v>182</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183</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8"/>
      <c r="AY280">
        <f>COUNTA(G282:AX291)</f>
        <v>6</v>
      </c>
    </row>
    <row r="281" spans="1:51" ht="24.75" customHeight="1">
      <c r="A281" s="456"/>
      <c r="B281" s="457"/>
      <c r="C281" s="457"/>
      <c r="D281" s="457"/>
      <c r="E281" s="457"/>
      <c r="F281" s="458"/>
      <c r="G281" s="439" t="s">
        <v>184</v>
      </c>
      <c r="H281" s="440"/>
      <c r="I281" s="440"/>
      <c r="J281" s="440"/>
      <c r="K281" s="440"/>
      <c r="L281" s="441" t="s">
        <v>185</v>
      </c>
      <c r="M281" s="440"/>
      <c r="N281" s="440"/>
      <c r="O281" s="440"/>
      <c r="P281" s="440"/>
      <c r="Q281" s="440"/>
      <c r="R281" s="440"/>
      <c r="S281" s="440"/>
      <c r="T281" s="440"/>
      <c r="U281" s="440"/>
      <c r="V281" s="440"/>
      <c r="W281" s="440"/>
      <c r="X281" s="442"/>
      <c r="Y281" s="443" t="s">
        <v>186</v>
      </c>
      <c r="Z281" s="444"/>
      <c r="AA281" s="444"/>
      <c r="AB281" s="445"/>
      <c r="AC281" s="439" t="s">
        <v>184</v>
      </c>
      <c r="AD281" s="440"/>
      <c r="AE281" s="440"/>
      <c r="AF281" s="440"/>
      <c r="AG281" s="440"/>
      <c r="AH281" s="441" t="s">
        <v>185</v>
      </c>
      <c r="AI281" s="440"/>
      <c r="AJ281" s="440"/>
      <c r="AK281" s="440"/>
      <c r="AL281" s="440"/>
      <c r="AM281" s="440"/>
      <c r="AN281" s="440"/>
      <c r="AO281" s="440"/>
      <c r="AP281" s="440"/>
      <c r="AQ281" s="440"/>
      <c r="AR281" s="440"/>
      <c r="AS281" s="440"/>
      <c r="AT281" s="442"/>
      <c r="AU281" s="443" t="s">
        <v>186</v>
      </c>
      <c r="AV281" s="444"/>
      <c r="AW281" s="444"/>
      <c r="AX281" s="446"/>
      <c r="AY281">
        <f>IF(AY280=0,0,1)</f>
        <v>1</v>
      </c>
    </row>
    <row r="282" spans="1:51" ht="21.75" customHeight="1">
      <c r="A282" s="456"/>
      <c r="B282" s="457"/>
      <c r="C282" s="457"/>
      <c r="D282" s="457"/>
      <c r="E282" s="457"/>
      <c r="F282" s="458"/>
      <c r="G282" s="425" t="s">
        <v>690</v>
      </c>
      <c r="H282" s="426"/>
      <c r="I282" s="426"/>
      <c r="J282" s="426"/>
      <c r="K282" s="427"/>
      <c r="L282" s="428" t="s">
        <v>691</v>
      </c>
      <c r="M282" s="429"/>
      <c r="N282" s="429"/>
      <c r="O282" s="429"/>
      <c r="P282" s="429"/>
      <c r="Q282" s="429"/>
      <c r="R282" s="429"/>
      <c r="S282" s="429"/>
      <c r="T282" s="429"/>
      <c r="U282" s="429"/>
      <c r="V282" s="429"/>
      <c r="W282" s="429"/>
      <c r="X282" s="430"/>
      <c r="Y282" s="431">
        <v>2.2000000000000002</v>
      </c>
      <c r="Z282" s="432"/>
      <c r="AA282" s="432"/>
      <c r="AB282" s="433"/>
      <c r="AC282" s="425" t="s">
        <v>753</v>
      </c>
      <c r="AD282" s="426"/>
      <c r="AE282" s="426"/>
      <c r="AF282" s="426"/>
      <c r="AG282" s="427"/>
      <c r="AH282" s="428" t="s">
        <v>692</v>
      </c>
      <c r="AI282" s="429"/>
      <c r="AJ282" s="429"/>
      <c r="AK282" s="429"/>
      <c r="AL282" s="429"/>
      <c r="AM282" s="429"/>
      <c r="AN282" s="429"/>
      <c r="AO282" s="429"/>
      <c r="AP282" s="429"/>
      <c r="AQ282" s="429"/>
      <c r="AR282" s="429"/>
      <c r="AS282" s="429"/>
      <c r="AT282" s="430"/>
      <c r="AU282" s="431">
        <v>4</v>
      </c>
      <c r="AV282" s="432"/>
      <c r="AW282" s="432"/>
      <c r="AX282" s="434"/>
      <c r="AY282">
        <f>COUNTA(G282:AX282)</f>
        <v>6</v>
      </c>
    </row>
    <row r="283" spans="1:51" ht="21.75" hidden="1" customHeight="1">
      <c r="A283" s="456"/>
      <c r="B283" s="457"/>
      <c r="C283" s="457"/>
      <c r="D283" s="457"/>
      <c r="E283" s="457"/>
      <c r="F283" s="458"/>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f t="shared" ref="AY283:AY330" si="61">COUNTA(G283:AX283)</f>
        <v>0</v>
      </c>
    </row>
    <row r="284" spans="1:51" ht="21.75" hidden="1" customHeight="1">
      <c r="A284" s="456"/>
      <c r="B284" s="457"/>
      <c r="C284" s="457"/>
      <c r="D284" s="457"/>
      <c r="E284" s="457"/>
      <c r="F284" s="458"/>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f t="shared" si="61"/>
        <v>0</v>
      </c>
    </row>
    <row r="285" spans="1:51" ht="21.75" hidden="1" customHeight="1">
      <c r="A285" s="456"/>
      <c r="B285" s="457"/>
      <c r="C285" s="457"/>
      <c r="D285" s="457"/>
      <c r="E285" s="457"/>
      <c r="F285" s="458"/>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f t="shared" si="61"/>
        <v>0</v>
      </c>
    </row>
    <row r="286" spans="1:51" ht="21.75" hidden="1" customHeight="1">
      <c r="A286" s="456"/>
      <c r="B286" s="457"/>
      <c r="C286" s="457"/>
      <c r="D286" s="457"/>
      <c r="E286" s="457"/>
      <c r="F286" s="458"/>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f t="shared" si="61"/>
        <v>0</v>
      </c>
    </row>
    <row r="287" spans="1:51" ht="21.75" hidden="1" customHeight="1">
      <c r="A287" s="456"/>
      <c r="B287" s="457"/>
      <c r="C287" s="457"/>
      <c r="D287" s="457"/>
      <c r="E287" s="457"/>
      <c r="F287" s="458"/>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f t="shared" si="61"/>
        <v>0</v>
      </c>
    </row>
    <row r="288" spans="1:51" ht="21.75" hidden="1" customHeight="1">
      <c r="A288" s="456"/>
      <c r="B288" s="457"/>
      <c r="C288" s="457"/>
      <c r="D288" s="457"/>
      <c r="E288" s="457"/>
      <c r="F288" s="458"/>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f t="shared" si="61"/>
        <v>0</v>
      </c>
    </row>
    <row r="289" spans="1:51" ht="21.75" hidden="1" customHeight="1">
      <c r="A289" s="456"/>
      <c r="B289" s="457"/>
      <c r="C289" s="457"/>
      <c r="D289" s="457"/>
      <c r="E289" s="457"/>
      <c r="F289" s="458"/>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f t="shared" si="61"/>
        <v>0</v>
      </c>
    </row>
    <row r="290" spans="1:51" ht="21.75" hidden="1" customHeight="1">
      <c r="A290" s="456"/>
      <c r="B290" s="457"/>
      <c r="C290" s="457"/>
      <c r="D290" s="457"/>
      <c r="E290" s="457"/>
      <c r="F290" s="458"/>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f t="shared" si="61"/>
        <v>0</v>
      </c>
    </row>
    <row r="291" spans="1:51" ht="21.75" hidden="1" customHeight="1">
      <c r="A291" s="456"/>
      <c r="B291" s="457"/>
      <c r="C291" s="457"/>
      <c r="D291" s="457"/>
      <c r="E291" s="457"/>
      <c r="F291" s="458"/>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f t="shared" si="61"/>
        <v>0</v>
      </c>
    </row>
    <row r="292" spans="1:51" ht="24.75" customHeight="1" thickBot="1">
      <c r="A292" s="456"/>
      <c r="B292" s="457"/>
      <c r="C292" s="457"/>
      <c r="D292" s="457"/>
      <c r="E292" s="457"/>
      <c r="F292" s="458"/>
      <c r="G292" s="406" t="s">
        <v>187</v>
      </c>
      <c r="H292" s="407"/>
      <c r="I292" s="407"/>
      <c r="J292" s="407"/>
      <c r="K292" s="407"/>
      <c r="L292" s="408"/>
      <c r="M292" s="409"/>
      <c r="N292" s="409"/>
      <c r="O292" s="409"/>
      <c r="P292" s="409"/>
      <c r="Q292" s="409"/>
      <c r="R292" s="409"/>
      <c r="S292" s="409"/>
      <c r="T292" s="409"/>
      <c r="U292" s="409"/>
      <c r="V292" s="409"/>
      <c r="W292" s="409"/>
      <c r="X292" s="410"/>
      <c r="Y292" s="411">
        <f>SUM(Y282:AB291)</f>
        <v>2.2000000000000002</v>
      </c>
      <c r="Z292" s="412"/>
      <c r="AA292" s="412"/>
      <c r="AB292" s="413"/>
      <c r="AC292" s="406" t="s">
        <v>187</v>
      </c>
      <c r="AD292" s="407"/>
      <c r="AE292" s="407"/>
      <c r="AF292" s="407"/>
      <c r="AG292" s="407"/>
      <c r="AH292" s="408"/>
      <c r="AI292" s="409"/>
      <c r="AJ292" s="409"/>
      <c r="AK292" s="409"/>
      <c r="AL292" s="409"/>
      <c r="AM292" s="409"/>
      <c r="AN292" s="409"/>
      <c r="AO292" s="409"/>
      <c r="AP292" s="409"/>
      <c r="AQ292" s="409"/>
      <c r="AR292" s="409"/>
      <c r="AS292" s="409"/>
      <c r="AT292" s="410"/>
      <c r="AU292" s="411">
        <f>SUM(AU282:AX291)</f>
        <v>4</v>
      </c>
      <c r="AV292" s="412"/>
      <c r="AW292" s="412"/>
      <c r="AX292" s="414"/>
      <c r="AY292">
        <f>IF(AY280=0,0,1)</f>
        <v>1</v>
      </c>
    </row>
    <row r="293" spans="1:51" ht="24.75" customHeight="1">
      <c r="A293" s="456"/>
      <c r="B293" s="457"/>
      <c r="C293" s="457"/>
      <c r="D293" s="457"/>
      <c r="E293" s="457"/>
      <c r="F293" s="458"/>
      <c r="G293" s="435" t="s">
        <v>188</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189</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8"/>
      <c r="AY293">
        <f>COUNTA(G295:AX304)</f>
        <v>6</v>
      </c>
    </row>
    <row r="294" spans="1:51" ht="24.75" customHeight="1">
      <c r="A294" s="456"/>
      <c r="B294" s="457"/>
      <c r="C294" s="457"/>
      <c r="D294" s="457"/>
      <c r="E294" s="457"/>
      <c r="F294" s="458"/>
      <c r="G294" s="439" t="s">
        <v>184</v>
      </c>
      <c r="H294" s="440"/>
      <c r="I294" s="440"/>
      <c r="J294" s="440"/>
      <c r="K294" s="440"/>
      <c r="L294" s="441" t="s">
        <v>185</v>
      </c>
      <c r="M294" s="440"/>
      <c r="N294" s="440"/>
      <c r="O294" s="440"/>
      <c r="P294" s="440"/>
      <c r="Q294" s="440"/>
      <c r="R294" s="440"/>
      <c r="S294" s="440"/>
      <c r="T294" s="440"/>
      <c r="U294" s="440"/>
      <c r="V294" s="440"/>
      <c r="W294" s="440"/>
      <c r="X294" s="442"/>
      <c r="Y294" s="443" t="s">
        <v>186</v>
      </c>
      <c r="Z294" s="444"/>
      <c r="AA294" s="444"/>
      <c r="AB294" s="445"/>
      <c r="AC294" s="439" t="s">
        <v>184</v>
      </c>
      <c r="AD294" s="440"/>
      <c r="AE294" s="440"/>
      <c r="AF294" s="440"/>
      <c r="AG294" s="440"/>
      <c r="AH294" s="441" t="s">
        <v>185</v>
      </c>
      <c r="AI294" s="440"/>
      <c r="AJ294" s="440"/>
      <c r="AK294" s="440"/>
      <c r="AL294" s="440"/>
      <c r="AM294" s="440"/>
      <c r="AN294" s="440"/>
      <c r="AO294" s="440"/>
      <c r="AP294" s="440"/>
      <c r="AQ294" s="440"/>
      <c r="AR294" s="440"/>
      <c r="AS294" s="440"/>
      <c r="AT294" s="442"/>
      <c r="AU294" s="443" t="s">
        <v>186</v>
      </c>
      <c r="AV294" s="444"/>
      <c r="AW294" s="444"/>
      <c r="AX294" s="446"/>
      <c r="AY294">
        <f>IF(AY293=0,0,1)</f>
        <v>1</v>
      </c>
    </row>
    <row r="295" spans="1:51" ht="21" customHeight="1">
      <c r="A295" s="456"/>
      <c r="B295" s="457"/>
      <c r="C295" s="457"/>
      <c r="D295" s="457"/>
      <c r="E295" s="457"/>
      <c r="F295" s="458"/>
      <c r="G295" s="425" t="s">
        <v>694</v>
      </c>
      <c r="H295" s="426"/>
      <c r="I295" s="426"/>
      <c r="J295" s="426"/>
      <c r="K295" s="427"/>
      <c r="L295" s="428" t="s">
        <v>723</v>
      </c>
      <c r="M295" s="429"/>
      <c r="N295" s="429"/>
      <c r="O295" s="429"/>
      <c r="P295" s="429"/>
      <c r="Q295" s="429"/>
      <c r="R295" s="429"/>
      <c r="S295" s="429"/>
      <c r="T295" s="429"/>
      <c r="U295" s="429"/>
      <c r="V295" s="429"/>
      <c r="W295" s="429"/>
      <c r="X295" s="430"/>
      <c r="Y295" s="431">
        <v>3.1</v>
      </c>
      <c r="Z295" s="432"/>
      <c r="AA295" s="432"/>
      <c r="AB295" s="433"/>
      <c r="AC295" s="425" t="s">
        <v>694</v>
      </c>
      <c r="AD295" s="426"/>
      <c r="AE295" s="426"/>
      <c r="AF295" s="426"/>
      <c r="AG295" s="427"/>
      <c r="AH295" s="428" t="s">
        <v>724</v>
      </c>
      <c r="AI295" s="429"/>
      <c r="AJ295" s="429"/>
      <c r="AK295" s="429"/>
      <c r="AL295" s="429"/>
      <c r="AM295" s="429"/>
      <c r="AN295" s="429"/>
      <c r="AO295" s="429"/>
      <c r="AP295" s="429"/>
      <c r="AQ295" s="429"/>
      <c r="AR295" s="429"/>
      <c r="AS295" s="429"/>
      <c r="AT295" s="430"/>
      <c r="AU295" s="431">
        <v>0.2</v>
      </c>
      <c r="AV295" s="432"/>
      <c r="AW295" s="432"/>
      <c r="AX295" s="434"/>
      <c r="AY295">
        <f>COUNTA(G295:AX295)</f>
        <v>6</v>
      </c>
    </row>
    <row r="296" spans="1:51" ht="21" hidden="1" customHeight="1">
      <c r="A296" s="456"/>
      <c r="B296" s="457"/>
      <c r="C296" s="457"/>
      <c r="D296" s="457"/>
      <c r="E296" s="457"/>
      <c r="F296" s="458"/>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f t="shared" si="61"/>
        <v>0</v>
      </c>
    </row>
    <row r="297" spans="1:51" ht="21" hidden="1" customHeight="1">
      <c r="A297" s="456"/>
      <c r="B297" s="457"/>
      <c r="C297" s="457"/>
      <c r="D297" s="457"/>
      <c r="E297" s="457"/>
      <c r="F297" s="458"/>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f t="shared" si="61"/>
        <v>0</v>
      </c>
    </row>
    <row r="298" spans="1:51" ht="21" hidden="1" customHeight="1">
      <c r="A298" s="456"/>
      <c r="B298" s="457"/>
      <c r="C298" s="457"/>
      <c r="D298" s="457"/>
      <c r="E298" s="457"/>
      <c r="F298" s="458"/>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f t="shared" si="61"/>
        <v>0</v>
      </c>
    </row>
    <row r="299" spans="1:51" ht="21" hidden="1" customHeight="1">
      <c r="A299" s="456"/>
      <c r="B299" s="457"/>
      <c r="C299" s="457"/>
      <c r="D299" s="457"/>
      <c r="E299" s="457"/>
      <c r="F299" s="458"/>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f t="shared" si="61"/>
        <v>0</v>
      </c>
    </row>
    <row r="300" spans="1:51" ht="21" hidden="1" customHeight="1">
      <c r="A300" s="456"/>
      <c r="B300" s="457"/>
      <c r="C300" s="457"/>
      <c r="D300" s="457"/>
      <c r="E300" s="457"/>
      <c r="F300" s="458"/>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f t="shared" si="61"/>
        <v>0</v>
      </c>
    </row>
    <row r="301" spans="1:51" ht="21" hidden="1" customHeight="1">
      <c r="A301" s="456"/>
      <c r="B301" s="457"/>
      <c r="C301" s="457"/>
      <c r="D301" s="457"/>
      <c r="E301" s="457"/>
      <c r="F301" s="458"/>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f t="shared" si="61"/>
        <v>0</v>
      </c>
    </row>
    <row r="302" spans="1:51" ht="21" hidden="1" customHeight="1">
      <c r="A302" s="456"/>
      <c r="B302" s="457"/>
      <c r="C302" s="457"/>
      <c r="D302" s="457"/>
      <c r="E302" s="457"/>
      <c r="F302" s="458"/>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f t="shared" si="61"/>
        <v>0</v>
      </c>
    </row>
    <row r="303" spans="1:51" ht="21" hidden="1" customHeight="1">
      <c r="A303" s="456"/>
      <c r="B303" s="457"/>
      <c r="C303" s="457"/>
      <c r="D303" s="457"/>
      <c r="E303" s="457"/>
      <c r="F303" s="458"/>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f t="shared" si="61"/>
        <v>0</v>
      </c>
    </row>
    <row r="304" spans="1:51" ht="21" hidden="1" customHeight="1">
      <c r="A304" s="456"/>
      <c r="B304" s="457"/>
      <c r="C304" s="457"/>
      <c r="D304" s="457"/>
      <c r="E304" s="457"/>
      <c r="F304" s="458"/>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f t="shared" si="61"/>
        <v>0</v>
      </c>
    </row>
    <row r="305" spans="1:51" ht="24.75" customHeight="1" thickBot="1">
      <c r="A305" s="456"/>
      <c r="B305" s="457"/>
      <c r="C305" s="457"/>
      <c r="D305" s="457"/>
      <c r="E305" s="457"/>
      <c r="F305" s="458"/>
      <c r="G305" s="406" t="s">
        <v>187</v>
      </c>
      <c r="H305" s="407"/>
      <c r="I305" s="407"/>
      <c r="J305" s="407"/>
      <c r="K305" s="407"/>
      <c r="L305" s="408"/>
      <c r="M305" s="409"/>
      <c r="N305" s="409"/>
      <c r="O305" s="409"/>
      <c r="P305" s="409"/>
      <c r="Q305" s="409"/>
      <c r="R305" s="409"/>
      <c r="S305" s="409"/>
      <c r="T305" s="409"/>
      <c r="U305" s="409"/>
      <c r="V305" s="409"/>
      <c r="W305" s="409"/>
      <c r="X305" s="410"/>
      <c r="Y305" s="411">
        <f>SUM(Y295:AB304)</f>
        <v>3.1</v>
      </c>
      <c r="Z305" s="412"/>
      <c r="AA305" s="412"/>
      <c r="AB305" s="413"/>
      <c r="AC305" s="406" t="s">
        <v>187</v>
      </c>
      <c r="AD305" s="407"/>
      <c r="AE305" s="407"/>
      <c r="AF305" s="407"/>
      <c r="AG305" s="407"/>
      <c r="AH305" s="408"/>
      <c r="AI305" s="409"/>
      <c r="AJ305" s="409"/>
      <c r="AK305" s="409"/>
      <c r="AL305" s="409"/>
      <c r="AM305" s="409"/>
      <c r="AN305" s="409"/>
      <c r="AO305" s="409"/>
      <c r="AP305" s="409"/>
      <c r="AQ305" s="409"/>
      <c r="AR305" s="409"/>
      <c r="AS305" s="409"/>
      <c r="AT305" s="410"/>
      <c r="AU305" s="411">
        <f>SUM(AU295:AX304)</f>
        <v>0.2</v>
      </c>
      <c r="AV305" s="412"/>
      <c r="AW305" s="412"/>
      <c r="AX305" s="414"/>
      <c r="AY305">
        <f>IF(AY293=0,0,1)</f>
        <v>1</v>
      </c>
    </row>
    <row r="306" spans="1:51" ht="24.75" customHeight="1">
      <c r="A306" s="456"/>
      <c r="B306" s="457"/>
      <c r="C306" s="457"/>
      <c r="D306" s="457"/>
      <c r="E306" s="457"/>
      <c r="F306" s="458"/>
      <c r="G306" s="435" t="s">
        <v>190</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191</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8"/>
      <c r="AY306">
        <f>COUNTA(G308:AX317)</f>
        <v>6</v>
      </c>
    </row>
    <row r="307" spans="1:51" ht="24.75" customHeight="1">
      <c r="A307" s="456"/>
      <c r="B307" s="457"/>
      <c r="C307" s="457"/>
      <c r="D307" s="457"/>
      <c r="E307" s="457"/>
      <c r="F307" s="458"/>
      <c r="G307" s="439" t="s">
        <v>184</v>
      </c>
      <c r="H307" s="440"/>
      <c r="I307" s="440"/>
      <c r="J307" s="440"/>
      <c r="K307" s="440"/>
      <c r="L307" s="441" t="s">
        <v>185</v>
      </c>
      <c r="M307" s="440"/>
      <c r="N307" s="440"/>
      <c r="O307" s="440"/>
      <c r="P307" s="440"/>
      <c r="Q307" s="440"/>
      <c r="R307" s="440"/>
      <c r="S307" s="440"/>
      <c r="T307" s="440"/>
      <c r="U307" s="440"/>
      <c r="V307" s="440"/>
      <c r="W307" s="440"/>
      <c r="X307" s="442"/>
      <c r="Y307" s="443" t="s">
        <v>186</v>
      </c>
      <c r="Z307" s="444"/>
      <c r="AA307" s="444"/>
      <c r="AB307" s="445"/>
      <c r="AC307" s="439" t="s">
        <v>184</v>
      </c>
      <c r="AD307" s="440"/>
      <c r="AE307" s="440"/>
      <c r="AF307" s="440"/>
      <c r="AG307" s="440"/>
      <c r="AH307" s="441" t="s">
        <v>185</v>
      </c>
      <c r="AI307" s="440"/>
      <c r="AJ307" s="440"/>
      <c r="AK307" s="440"/>
      <c r="AL307" s="440"/>
      <c r="AM307" s="440"/>
      <c r="AN307" s="440"/>
      <c r="AO307" s="440"/>
      <c r="AP307" s="440"/>
      <c r="AQ307" s="440"/>
      <c r="AR307" s="440"/>
      <c r="AS307" s="440"/>
      <c r="AT307" s="442"/>
      <c r="AU307" s="443" t="s">
        <v>186</v>
      </c>
      <c r="AV307" s="444"/>
      <c r="AW307" s="444"/>
      <c r="AX307" s="446"/>
      <c r="AY307">
        <f>IF(AY306=0,0,1)</f>
        <v>1</v>
      </c>
    </row>
    <row r="308" spans="1:51" ht="18.75" customHeight="1">
      <c r="A308" s="456"/>
      <c r="B308" s="457"/>
      <c r="C308" s="457"/>
      <c r="D308" s="457"/>
      <c r="E308" s="457"/>
      <c r="F308" s="458"/>
      <c r="G308" s="425" t="s">
        <v>694</v>
      </c>
      <c r="H308" s="426"/>
      <c r="I308" s="426"/>
      <c r="J308" s="426"/>
      <c r="K308" s="427"/>
      <c r="L308" s="428" t="s">
        <v>725</v>
      </c>
      <c r="M308" s="429"/>
      <c r="N308" s="429"/>
      <c r="O308" s="429"/>
      <c r="P308" s="429"/>
      <c r="Q308" s="429"/>
      <c r="R308" s="429"/>
      <c r="S308" s="429"/>
      <c r="T308" s="429"/>
      <c r="U308" s="429"/>
      <c r="V308" s="429"/>
      <c r="W308" s="429"/>
      <c r="X308" s="430"/>
      <c r="Y308" s="431">
        <v>1.8</v>
      </c>
      <c r="Z308" s="432"/>
      <c r="AA308" s="432"/>
      <c r="AB308" s="433"/>
      <c r="AC308" s="425" t="s">
        <v>690</v>
      </c>
      <c r="AD308" s="426"/>
      <c r="AE308" s="426"/>
      <c r="AF308" s="426"/>
      <c r="AG308" s="427"/>
      <c r="AH308" s="428" t="s">
        <v>697</v>
      </c>
      <c r="AI308" s="429"/>
      <c r="AJ308" s="429"/>
      <c r="AK308" s="429"/>
      <c r="AL308" s="429"/>
      <c r="AM308" s="429"/>
      <c r="AN308" s="429"/>
      <c r="AO308" s="429"/>
      <c r="AP308" s="429"/>
      <c r="AQ308" s="429"/>
      <c r="AR308" s="429"/>
      <c r="AS308" s="429"/>
      <c r="AT308" s="430"/>
      <c r="AU308" s="431">
        <v>4.5999999999999999E-2</v>
      </c>
      <c r="AV308" s="432"/>
      <c r="AW308" s="432"/>
      <c r="AX308" s="434"/>
      <c r="AY308">
        <f>COUNTA(G308:AX308)</f>
        <v>6</v>
      </c>
    </row>
    <row r="309" spans="1:51" ht="18.75" hidden="1" customHeight="1">
      <c r="A309" s="456"/>
      <c r="B309" s="457"/>
      <c r="C309" s="457"/>
      <c r="D309" s="457"/>
      <c r="E309" s="457"/>
      <c r="F309" s="458"/>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f t="shared" si="61"/>
        <v>0</v>
      </c>
    </row>
    <row r="310" spans="1:51" ht="18.75" hidden="1" customHeight="1">
      <c r="A310" s="456"/>
      <c r="B310" s="457"/>
      <c r="C310" s="457"/>
      <c r="D310" s="457"/>
      <c r="E310" s="457"/>
      <c r="F310" s="458"/>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f t="shared" si="61"/>
        <v>0</v>
      </c>
    </row>
    <row r="311" spans="1:51" ht="18.75" hidden="1" customHeight="1">
      <c r="A311" s="456"/>
      <c r="B311" s="457"/>
      <c r="C311" s="457"/>
      <c r="D311" s="457"/>
      <c r="E311" s="457"/>
      <c r="F311" s="458"/>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f t="shared" si="61"/>
        <v>0</v>
      </c>
    </row>
    <row r="312" spans="1:51" ht="18.75" hidden="1" customHeight="1">
      <c r="A312" s="456"/>
      <c r="B312" s="457"/>
      <c r="C312" s="457"/>
      <c r="D312" s="457"/>
      <c r="E312" s="457"/>
      <c r="F312" s="458"/>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f t="shared" si="61"/>
        <v>0</v>
      </c>
    </row>
    <row r="313" spans="1:51" ht="18.75" hidden="1" customHeight="1">
      <c r="A313" s="456"/>
      <c r="B313" s="457"/>
      <c r="C313" s="457"/>
      <c r="D313" s="457"/>
      <c r="E313" s="457"/>
      <c r="F313" s="458"/>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f t="shared" si="61"/>
        <v>0</v>
      </c>
    </row>
    <row r="314" spans="1:51" ht="18.75" hidden="1" customHeight="1">
      <c r="A314" s="456"/>
      <c r="B314" s="457"/>
      <c r="C314" s="457"/>
      <c r="D314" s="457"/>
      <c r="E314" s="457"/>
      <c r="F314" s="458"/>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f t="shared" si="61"/>
        <v>0</v>
      </c>
    </row>
    <row r="315" spans="1:51" ht="18.75" hidden="1" customHeight="1">
      <c r="A315" s="456"/>
      <c r="B315" s="457"/>
      <c r="C315" s="457"/>
      <c r="D315" s="457"/>
      <c r="E315" s="457"/>
      <c r="F315" s="458"/>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f t="shared" si="61"/>
        <v>0</v>
      </c>
    </row>
    <row r="316" spans="1:51" ht="18.75" hidden="1" customHeight="1">
      <c r="A316" s="456"/>
      <c r="B316" s="457"/>
      <c r="C316" s="457"/>
      <c r="D316" s="457"/>
      <c r="E316" s="457"/>
      <c r="F316" s="458"/>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f t="shared" si="61"/>
        <v>0</v>
      </c>
    </row>
    <row r="317" spans="1:51" ht="18.75" hidden="1" customHeight="1">
      <c r="A317" s="456"/>
      <c r="B317" s="457"/>
      <c r="C317" s="457"/>
      <c r="D317" s="457"/>
      <c r="E317" s="457"/>
      <c r="F317" s="458"/>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f t="shared" si="61"/>
        <v>0</v>
      </c>
    </row>
    <row r="318" spans="1:51" ht="24.75" customHeight="1" thickBot="1">
      <c r="A318" s="456"/>
      <c r="B318" s="457"/>
      <c r="C318" s="457"/>
      <c r="D318" s="457"/>
      <c r="E318" s="457"/>
      <c r="F318" s="458"/>
      <c r="G318" s="406" t="s">
        <v>187</v>
      </c>
      <c r="H318" s="407"/>
      <c r="I318" s="407"/>
      <c r="J318" s="407"/>
      <c r="K318" s="407"/>
      <c r="L318" s="408"/>
      <c r="M318" s="409"/>
      <c r="N318" s="409"/>
      <c r="O318" s="409"/>
      <c r="P318" s="409"/>
      <c r="Q318" s="409"/>
      <c r="R318" s="409"/>
      <c r="S318" s="409"/>
      <c r="T318" s="409"/>
      <c r="U318" s="409"/>
      <c r="V318" s="409"/>
      <c r="W318" s="409"/>
      <c r="X318" s="410"/>
      <c r="Y318" s="411">
        <f>SUM(Y308:AB317)</f>
        <v>1.8</v>
      </c>
      <c r="Z318" s="412"/>
      <c r="AA318" s="412"/>
      <c r="AB318" s="413"/>
      <c r="AC318" s="406" t="s">
        <v>187</v>
      </c>
      <c r="AD318" s="407"/>
      <c r="AE318" s="407"/>
      <c r="AF318" s="407"/>
      <c r="AG318" s="407"/>
      <c r="AH318" s="408"/>
      <c r="AI318" s="409"/>
      <c r="AJ318" s="409"/>
      <c r="AK318" s="409"/>
      <c r="AL318" s="409"/>
      <c r="AM318" s="409"/>
      <c r="AN318" s="409"/>
      <c r="AO318" s="409"/>
      <c r="AP318" s="409"/>
      <c r="AQ318" s="409"/>
      <c r="AR318" s="409"/>
      <c r="AS318" s="409"/>
      <c r="AT318" s="410"/>
      <c r="AU318" s="411">
        <f>SUM(AU308:AX317)</f>
        <v>4.5999999999999999E-2</v>
      </c>
      <c r="AV318" s="412"/>
      <c r="AW318" s="412"/>
      <c r="AX318" s="414"/>
      <c r="AY318">
        <f>IF(AY306=0,0,1)</f>
        <v>1</v>
      </c>
    </row>
    <row r="319" spans="1:51" ht="24.75" customHeight="1">
      <c r="A319" s="456"/>
      <c r="B319" s="457"/>
      <c r="C319" s="457"/>
      <c r="D319" s="457"/>
      <c r="E319" s="457"/>
      <c r="F319" s="458"/>
      <c r="G319" s="435" t="s">
        <v>192</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193</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8"/>
      <c r="AY319">
        <f>COUNTA(G321:AX330)</f>
        <v>3</v>
      </c>
    </row>
    <row r="320" spans="1:51" ht="24.75" customHeight="1">
      <c r="A320" s="456"/>
      <c r="B320" s="457"/>
      <c r="C320" s="457"/>
      <c r="D320" s="457"/>
      <c r="E320" s="457"/>
      <c r="F320" s="458"/>
      <c r="G320" s="439" t="s">
        <v>184</v>
      </c>
      <c r="H320" s="440"/>
      <c r="I320" s="440"/>
      <c r="J320" s="440"/>
      <c r="K320" s="440"/>
      <c r="L320" s="441" t="s">
        <v>185</v>
      </c>
      <c r="M320" s="440"/>
      <c r="N320" s="440"/>
      <c r="O320" s="440"/>
      <c r="P320" s="440"/>
      <c r="Q320" s="440"/>
      <c r="R320" s="440"/>
      <c r="S320" s="440"/>
      <c r="T320" s="440"/>
      <c r="U320" s="440"/>
      <c r="V320" s="440"/>
      <c r="W320" s="440"/>
      <c r="X320" s="442"/>
      <c r="Y320" s="443" t="s">
        <v>186</v>
      </c>
      <c r="Z320" s="444"/>
      <c r="AA320" s="444"/>
      <c r="AB320" s="445"/>
      <c r="AC320" s="439" t="s">
        <v>184</v>
      </c>
      <c r="AD320" s="440"/>
      <c r="AE320" s="440"/>
      <c r="AF320" s="440"/>
      <c r="AG320" s="440"/>
      <c r="AH320" s="441" t="s">
        <v>185</v>
      </c>
      <c r="AI320" s="440"/>
      <c r="AJ320" s="440"/>
      <c r="AK320" s="440"/>
      <c r="AL320" s="440"/>
      <c r="AM320" s="440"/>
      <c r="AN320" s="440"/>
      <c r="AO320" s="440"/>
      <c r="AP320" s="440"/>
      <c r="AQ320" s="440"/>
      <c r="AR320" s="440"/>
      <c r="AS320" s="440"/>
      <c r="AT320" s="442"/>
      <c r="AU320" s="443" t="s">
        <v>186</v>
      </c>
      <c r="AV320" s="444"/>
      <c r="AW320" s="444"/>
      <c r="AX320" s="446"/>
      <c r="AY320">
        <f>IF(AY319=0,0,1)</f>
        <v>1</v>
      </c>
    </row>
    <row r="321" spans="1:51" s="13" customFormat="1" ht="20.25" customHeight="1">
      <c r="A321" s="456"/>
      <c r="B321" s="457"/>
      <c r="C321" s="457"/>
      <c r="D321" s="457"/>
      <c r="E321" s="457"/>
      <c r="F321" s="458"/>
      <c r="G321" s="425" t="s">
        <v>698</v>
      </c>
      <c r="H321" s="426"/>
      <c r="I321" s="426"/>
      <c r="J321" s="426"/>
      <c r="K321" s="427"/>
      <c r="L321" s="428" t="s">
        <v>715</v>
      </c>
      <c r="M321" s="429"/>
      <c r="N321" s="429"/>
      <c r="O321" s="429"/>
      <c r="P321" s="429"/>
      <c r="Q321" s="429"/>
      <c r="R321" s="429"/>
      <c r="S321" s="429"/>
      <c r="T321" s="429"/>
      <c r="U321" s="429"/>
      <c r="V321" s="429"/>
      <c r="W321" s="429"/>
      <c r="X321" s="430"/>
      <c r="Y321" s="431">
        <v>0.5</v>
      </c>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f>COUNTA(G321:AX321)</f>
        <v>3</v>
      </c>
    </row>
    <row r="322" spans="1:51" ht="20.25" hidden="1" customHeight="1">
      <c r="A322" s="456"/>
      <c r="B322" s="457"/>
      <c r="C322" s="457"/>
      <c r="D322" s="457"/>
      <c r="E322" s="457"/>
      <c r="F322" s="458"/>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f t="shared" si="61"/>
        <v>0</v>
      </c>
    </row>
    <row r="323" spans="1:51" ht="20.25" hidden="1" customHeight="1">
      <c r="A323" s="456"/>
      <c r="B323" s="457"/>
      <c r="C323" s="457"/>
      <c r="D323" s="457"/>
      <c r="E323" s="457"/>
      <c r="F323" s="458"/>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f t="shared" si="61"/>
        <v>0</v>
      </c>
    </row>
    <row r="324" spans="1:51" ht="20.25" hidden="1" customHeight="1">
      <c r="A324" s="456"/>
      <c r="B324" s="457"/>
      <c r="C324" s="457"/>
      <c r="D324" s="457"/>
      <c r="E324" s="457"/>
      <c r="F324" s="458"/>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f t="shared" si="61"/>
        <v>0</v>
      </c>
    </row>
    <row r="325" spans="1:51" ht="20.25" hidden="1" customHeight="1">
      <c r="A325" s="456"/>
      <c r="B325" s="457"/>
      <c r="C325" s="457"/>
      <c r="D325" s="457"/>
      <c r="E325" s="457"/>
      <c r="F325" s="458"/>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f t="shared" si="61"/>
        <v>0</v>
      </c>
    </row>
    <row r="326" spans="1:51" ht="20.25" hidden="1" customHeight="1">
      <c r="A326" s="456"/>
      <c r="B326" s="457"/>
      <c r="C326" s="457"/>
      <c r="D326" s="457"/>
      <c r="E326" s="457"/>
      <c r="F326" s="458"/>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f t="shared" si="61"/>
        <v>0</v>
      </c>
    </row>
    <row r="327" spans="1:51" ht="20.25" hidden="1" customHeight="1">
      <c r="A327" s="456"/>
      <c r="B327" s="457"/>
      <c r="C327" s="457"/>
      <c r="D327" s="457"/>
      <c r="E327" s="457"/>
      <c r="F327" s="458"/>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f t="shared" si="61"/>
        <v>0</v>
      </c>
    </row>
    <row r="328" spans="1:51" ht="20.25" hidden="1" customHeight="1">
      <c r="A328" s="456"/>
      <c r="B328" s="457"/>
      <c r="C328" s="457"/>
      <c r="D328" s="457"/>
      <c r="E328" s="457"/>
      <c r="F328" s="458"/>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f t="shared" si="61"/>
        <v>0</v>
      </c>
    </row>
    <row r="329" spans="1:51" ht="20.25" hidden="1" customHeight="1">
      <c r="A329" s="456"/>
      <c r="B329" s="457"/>
      <c r="C329" s="457"/>
      <c r="D329" s="457"/>
      <c r="E329" s="457"/>
      <c r="F329" s="458"/>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f t="shared" si="61"/>
        <v>0</v>
      </c>
    </row>
    <row r="330" spans="1:51" ht="20.25" hidden="1" customHeight="1">
      <c r="A330" s="456"/>
      <c r="B330" s="457"/>
      <c r="C330" s="457"/>
      <c r="D330" s="457"/>
      <c r="E330" s="457"/>
      <c r="F330" s="458"/>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f t="shared" si="61"/>
        <v>0</v>
      </c>
    </row>
    <row r="331" spans="1:51" ht="24.75" customHeight="1">
      <c r="A331" s="456"/>
      <c r="B331" s="457"/>
      <c r="C331" s="457"/>
      <c r="D331" s="457"/>
      <c r="E331" s="457"/>
      <c r="F331" s="458"/>
      <c r="G331" s="406" t="s">
        <v>187</v>
      </c>
      <c r="H331" s="407"/>
      <c r="I331" s="407"/>
      <c r="J331" s="407"/>
      <c r="K331" s="407"/>
      <c r="L331" s="408"/>
      <c r="M331" s="409"/>
      <c r="N331" s="409"/>
      <c r="O331" s="409"/>
      <c r="P331" s="409"/>
      <c r="Q331" s="409"/>
      <c r="R331" s="409"/>
      <c r="S331" s="409"/>
      <c r="T331" s="409"/>
      <c r="U331" s="409"/>
      <c r="V331" s="409"/>
      <c r="W331" s="409"/>
      <c r="X331" s="410"/>
      <c r="Y331" s="411">
        <f>SUM(Y321:AB330)</f>
        <v>0.5</v>
      </c>
      <c r="Z331" s="412"/>
      <c r="AA331" s="412"/>
      <c r="AB331" s="413"/>
      <c r="AC331" s="406" t="s">
        <v>187</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f>IF(AY319=0,0,1)</f>
        <v>1</v>
      </c>
    </row>
    <row r="332" spans="1:51" ht="24.75" customHeight="1" thickBot="1">
      <c r="A332" s="401" t="s">
        <v>194</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141</v>
      </c>
      <c r="AM332" s="405"/>
      <c r="AN332" s="405"/>
      <c r="AO332" s="58"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195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4" t="s">
        <v>182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c r="A337" s="390"/>
      <c r="B337" s="390"/>
      <c r="C337" s="391" t="s">
        <v>196</v>
      </c>
      <c r="D337" s="392"/>
      <c r="E337" s="392"/>
      <c r="F337" s="392"/>
      <c r="G337" s="392"/>
      <c r="H337" s="392"/>
      <c r="I337" s="393"/>
      <c r="J337" s="371" t="s">
        <v>197</v>
      </c>
      <c r="K337" s="394"/>
      <c r="L337" s="394"/>
      <c r="M337" s="394"/>
      <c r="N337" s="394"/>
      <c r="O337" s="394"/>
      <c r="P337" s="395" t="s">
        <v>198</v>
      </c>
      <c r="Q337" s="395"/>
      <c r="R337" s="395"/>
      <c r="S337" s="395"/>
      <c r="T337" s="395"/>
      <c r="U337" s="395"/>
      <c r="V337" s="395"/>
      <c r="W337" s="395"/>
      <c r="X337" s="395"/>
      <c r="Y337" s="396" t="s">
        <v>199</v>
      </c>
      <c r="Z337" s="397"/>
      <c r="AA337" s="397"/>
      <c r="AB337" s="397"/>
      <c r="AC337" s="371" t="s">
        <v>200</v>
      </c>
      <c r="AD337" s="371"/>
      <c r="AE337" s="371"/>
      <c r="AF337" s="371"/>
      <c r="AG337" s="371"/>
      <c r="AH337" s="396" t="s">
        <v>201</v>
      </c>
      <c r="AI337" s="390"/>
      <c r="AJ337" s="390"/>
      <c r="AK337" s="390"/>
      <c r="AL337" s="390" t="s">
        <v>202</v>
      </c>
      <c r="AM337" s="390"/>
      <c r="AN337" s="390"/>
      <c r="AO337" s="398"/>
      <c r="AP337" s="371" t="s">
        <v>203</v>
      </c>
      <c r="AQ337" s="371"/>
      <c r="AR337" s="371"/>
      <c r="AS337" s="371"/>
      <c r="AT337" s="371"/>
      <c r="AU337" s="371"/>
      <c r="AV337" s="371"/>
      <c r="AW337" s="371"/>
      <c r="AX337" s="371"/>
      <c r="AY337">
        <f>IF(AY336=0,0,1)</f>
        <v>1</v>
      </c>
    </row>
    <row r="338" spans="1:51" ht="30" customHeight="1">
      <c r="A338" s="357">
        <v>1</v>
      </c>
      <c r="B338" s="357">
        <v>1</v>
      </c>
      <c r="C338" s="399" t="s">
        <v>699</v>
      </c>
      <c r="D338" s="383"/>
      <c r="E338" s="383"/>
      <c r="F338" s="383"/>
      <c r="G338" s="383"/>
      <c r="H338" s="383"/>
      <c r="I338" s="384"/>
      <c r="J338" s="362"/>
      <c r="K338" s="363"/>
      <c r="L338" s="363"/>
      <c r="M338" s="363"/>
      <c r="N338" s="363"/>
      <c r="O338" s="363"/>
      <c r="P338" s="400" t="s">
        <v>706</v>
      </c>
      <c r="Q338" s="364"/>
      <c r="R338" s="364"/>
      <c r="S338" s="364"/>
      <c r="T338" s="364"/>
      <c r="U338" s="364"/>
      <c r="V338" s="364"/>
      <c r="W338" s="364"/>
      <c r="X338" s="364"/>
      <c r="Y338" s="365">
        <v>2.2040000000000002</v>
      </c>
      <c r="Z338" s="366"/>
      <c r="AA338" s="366"/>
      <c r="AB338" s="367"/>
      <c r="AC338" s="353" t="s">
        <v>63</v>
      </c>
      <c r="AD338" s="354"/>
      <c r="AE338" s="354"/>
      <c r="AF338" s="354"/>
      <c r="AG338" s="354"/>
      <c r="AH338" s="388" t="s">
        <v>707</v>
      </c>
      <c r="AI338" s="389"/>
      <c r="AJ338" s="389"/>
      <c r="AK338" s="389"/>
      <c r="AL338" s="349" t="s">
        <v>707</v>
      </c>
      <c r="AM338" s="350"/>
      <c r="AN338" s="350"/>
      <c r="AO338" s="351"/>
      <c r="AP338" s="352" t="s">
        <v>708</v>
      </c>
      <c r="AQ338" s="352"/>
      <c r="AR338" s="352"/>
      <c r="AS338" s="352"/>
      <c r="AT338" s="352"/>
      <c r="AU338" s="352"/>
      <c r="AV338" s="352"/>
      <c r="AW338" s="352"/>
      <c r="AX338" s="352"/>
      <c r="AY338">
        <f>COUNTA(C338:AX338)</f>
        <v>7</v>
      </c>
    </row>
    <row r="339" spans="1:51" ht="30" customHeight="1">
      <c r="A339" s="357">
        <v>2</v>
      </c>
      <c r="B339" s="357">
        <v>1</v>
      </c>
      <c r="C339" s="385" t="s">
        <v>699</v>
      </c>
      <c r="D339" s="260"/>
      <c r="E339" s="260"/>
      <c r="F339" s="260"/>
      <c r="G339" s="260"/>
      <c r="H339" s="260"/>
      <c r="I339" s="386"/>
      <c r="J339" s="362"/>
      <c r="K339" s="363"/>
      <c r="L339" s="363"/>
      <c r="M339" s="363"/>
      <c r="N339" s="363"/>
      <c r="O339" s="363"/>
      <c r="P339" s="400" t="s">
        <v>706</v>
      </c>
      <c r="Q339" s="364"/>
      <c r="R339" s="364"/>
      <c r="S339" s="364"/>
      <c r="T339" s="364"/>
      <c r="U339" s="364"/>
      <c r="V339" s="364"/>
      <c r="W339" s="364"/>
      <c r="X339" s="364"/>
      <c r="Y339" s="365">
        <v>2.1739999999999999</v>
      </c>
      <c r="Z339" s="366"/>
      <c r="AA339" s="366"/>
      <c r="AB339" s="367"/>
      <c r="AC339" s="353" t="s">
        <v>63</v>
      </c>
      <c r="AD339" s="354"/>
      <c r="AE339" s="354"/>
      <c r="AF339" s="354"/>
      <c r="AG339" s="354"/>
      <c r="AH339" s="388" t="s">
        <v>707</v>
      </c>
      <c r="AI339" s="389"/>
      <c r="AJ339" s="389"/>
      <c r="AK339" s="389"/>
      <c r="AL339" s="349" t="s">
        <v>707</v>
      </c>
      <c r="AM339" s="350"/>
      <c r="AN339" s="350"/>
      <c r="AO339" s="351"/>
      <c r="AP339" s="352" t="s">
        <v>708</v>
      </c>
      <c r="AQ339" s="352"/>
      <c r="AR339" s="352"/>
      <c r="AS339" s="352"/>
      <c r="AT339" s="352"/>
      <c r="AU339" s="352"/>
      <c r="AV339" s="352"/>
      <c r="AW339" s="352"/>
      <c r="AX339" s="352"/>
      <c r="AY339">
        <f t="shared" ref="AY339:AY368" si="62">COUNTA(C339:AX339)</f>
        <v>7</v>
      </c>
    </row>
    <row r="340" spans="1:51" ht="30" customHeight="1">
      <c r="A340" s="357">
        <v>3</v>
      </c>
      <c r="B340" s="357">
        <v>1</v>
      </c>
      <c r="C340" s="385" t="s">
        <v>700</v>
      </c>
      <c r="D340" s="260"/>
      <c r="E340" s="260"/>
      <c r="F340" s="260"/>
      <c r="G340" s="260"/>
      <c r="H340" s="260"/>
      <c r="I340" s="386"/>
      <c r="J340" s="362"/>
      <c r="K340" s="363"/>
      <c r="L340" s="363"/>
      <c r="M340" s="363"/>
      <c r="N340" s="363"/>
      <c r="O340" s="363"/>
      <c r="P340" s="400" t="s">
        <v>706</v>
      </c>
      <c r="Q340" s="364"/>
      <c r="R340" s="364"/>
      <c r="S340" s="364"/>
      <c r="T340" s="364"/>
      <c r="U340" s="364"/>
      <c r="V340" s="364"/>
      <c r="W340" s="364"/>
      <c r="X340" s="364"/>
      <c r="Y340" s="365">
        <v>1.841</v>
      </c>
      <c r="Z340" s="366"/>
      <c r="AA340" s="366"/>
      <c r="AB340" s="367"/>
      <c r="AC340" s="353" t="s">
        <v>63</v>
      </c>
      <c r="AD340" s="354"/>
      <c r="AE340" s="354"/>
      <c r="AF340" s="354"/>
      <c r="AG340" s="354"/>
      <c r="AH340" s="388" t="s">
        <v>707</v>
      </c>
      <c r="AI340" s="389"/>
      <c r="AJ340" s="389"/>
      <c r="AK340" s="389"/>
      <c r="AL340" s="349" t="s">
        <v>707</v>
      </c>
      <c r="AM340" s="350"/>
      <c r="AN340" s="350"/>
      <c r="AO340" s="351"/>
      <c r="AP340" s="352" t="s">
        <v>708</v>
      </c>
      <c r="AQ340" s="352"/>
      <c r="AR340" s="352"/>
      <c r="AS340" s="352"/>
      <c r="AT340" s="352"/>
      <c r="AU340" s="352"/>
      <c r="AV340" s="352"/>
      <c r="AW340" s="352"/>
      <c r="AX340" s="352"/>
      <c r="AY340">
        <f t="shared" si="62"/>
        <v>7</v>
      </c>
    </row>
    <row r="341" spans="1:51" ht="30" customHeight="1">
      <c r="A341" s="357">
        <v>4</v>
      </c>
      <c r="B341" s="357">
        <v>1</v>
      </c>
      <c r="C341" s="385" t="s">
        <v>701</v>
      </c>
      <c r="D341" s="260"/>
      <c r="E341" s="260"/>
      <c r="F341" s="260"/>
      <c r="G341" s="260"/>
      <c r="H341" s="260"/>
      <c r="I341" s="386"/>
      <c r="J341" s="362"/>
      <c r="K341" s="363"/>
      <c r="L341" s="363"/>
      <c r="M341" s="363"/>
      <c r="N341" s="363"/>
      <c r="O341" s="363"/>
      <c r="P341" s="400" t="s">
        <v>706</v>
      </c>
      <c r="Q341" s="364"/>
      <c r="R341" s="364"/>
      <c r="S341" s="364"/>
      <c r="T341" s="364"/>
      <c r="U341" s="364"/>
      <c r="V341" s="364"/>
      <c r="W341" s="364"/>
      <c r="X341" s="364"/>
      <c r="Y341" s="365">
        <v>1.006</v>
      </c>
      <c r="Z341" s="366"/>
      <c r="AA341" s="366"/>
      <c r="AB341" s="367"/>
      <c r="AC341" s="353" t="s">
        <v>63</v>
      </c>
      <c r="AD341" s="354"/>
      <c r="AE341" s="354"/>
      <c r="AF341" s="354"/>
      <c r="AG341" s="354"/>
      <c r="AH341" s="388" t="s">
        <v>707</v>
      </c>
      <c r="AI341" s="389"/>
      <c r="AJ341" s="389"/>
      <c r="AK341" s="389"/>
      <c r="AL341" s="349" t="s">
        <v>707</v>
      </c>
      <c r="AM341" s="350"/>
      <c r="AN341" s="350"/>
      <c r="AO341" s="351"/>
      <c r="AP341" s="352" t="s">
        <v>708</v>
      </c>
      <c r="AQ341" s="352"/>
      <c r="AR341" s="352"/>
      <c r="AS341" s="352"/>
      <c r="AT341" s="352"/>
      <c r="AU341" s="352"/>
      <c r="AV341" s="352"/>
      <c r="AW341" s="352"/>
      <c r="AX341" s="352"/>
      <c r="AY341">
        <f t="shared" si="62"/>
        <v>7</v>
      </c>
    </row>
    <row r="342" spans="1:51" ht="30" customHeight="1">
      <c r="A342" s="357">
        <v>5</v>
      </c>
      <c r="B342" s="357">
        <v>1</v>
      </c>
      <c r="C342" s="385" t="s">
        <v>699</v>
      </c>
      <c r="D342" s="260"/>
      <c r="E342" s="260"/>
      <c r="F342" s="260"/>
      <c r="G342" s="260"/>
      <c r="H342" s="260"/>
      <c r="I342" s="386"/>
      <c r="J342" s="362"/>
      <c r="K342" s="363"/>
      <c r="L342" s="363"/>
      <c r="M342" s="363"/>
      <c r="N342" s="363"/>
      <c r="O342" s="363"/>
      <c r="P342" s="400" t="s">
        <v>706</v>
      </c>
      <c r="Q342" s="364"/>
      <c r="R342" s="364"/>
      <c r="S342" s="364"/>
      <c r="T342" s="364"/>
      <c r="U342" s="364"/>
      <c r="V342" s="364"/>
      <c r="W342" s="364"/>
      <c r="X342" s="364"/>
      <c r="Y342" s="365">
        <v>7.8E-2</v>
      </c>
      <c r="Z342" s="366"/>
      <c r="AA342" s="366"/>
      <c r="AB342" s="367"/>
      <c r="AC342" s="353" t="s">
        <v>63</v>
      </c>
      <c r="AD342" s="354"/>
      <c r="AE342" s="354"/>
      <c r="AF342" s="354"/>
      <c r="AG342" s="354"/>
      <c r="AH342" s="388" t="s">
        <v>707</v>
      </c>
      <c r="AI342" s="389"/>
      <c r="AJ342" s="389"/>
      <c r="AK342" s="389"/>
      <c r="AL342" s="349" t="s">
        <v>707</v>
      </c>
      <c r="AM342" s="350"/>
      <c r="AN342" s="350"/>
      <c r="AO342" s="351"/>
      <c r="AP342" s="352" t="s">
        <v>708</v>
      </c>
      <c r="AQ342" s="352"/>
      <c r="AR342" s="352"/>
      <c r="AS342" s="352"/>
      <c r="AT342" s="352"/>
      <c r="AU342" s="352"/>
      <c r="AV342" s="352"/>
      <c r="AW342" s="352"/>
      <c r="AX342" s="352"/>
      <c r="AY342">
        <f>COUNTA(C342:AX342)</f>
        <v>7</v>
      </c>
    </row>
    <row r="343" spans="1:51" ht="30" customHeight="1">
      <c r="A343" s="357">
        <v>6</v>
      </c>
      <c r="B343" s="357">
        <v>1</v>
      </c>
      <c r="C343" s="385" t="s">
        <v>702</v>
      </c>
      <c r="D343" s="260"/>
      <c r="E343" s="260"/>
      <c r="F343" s="260"/>
      <c r="G343" s="260"/>
      <c r="H343" s="260"/>
      <c r="I343" s="386"/>
      <c r="J343" s="362"/>
      <c r="K343" s="363"/>
      <c r="L343" s="363"/>
      <c r="M343" s="363"/>
      <c r="N343" s="363"/>
      <c r="O343" s="363"/>
      <c r="P343" s="400" t="s">
        <v>706</v>
      </c>
      <c r="Q343" s="364"/>
      <c r="R343" s="364"/>
      <c r="S343" s="364"/>
      <c r="T343" s="364"/>
      <c r="U343" s="364"/>
      <c r="V343" s="364"/>
      <c r="W343" s="364"/>
      <c r="X343" s="364"/>
      <c r="Y343" s="365">
        <v>5.8999999999999997E-2</v>
      </c>
      <c r="Z343" s="366"/>
      <c r="AA343" s="366"/>
      <c r="AB343" s="367"/>
      <c r="AC343" s="353" t="s">
        <v>63</v>
      </c>
      <c r="AD343" s="354"/>
      <c r="AE343" s="354"/>
      <c r="AF343" s="354"/>
      <c r="AG343" s="354"/>
      <c r="AH343" s="388" t="s">
        <v>707</v>
      </c>
      <c r="AI343" s="389"/>
      <c r="AJ343" s="389"/>
      <c r="AK343" s="389"/>
      <c r="AL343" s="349" t="s">
        <v>707</v>
      </c>
      <c r="AM343" s="350"/>
      <c r="AN343" s="350"/>
      <c r="AO343" s="351"/>
      <c r="AP343" s="352" t="s">
        <v>708</v>
      </c>
      <c r="AQ343" s="352"/>
      <c r="AR343" s="352"/>
      <c r="AS343" s="352"/>
      <c r="AT343" s="352"/>
      <c r="AU343" s="352"/>
      <c r="AV343" s="352"/>
      <c r="AW343" s="352"/>
      <c r="AX343" s="352"/>
      <c r="AY343">
        <f t="shared" si="62"/>
        <v>7</v>
      </c>
    </row>
    <row r="344" spans="1:51" ht="30" customHeight="1">
      <c r="A344" s="357">
        <v>7</v>
      </c>
      <c r="B344" s="357">
        <v>1</v>
      </c>
      <c r="C344" s="385" t="s">
        <v>700</v>
      </c>
      <c r="D344" s="260"/>
      <c r="E344" s="260"/>
      <c r="F344" s="260"/>
      <c r="G344" s="260"/>
      <c r="H344" s="260"/>
      <c r="I344" s="386"/>
      <c r="J344" s="362"/>
      <c r="K344" s="363"/>
      <c r="L344" s="363"/>
      <c r="M344" s="363"/>
      <c r="N344" s="363"/>
      <c r="O344" s="363"/>
      <c r="P344" s="400" t="s">
        <v>706</v>
      </c>
      <c r="Q344" s="364"/>
      <c r="R344" s="364"/>
      <c r="S344" s="364"/>
      <c r="T344" s="364"/>
      <c r="U344" s="364"/>
      <c r="V344" s="364"/>
      <c r="W344" s="364"/>
      <c r="X344" s="364"/>
      <c r="Y344" s="365">
        <v>5.5E-2</v>
      </c>
      <c r="Z344" s="366"/>
      <c r="AA344" s="366"/>
      <c r="AB344" s="367"/>
      <c r="AC344" s="353" t="s">
        <v>63</v>
      </c>
      <c r="AD344" s="354"/>
      <c r="AE344" s="354"/>
      <c r="AF344" s="354"/>
      <c r="AG344" s="354"/>
      <c r="AH344" s="388" t="s">
        <v>707</v>
      </c>
      <c r="AI344" s="389"/>
      <c r="AJ344" s="389"/>
      <c r="AK344" s="389"/>
      <c r="AL344" s="349" t="s">
        <v>707</v>
      </c>
      <c r="AM344" s="350"/>
      <c r="AN344" s="350"/>
      <c r="AO344" s="351"/>
      <c r="AP344" s="352" t="s">
        <v>708</v>
      </c>
      <c r="AQ344" s="352"/>
      <c r="AR344" s="352"/>
      <c r="AS344" s="352"/>
      <c r="AT344" s="352"/>
      <c r="AU344" s="352"/>
      <c r="AV344" s="352"/>
      <c r="AW344" s="352"/>
      <c r="AX344" s="352"/>
      <c r="AY344">
        <f t="shared" si="62"/>
        <v>7</v>
      </c>
    </row>
    <row r="345" spans="1:51" ht="30" customHeight="1">
      <c r="A345" s="357">
        <v>8</v>
      </c>
      <c r="B345" s="357">
        <v>1</v>
      </c>
      <c r="C345" s="399" t="s">
        <v>703</v>
      </c>
      <c r="D345" s="383"/>
      <c r="E345" s="383"/>
      <c r="F345" s="383"/>
      <c r="G345" s="383"/>
      <c r="H345" s="383"/>
      <c r="I345" s="384"/>
      <c r="J345" s="362"/>
      <c r="K345" s="363"/>
      <c r="L345" s="363"/>
      <c r="M345" s="363"/>
      <c r="N345" s="363"/>
      <c r="O345" s="363"/>
      <c r="P345" s="400" t="s">
        <v>706</v>
      </c>
      <c r="Q345" s="364"/>
      <c r="R345" s="364"/>
      <c r="S345" s="364"/>
      <c r="T345" s="364"/>
      <c r="U345" s="364"/>
      <c r="V345" s="364"/>
      <c r="W345" s="364"/>
      <c r="X345" s="364"/>
      <c r="Y345" s="365">
        <v>5.5E-2</v>
      </c>
      <c r="Z345" s="366"/>
      <c r="AA345" s="366"/>
      <c r="AB345" s="367"/>
      <c r="AC345" s="353" t="s">
        <v>63</v>
      </c>
      <c r="AD345" s="354"/>
      <c r="AE345" s="354"/>
      <c r="AF345" s="354"/>
      <c r="AG345" s="354"/>
      <c r="AH345" s="388" t="s">
        <v>707</v>
      </c>
      <c r="AI345" s="389"/>
      <c r="AJ345" s="389"/>
      <c r="AK345" s="389"/>
      <c r="AL345" s="349" t="s">
        <v>707</v>
      </c>
      <c r="AM345" s="350"/>
      <c r="AN345" s="350"/>
      <c r="AO345" s="351"/>
      <c r="AP345" s="352" t="s">
        <v>708</v>
      </c>
      <c r="AQ345" s="352"/>
      <c r="AR345" s="352"/>
      <c r="AS345" s="352"/>
      <c r="AT345" s="352"/>
      <c r="AU345" s="352"/>
      <c r="AV345" s="352"/>
      <c r="AW345" s="352"/>
      <c r="AX345" s="352"/>
      <c r="AY345">
        <f t="shared" si="62"/>
        <v>7</v>
      </c>
    </row>
    <row r="346" spans="1:51" ht="30" customHeight="1">
      <c r="A346" s="357">
        <v>9</v>
      </c>
      <c r="B346" s="357">
        <v>1</v>
      </c>
      <c r="C346" s="399" t="s">
        <v>704</v>
      </c>
      <c r="D346" s="383"/>
      <c r="E346" s="383"/>
      <c r="F346" s="383"/>
      <c r="G346" s="383"/>
      <c r="H346" s="383"/>
      <c r="I346" s="384"/>
      <c r="J346" s="362"/>
      <c r="K346" s="363"/>
      <c r="L346" s="363"/>
      <c r="M346" s="363"/>
      <c r="N346" s="363"/>
      <c r="O346" s="363"/>
      <c r="P346" s="400" t="s">
        <v>706</v>
      </c>
      <c r="Q346" s="364"/>
      <c r="R346" s="364"/>
      <c r="S346" s="364"/>
      <c r="T346" s="364"/>
      <c r="U346" s="364"/>
      <c r="V346" s="364"/>
      <c r="W346" s="364"/>
      <c r="X346" s="364"/>
      <c r="Y346" s="365">
        <v>0.05</v>
      </c>
      <c r="Z346" s="366"/>
      <c r="AA346" s="366"/>
      <c r="AB346" s="367"/>
      <c r="AC346" s="353" t="s">
        <v>63</v>
      </c>
      <c r="AD346" s="354"/>
      <c r="AE346" s="354"/>
      <c r="AF346" s="354"/>
      <c r="AG346" s="354"/>
      <c r="AH346" s="388" t="s">
        <v>707</v>
      </c>
      <c r="AI346" s="389"/>
      <c r="AJ346" s="389"/>
      <c r="AK346" s="389"/>
      <c r="AL346" s="349" t="s">
        <v>707</v>
      </c>
      <c r="AM346" s="350"/>
      <c r="AN346" s="350"/>
      <c r="AO346" s="351"/>
      <c r="AP346" s="352" t="s">
        <v>708</v>
      </c>
      <c r="AQ346" s="352"/>
      <c r="AR346" s="352"/>
      <c r="AS346" s="352"/>
      <c r="AT346" s="352"/>
      <c r="AU346" s="352"/>
      <c r="AV346" s="352"/>
      <c r="AW346" s="352"/>
      <c r="AX346" s="352"/>
      <c r="AY346">
        <f t="shared" si="62"/>
        <v>7</v>
      </c>
    </row>
    <row r="347" spans="1:51" ht="30" customHeight="1">
      <c r="A347" s="357">
        <v>10</v>
      </c>
      <c r="B347" s="357">
        <v>1</v>
      </c>
      <c r="C347" s="399" t="s">
        <v>705</v>
      </c>
      <c r="D347" s="383"/>
      <c r="E347" s="383"/>
      <c r="F347" s="383"/>
      <c r="G347" s="383"/>
      <c r="H347" s="383"/>
      <c r="I347" s="384"/>
      <c r="J347" s="362"/>
      <c r="K347" s="363"/>
      <c r="L347" s="363"/>
      <c r="M347" s="363"/>
      <c r="N347" s="363"/>
      <c r="O347" s="363"/>
      <c r="P347" s="400" t="s">
        <v>706</v>
      </c>
      <c r="Q347" s="364"/>
      <c r="R347" s="364"/>
      <c r="S347" s="364"/>
      <c r="T347" s="364"/>
      <c r="U347" s="364"/>
      <c r="V347" s="364"/>
      <c r="W347" s="364"/>
      <c r="X347" s="364"/>
      <c r="Y347" s="365">
        <v>4.7E-2</v>
      </c>
      <c r="Z347" s="366"/>
      <c r="AA347" s="366"/>
      <c r="AB347" s="367"/>
      <c r="AC347" s="353" t="s">
        <v>63</v>
      </c>
      <c r="AD347" s="354"/>
      <c r="AE347" s="354"/>
      <c r="AF347" s="354"/>
      <c r="AG347" s="354"/>
      <c r="AH347" s="388" t="s">
        <v>707</v>
      </c>
      <c r="AI347" s="389"/>
      <c r="AJ347" s="389"/>
      <c r="AK347" s="389"/>
      <c r="AL347" s="349" t="s">
        <v>707</v>
      </c>
      <c r="AM347" s="350"/>
      <c r="AN347" s="350"/>
      <c r="AO347" s="351"/>
      <c r="AP347" s="352" t="s">
        <v>708</v>
      </c>
      <c r="AQ347" s="352"/>
      <c r="AR347" s="352"/>
      <c r="AS347" s="352"/>
      <c r="AT347" s="352"/>
      <c r="AU347" s="352"/>
      <c r="AV347" s="352"/>
      <c r="AW347" s="352"/>
      <c r="AX347" s="352"/>
      <c r="AY347">
        <f t="shared" si="62"/>
        <v>7</v>
      </c>
    </row>
    <row r="348" spans="1:51" ht="30" hidden="1" customHeight="1">
      <c r="A348" s="357">
        <v>11</v>
      </c>
      <c r="B348" s="357">
        <v>1</v>
      </c>
      <c r="C348" s="382"/>
      <c r="D348" s="383"/>
      <c r="E348" s="383"/>
      <c r="F348" s="383"/>
      <c r="G348" s="383"/>
      <c r="H348" s="383"/>
      <c r="I348" s="384"/>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f t="shared" si="62"/>
        <v>0</v>
      </c>
    </row>
    <row r="349" spans="1:51" ht="30" hidden="1" customHeight="1">
      <c r="A349" s="357">
        <v>12</v>
      </c>
      <c r="B349" s="357">
        <v>1</v>
      </c>
      <c r="C349" s="382"/>
      <c r="D349" s="383"/>
      <c r="E349" s="383"/>
      <c r="F349" s="383"/>
      <c r="G349" s="383"/>
      <c r="H349" s="383"/>
      <c r="I349" s="384"/>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f t="shared" si="62"/>
        <v>0</v>
      </c>
    </row>
    <row r="350" spans="1:51" ht="30" hidden="1" customHeight="1">
      <c r="A350" s="357">
        <v>13</v>
      </c>
      <c r="B350" s="357">
        <v>1</v>
      </c>
      <c r="C350" s="382"/>
      <c r="D350" s="383"/>
      <c r="E350" s="383"/>
      <c r="F350" s="383"/>
      <c r="G350" s="383"/>
      <c r="H350" s="383"/>
      <c r="I350" s="384"/>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f t="shared" si="62"/>
        <v>0</v>
      </c>
    </row>
    <row r="351" spans="1:51" ht="30" hidden="1" customHeight="1">
      <c r="A351" s="357">
        <v>14</v>
      </c>
      <c r="B351" s="357">
        <v>1</v>
      </c>
      <c r="C351" s="382"/>
      <c r="D351" s="383"/>
      <c r="E351" s="383"/>
      <c r="F351" s="383"/>
      <c r="G351" s="383"/>
      <c r="H351" s="383"/>
      <c r="I351" s="384"/>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f t="shared" si="62"/>
        <v>0</v>
      </c>
    </row>
    <row r="352" spans="1:51" ht="30" hidden="1" customHeight="1">
      <c r="A352" s="357">
        <v>15</v>
      </c>
      <c r="B352" s="357">
        <v>1</v>
      </c>
      <c r="C352" s="382"/>
      <c r="D352" s="383"/>
      <c r="E352" s="383"/>
      <c r="F352" s="383"/>
      <c r="G352" s="383"/>
      <c r="H352" s="383"/>
      <c r="I352" s="384"/>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f t="shared" si="62"/>
        <v>0</v>
      </c>
    </row>
    <row r="353" spans="1:51" ht="30" hidden="1" customHeight="1">
      <c r="A353" s="357">
        <v>16</v>
      </c>
      <c r="B353" s="357">
        <v>1</v>
      </c>
      <c r="C353" s="382"/>
      <c r="D353" s="383"/>
      <c r="E353" s="383"/>
      <c r="F353" s="383"/>
      <c r="G353" s="383"/>
      <c r="H353" s="383"/>
      <c r="I353" s="384"/>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f t="shared" si="62"/>
        <v>0</v>
      </c>
    </row>
    <row r="354" spans="1:51" s="13" customFormat="1" ht="30" hidden="1" customHeight="1">
      <c r="A354" s="357">
        <v>17</v>
      </c>
      <c r="B354" s="357">
        <v>1</v>
      </c>
      <c r="C354" s="382"/>
      <c r="D354" s="383"/>
      <c r="E354" s="383"/>
      <c r="F354" s="383"/>
      <c r="G354" s="383"/>
      <c r="H354" s="383"/>
      <c r="I354" s="384"/>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f t="shared" si="62"/>
        <v>0</v>
      </c>
    </row>
    <row r="355" spans="1:51" ht="30" hidden="1" customHeight="1">
      <c r="A355" s="357">
        <v>18</v>
      </c>
      <c r="B355" s="357">
        <v>1</v>
      </c>
      <c r="C355" s="382"/>
      <c r="D355" s="383"/>
      <c r="E355" s="383"/>
      <c r="F355" s="383"/>
      <c r="G355" s="383"/>
      <c r="H355" s="383"/>
      <c r="I355" s="384"/>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f t="shared" si="62"/>
        <v>0</v>
      </c>
    </row>
    <row r="356" spans="1:51" ht="30" hidden="1" customHeight="1">
      <c r="A356" s="357">
        <v>19</v>
      </c>
      <c r="B356" s="357">
        <v>1</v>
      </c>
      <c r="C356" s="382"/>
      <c r="D356" s="383"/>
      <c r="E356" s="383"/>
      <c r="F356" s="383"/>
      <c r="G356" s="383"/>
      <c r="H356" s="383"/>
      <c r="I356" s="384"/>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f t="shared" si="62"/>
        <v>0</v>
      </c>
    </row>
    <row r="357" spans="1:51" ht="30" hidden="1" customHeight="1">
      <c r="A357" s="357">
        <v>20</v>
      </c>
      <c r="B357" s="357">
        <v>1</v>
      </c>
      <c r="C357" s="382"/>
      <c r="D357" s="383"/>
      <c r="E357" s="383"/>
      <c r="F357" s="383"/>
      <c r="G357" s="383"/>
      <c r="H357" s="383"/>
      <c r="I357" s="384"/>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f t="shared" si="62"/>
        <v>0</v>
      </c>
    </row>
    <row r="358" spans="1:51" ht="30" hidden="1" customHeight="1">
      <c r="A358" s="357">
        <v>21</v>
      </c>
      <c r="B358" s="357">
        <v>1</v>
      </c>
      <c r="C358" s="382"/>
      <c r="D358" s="383"/>
      <c r="E358" s="383"/>
      <c r="F358" s="383"/>
      <c r="G358" s="383"/>
      <c r="H358" s="383"/>
      <c r="I358" s="384"/>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f t="shared" si="62"/>
        <v>0</v>
      </c>
    </row>
    <row r="359" spans="1:51" ht="30" hidden="1" customHeight="1">
      <c r="A359" s="357">
        <v>22</v>
      </c>
      <c r="B359" s="357">
        <v>1</v>
      </c>
      <c r="C359" s="382"/>
      <c r="D359" s="383"/>
      <c r="E359" s="383"/>
      <c r="F359" s="383"/>
      <c r="G359" s="383"/>
      <c r="H359" s="383"/>
      <c r="I359" s="384"/>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f t="shared" si="62"/>
        <v>0</v>
      </c>
    </row>
    <row r="360" spans="1:51" ht="30" hidden="1" customHeight="1">
      <c r="A360" s="357">
        <v>23</v>
      </c>
      <c r="B360" s="357">
        <v>1</v>
      </c>
      <c r="C360" s="382"/>
      <c r="D360" s="383"/>
      <c r="E360" s="383"/>
      <c r="F360" s="383"/>
      <c r="G360" s="383"/>
      <c r="H360" s="383"/>
      <c r="I360" s="384"/>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f t="shared" si="62"/>
        <v>0</v>
      </c>
    </row>
    <row r="361" spans="1:51" ht="30" hidden="1" customHeight="1">
      <c r="A361" s="357">
        <v>24</v>
      </c>
      <c r="B361" s="357">
        <v>1</v>
      </c>
      <c r="C361" s="382"/>
      <c r="D361" s="383"/>
      <c r="E361" s="383"/>
      <c r="F361" s="383"/>
      <c r="G361" s="383"/>
      <c r="H361" s="383"/>
      <c r="I361" s="384"/>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f t="shared" si="62"/>
        <v>0</v>
      </c>
    </row>
    <row r="362" spans="1:51" ht="30" hidden="1" customHeight="1">
      <c r="A362" s="357">
        <v>25</v>
      </c>
      <c r="B362" s="357">
        <v>1</v>
      </c>
      <c r="C362" s="382"/>
      <c r="D362" s="383"/>
      <c r="E362" s="383"/>
      <c r="F362" s="383"/>
      <c r="G362" s="383"/>
      <c r="H362" s="383"/>
      <c r="I362" s="384"/>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f t="shared" si="62"/>
        <v>0</v>
      </c>
    </row>
    <row r="363" spans="1:51" ht="30" hidden="1" customHeight="1">
      <c r="A363" s="357">
        <v>26</v>
      </c>
      <c r="B363" s="357">
        <v>1</v>
      </c>
      <c r="C363" s="382"/>
      <c r="D363" s="383"/>
      <c r="E363" s="383"/>
      <c r="F363" s="383"/>
      <c r="G363" s="383"/>
      <c r="H363" s="383"/>
      <c r="I363" s="384"/>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f t="shared" si="62"/>
        <v>0</v>
      </c>
    </row>
    <row r="364" spans="1:51" ht="30" hidden="1" customHeight="1">
      <c r="A364" s="357">
        <v>27</v>
      </c>
      <c r="B364" s="357">
        <v>1</v>
      </c>
      <c r="C364" s="382"/>
      <c r="D364" s="383"/>
      <c r="E364" s="383"/>
      <c r="F364" s="383"/>
      <c r="G364" s="383"/>
      <c r="H364" s="383"/>
      <c r="I364" s="384"/>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f t="shared" si="62"/>
        <v>0</v>
      </c>
    </row>
    <row r="365" spans="1:51" ht="30" hidden="1" customHeight="1">
      <c r="A365" s="357">
        <v>28</v>
      </c>
      <c r="B365" s="357">
        <v>1</v>
      </c>
      <c r="C365" s="382"/>
      <c r="D365" s="383"/>
      <c r="E365" s="383"/>
      <c r="F365" s="383"/>
      <c r="G365" s="383"/>
      <c r="H365" s="383"/>
      <c r="I365" s="384"/>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f t="shared" si="62"/>
        <v>0</v>
      </c>
    </row>
    <row r="366" spans="1:51" ht="30" hidden="1" customHeight="1">
      <c r="A366" s="357">
        <v>29</v>
      </c>
      <c r="B366" s="357">
        <v>1</v>
      </c>
      <c r="C366" s="382"/>
      <c r="D366" s="383"/>
      <c r="E366" s="383"/>
      <c r="F366" s="383"/>
      <c r="G366" s="383"/>
      <c r="H366" s="383"/>
      <c r="I366" s="384"/>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f t="shared" si="62"/>
        <v>0</v>
      </c>
    </row>
    <row r="367" spans="1:51" ht="30" hidden="1" customHeight="1">
      <c r="A367" s="357">
        <v>30</v>
      </c>
      <c r="B367" s="357">
        <v>1</v>
      </c>
      <c r="C367" s="382"/>
      <c r="D367" s="383"/>
      <c r="E367" s="383"/>
      <c r="F367" s="383"/>
      <c r="G367" s="383"/>
      <c r="H367" s="383"/>
      <c r="I367" s="384"/>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f t="shared" si="62"/>
        <v>0</v>
      </c>
    </row>
    <row r="368" spans="1:51" ht="24.75" hidden="1" customHeight="1">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c r="A369" s="38"/>
      <c r="B369" s="42" t="s">
        <v>204</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7</v>
      </c>
    </row>
    <row r="370" spans="1:51" ht="59.25" customHeight="1">
      <c r="A370" s="390"/>
      <c r="B370" s="390"/>
      <c r="C370" s="391" t="s">
        <v>196</v>
      </c>
      <c r="D370" s="392"/>
      <c r="E370" s="392"/>
      <c r="F370" s="392"/>
      <c r="G370" s="392"/>
      <c r="H370" s="392"/>
      <c r="I370" s="393"/>
      <c r="J370" s="371" t="s">
        <v>197</v>
      </c>
      <c r="K370" s="394"/>
      <c r="L370" s="394"/>
      <c r="M370" s="394"/>
      <c r="N370" s="394"/>
      <c r="O370" s="394"/>
      <c r="P370" s="395" t="s">
        <v>198</v>
      </c>
      <c r="Q370" s="395"/>
      <c r="R370" s="395"/>
      <c r="S370" s="395"/>
      <c r="T370" s="395"/>
      <c r="U370" s="395"/>
      <c r="V370" s="395"/>
      <c r="W370" s="395"/>
      <c r="X370" s="395"/>
      <c r="Y370" s="396" t="s">
        <v>199</v>
      </c>
      <c r="Z370" s="397"/>
      <c r="AA370" s="397"/>
      <c r="AB370" s="397"/>
      <c r="AC370" s="371" t="s">
        <v>200</v>
      </c>
      <c r="AD370" s="371"/>
      <c r="AE370" s="371"/>
      <c r="AF370" s="371"/>
      <c r="AG370" s="371"/>
      <c r="AH370" s="396" t="s">
        <v>201</v>
      </c>
      <c r="AI370" s="390"/>
      <c r="AJ370" s="390"/>
      <c r="AK370" s="390"/>
      <c r="AL370" s="390" t="s">
        <v>202</v>
      </c>
      <c r="AM370" s="390"/>
      <c r="AN370" s="390"/>
      <c r="AO370" s="398"/>
      <c r="AP370" s="371" t="s">
        <v>203</v>
      </c>
      <c r="AQ370" s="371"/>
      <c r="AR370" s="371"/>
      <c r="AS370" s="371"/>
      <c r="AT370" s="371"/>
      <c r="AU370" s="371"/>
      <c r="AV370" s="371"/>
      <c r="AW370" s="371"/>
      <c r="AX370" s="371"/>
      <c r="AY370">
        <f>IF(AY369=0,0,1)</f>
        <v>1</v>
      </c>
    </row>
    <row r="371" spans="1:51" ht="30" customHeight="1">
      <c r="A371" s="357">
        <v>1</v>
      </c>
      <c r="B371" s="357">
        <v>1</v>
      </c>
      <c r="C371" s="399" t="s">
        <v>709</v>
      </c>
      <c r="D371" s="383"/>
      <c r="E371" s="383"/>
      <c r="F371" s="383"/>
      <c r="G371" s="383"/>
      <c r="H371" s="383"/>
      <c r="I371" s="384"/>
      <c r="J371" s="362"/>
      <c r="K371" s="363"/>
      <c r="L371" s="363"/>
      <c r="M371" s="363"/>
      <c r="N371" s="363"/>
      <c r="O371" s="363"/>
      <c r="P371" s="400" t="s">
        <v>710</v>
      </c>
      <c r="Q371" s="364"/>
      <c r="R371" s="364"/>
      <c r="S371" s="364"/>
      <c r="T371" s="364"/>
      <c r="U371" s="364"/>
      <c r="V371" s="364"/>
      <c r="W371" s="364"/>
      <c r="X371" s="364"/>
      <c r="Y371" s="365">
        <v>4</v>
      </c>
      <c r="Z371" s="366"/>
      <c r="AA371" s="366"/>
      <c r="AB371" s="367"/>
      <c r="AC371" s="353" t="s">
        <v>63</v>
      </c>
      <c r="AD371" s="354"/>
      <c r="AE371" s="354"/>
      <c r="AF371" s="354"/>
      <c r="AG371" s="354"/>
      <c r="AH371" s="388" t="s">
        <v>707</v>
      </c>
      <c r="AI371" s="389"/>
      <c r="AJ371" s="389"/>
      <c r="AK371" s="389"/>
      <c r="AL371" s="349" t="s">
        <v>707</v>
      </c>
      <c r="AM371" s="350"/>
      <c r="AN371" s="350"/>
      <c r="AO371" s="351"/>
      <c r="AP371" s="352" t="s">
        <v>708</v>
      </c>
      <c r="AQ371" s="352"/>
      <c r="AR371" s="352"/>
      <c r="AS371" s="352"/>
      <c r="AT371" s="352"/>
      <c r="AU371" s="352"/>
      <c r="AV371" s="352"/>
      <c r="AW371" s="352"/>
      <c r="AX371" s="352"/>
      <c r="AY371">
        <f>COUNTA(C371:AX371)</f>
        <v>7</v>
      </c>
    </row>
    <row r="372" spans="1:51" ht="30" hidden="1" customHeight="1">
      <c r="A372" s="357">
        <v>2</v>
      </c>
      <c r="B372" s="357">
        <v>1</v>
      </c>
      <c r="C372" s="385"/>
      <c r="D372" s="260"/>
      <c r="E372" s="260"/>
      <c r="F372" s="260"/>
      <c r="G372" s="260"/>
      <c r="H372" s="260"/>
      <c r="I372" s="386"/>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88"/>
      <c r="AI372" s="389"/>
      <c r="AJ372" s="389"/>
      <c r="AK372" s="389"/>
      <c r="AL372" s="349"/>
      <c r="AM372" s="350"/>
      <c r="AN372" s="350"/>
      <c r="AO372" s="351"/>
      <c r="AP372" s="352"/>
      <c r="AQ372" s="352"/>
      <c r="AR372" s="352"/>
      <c r="AS372" s="352"/>
      <c r="AT372" s="352"/>
      <c r="AU372" s="352"/>
      <c r="AV372" s="352"/>
      <c r="AW372" s="352"/>
      <c r="AX372" s="352"/>
      <c r="AY372">
        <f t="shared" ref="AY372:AY401" si="63">COUNTA(C372:AX372)</f>
        <v>0</v>
      </c>
    </row>
    <row r="373" spans="1:51" ht="30" hidden="1" customHeight="1">
      <c r="A373" s="357">
        <v>3</v>
      </c>
      <c r="B373" s="357">
        <v>1</v>
      </c>
      <c r="C373" s="385"/>
      <c r="D373" s="260"/>
      <c r="E373" s="260"/>
      <c r="F373" s="260"/>
      <c r="G373" s="260"/>
      <c r="H373" s="260"/>
      <c r="I373" s="386"/>
      <c r="J373" s="362"/>
      <c r="K373" s="363"/>
      <c r="L373" s="363"/>
      <c r="M373" s="363"/>
      <c r="N373" s="363"/>
      <c r="O373" s="363"/>
      <c r="P373" s="387"/>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f t="shared" si="63"/>
        <v>0</v>
      </c>
    </row>
    <row r="374" spans="1:51" ht="30" hidden="1" customHeight="1">
      <c r="A374" s="357">
        <v>4</v>
      </c>
      <c r="B374" s="357">
        <v>1</v>
      </c>
      <c r="C374" s="385"/>
      <c r="D374" s="260"/>
      <c r="E374" s="260"/>
      <c r="F374" s="260"/>
      <c r="G374" s="260"/>
      <c r="H374" s="260"/>
      <c r="I374" s="386"/>
      <c r="J374" s="362"/>
      <c r="K374" s="363"/>
      <c r="L374" s="363"/>
      <c r="M374" s="363"/>
      <c r="N374" s="363"/>
      <c r="O374" s="363"/>
      <c r="P374" s="387"/>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f t="shared" si="63"/>
        <v>0</v>
      </c>
    </row>
    <row r="375" spans="1:51" ht="30" hidden="1" customHeight="1">
      <c r="A375" s="357">
        <v>5</v>
      </c>
      <c r="B375" s="357">
        <v>1</v>
      </c>
      <c r="C375" s="382"/>
      <c r="D375" s="383"/>
      <c r="E375" s="383"/>
      <c r="F375" s="383"/>
      <c r="G375" s="383"/>
      <c r="H375" s="383"/>
      <c r="I375" s="384"/>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f>COUNTA(C375:AX375)</f>
        <v>0</v>
      </c>
    </row>
    <row r="376" spans="1:51" ht="30" hidden="1" customHeight="1">
      <c r="A376" s="357">
        <v>6</v>
      </c>
      <c r="B376" s="357">
        <v>1</v>
      </c>
      <c r="C376" s="382"/>
      <c r="D376" s="383"/>
      <c r="E376" s="383"/>
      <c r="F376" s="383"/>
      <c r="G376" s="383"/>
      <c r="H376" s="383"/>
      <c r="I376" s="384"/>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f t="shared" si="63"/>
        <v>0</v>
      </c>
    </row>
    <row r="377" spans="1:51" ht="30" hidden="1" customHeight="1">
      <c r="A377" s="357">
        <v>7</v>
      </c>
      <c r="B377" s="357">
        <v>1</v>
      </c>
      <c r="C377" s="382"/>
      <c r="D377" s="383"/>
      <c r="E377" s="383"/>
      <c r="F377" s="383"/>
      <c r="G377" s="383"/>
      <c r="H377" s="383"/>
      <c r="I377" s="384"/>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f t="shared" si="63"/>
        <v>0</v>
      </c>
    </row>
    <row r="378" spans="1:51" ht="30" hidden="1" customHeight="1">
      <c r="A378" s="357">
        <v>8</v>
      </c>
      <c r="B378" s="357">
        <v>1</v>
      </c>
      <c r="C378" s="382"/>
      <c r="D378" s="383"/>
      <c r="E378" s="383"/>
      <c r="F378" s="383"/>
      <c r="G378" s="383"/>
      <c r="H378" s="383"/>
      <c r="I378" s="384"/>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f t="shared" si="63"/>
        <v>0</v>
      </c>
    </row>
    <row r="379" spans="1:51" ht="30" hidden="1" customHeight="1">
      <c r="A379" s="357">
        <v>9</v>
      </c>
      <c r="B379" s="357">
        <v>1</v>
      </c>
      <c r="C379" s="382"/>
      <c r="D379" s="383"/>
      <c r="E379" s="383"/>
      <c r="F379" s="383"/>
      <c r="G379" s="383"/>
      <c r="H379" s="383"/>
      <c r="I379" s="384"/>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f t="shared" si="63"/>
        <v>0</v>
      </c>
    </row>
    <row r="380" spans="1:51" ht="30" hidden="1" customHeight="1">
      <c r="A380" s="357">
        <v>10</v>
      </c>
      <c r="B380" s="357">
        <v>1</v>
      </c>
      <c r="C380" s="382"/>
      <c r="D380" s="383"/>
      <c r="E380" s="383"/>
      <c r="F380" s="383"/>
      <c r="G380" s="383"/>
      <c r="H380" s="383"/>
      <c r="I380" s="384"/>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f t="shared" si="63"/>
        <v>0</v>
      </c>
    </row>
    <row r="381" spans="1:51" ht="30" hidden="1" customHeight="1">
      <c r="A381" s="357">
        <v>11</v>
      </c>
      <c r="B381" s="357">
        <v>1</v>
      </c>
      <c r="C381" s="382"/>
      <c r="D381" s="383"/>
      <c r="E381" s="383"/>
      <c r="F381" s="383"/>
      <c r="G381" s="383"/>
      <c r="H381" s="383"/>
      <c r="I381" s="384"/>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f t="shared" si="63"/>
        <v>0</v>
      </c>
    </row>
    <row r="382" spans="1:51" ht="30" hidden="1" customHeight="1">
      <c r="A382" s="357">
        <v>12</v>
      </c>
      <c r="B382" s="357">
        <v>1</v>
      </c>
      <c r="C382" s="382"/>
      <c r="D382" s="383"/>
      <c r="E382" s="383"/>
      <c r="F382" s="383"/>
      <c r="G382" s="383"/>
      <c r="H382" s="383"/>
      <c r="I382" s="384"/>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f t="shared" si="63"/>
        <v>0</v>
      </c>
    </row>
    <row r="383" spans="1:51" ht="30" hidden="1" customHeight="1">
      <c r="A383" s="357">
        <v>13</v>
      </c>
      <c r="B383" s="357">
        <v>1</v>
      </c>
      <c r="C383" s="382"/>
      <c r="D383" s="383"/>
      <c r="E383" s="383"/>
      <c r="F383" s="383"/>
      <c r="G383" s="383"/>
      <c r="H383" s="383"/>
      <c r="I383" s="384"/>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f t="shared" si="63"/>
        <v>0</v>
      </c>
    </row>
    <row r="384" spans="1:51" ht="30" hidden="1" customHeight="1">
      <c r="A384" s="357">
        <v>14</v>
      </c>
      <c r="B384" s="357">
        <v>1</v>
      </c>
      <c r="C384" s="382"/>
      <c r="D384" s="383"/>
      <c r="E384" s="383"/>
      <c r="F384" s="383"/>
      <c r="G384" s="383"/>
      <c r="H384" s="383"/>
      <c r="I384" s="384"/>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f t="shared" si="63"/>
        <v>0</v>
      </c>
    </row>
    <row r="385" spans="1:51" ht="30" hidden="1" customHeight="1">
      <c r="A385" s="357">
        <v>15</v>
      </c>
      <c r="B385" s="357">
        <v>1</v>
      </c>
      <c r="C385" s="382"/>
      <c r="D385" s="383"/>
      <c r="E385" s="383"/>
      <c r="F385" s="383"/>
      <c r="G385" s="383"/>
      <c r="H385" s="383"/>
      <c r="I385" s="384"/>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f t="shared" si="63"/>
        <v>0</v>
      </c>
    </row>
    <row r="386" spans="1:51" ht="30" hidden="1" customHeight="1">
      <c r="A386" s="357">
        <v>16</v>
      </c>
      <c r="B386" s="357">
        <v>1</v>
      </c>
      <c r="C386" s="382"/>
      <c r="D386" s="383"/>
      <c r="E386" s="383"/>
      <c r="F386" s="383"/>
      <c r="G386" s="383"/>
      <c r="H386" s="383"/>
      <c r="I386" s="384"/>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f t="shared" si="63"/>
        <v>0</v>
      </c>
    </row>
    <row r="387" spans="1:51" s="13" customFormat="1" ht="30" hidden="1" customHeight="1">
      <c r="A387" s="357">
        <v>17</v>
      </c>
      <c r="B387" s="357">
        <v>1</v>
      </c>
      <c r="C387" s="382"/>
      <c r="D387" s="383"/>
      <c r="E387" s="383"/>
      <c r="F387" s="383"/>
      <c r="G387" s="383"/>
      <c r="H387" s="383"/>
      <c r="I387" s="384"/>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f t="shared" si="63"/>
        <v>0</v>
      </c>
    </row>
    <row r="388" spans="1:51" ht="30" hidden="1" customHeight="1">
      <c r="A388" s="357">
        <v>18</v>
      </c>
      <c r="B388" s="357">
        <v>1</v>
      </c>
      <c r="C388" s="382"/>
      <c r="D388" s="383"/>
      <c r="E388" s="383"/>
      <c r="F388" s="383"/>
      <c r="G388" s="383"/>
      <c r="H388" s="383"/>
      <c r="I388" s="384"/>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f t="shared" si="63"/>
        <v>0</v>
      </c>
    </row>
    <row r="389" spans="1:51" ht="30" hidden="1" customHeight="1">
      <c r="A389" s="357">
        <v>19</v>
      </c>
      <c r="B389" s="357">
        <v>1</v>
      </c>
      <c r="C389" s="382"/>
      <c r="D389" s="383"/>
      <c r="E389" s="383"/>
      <c r="F389" s="383"/>
      <c r="G389" s="383"/>
      <c r="H389" s="383"/>
      <c r="I389" s="384"/>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f t="shared" si="63"/>
        <v>0</v>
      </c>
    </row>
    <row r="390" spans="1:51" ht="30" hidden="1" customHeight="1">
      <c r="A390" s="357">
        <v>20</v>
      </c>
      <c r="B390" s="357">
        <v>1</v>
      </c>
      <c r="C390" s="382"/>
      <c r="D390" s="383"/>
      <c r="E390" s="383"/>
      <c r="F390" s="383"/>
      <c r="G390" s="383"/>
      <c r="H390" s="383"/>
      <c r="I390" s="384"/>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f t="shared" si="63"/>
        <v>0</v>
      </c>
    </row>
    <row r="391" spans="1:51" ht="30" hidden="1" customHeight="1">
      <c r="A391" s="357">
        <v>21</v>
      </c>
      <c r="B391" s="357">
        <v>1</v>
      </c>
      <c r="C391" s="382"/>
      <c r="D391" s="383"/>
      <c r="E391" s="383"/>
      <c r="F391" s="383"/>
      <c r="G391" s="383"/>
      <c r="H391" s="383"/>
      <c r="I391" s="384"/>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f t="shared" si="63"/>
        <v>0</v>
      </c>
    </row>
    <row r="392" spans="1:51" ht="30" hidden="1" customHeight="1">
      <c r="A392" s="357">
        <v>22</v>
      </c>
      <c r="B392" s="357">
        <v>1</v>
      </c>
      <c r="C392" s="382"/>
      <c r="D392" s="383"/>
      <c r="E392" s="383"/>
      <c r="F392" s="383"/>
      <c r="G392" s="383"/>
      <c r="H392" s="383"/>
      <c r="I392" s="384"/>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f t="shared" si="63"/>
        <v>0</v>
      </c>
    </row>
    <row r="393" spans="1:51" ht="30" hidden="1" customHeight="1">
      <c r="A393" s="357">
        <v>23</v>
      </c>
      <c r="B393" s="357">
        <v>1</v>
      </c>
      <c r="C393" s="382"/>
      <c r="D393" s="383"/>
      <c r="E393" s="383"/>
      <c r="F393" s="383"/>
      <c r="G393" s="383"/>
      <c r="H393" s="383"/>
      <c r="I393" s="384"/>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f t="shared" si="63"/>
        <v>0</v>
      </c>
    </row>
    <row r="394" spans="1:51" ht="30" hidden="1" customHeight="1">
      <c r="A394" s="357">
        <v>24</v>
      </c>
      <c r="B394" s="357">
        <v>1</v>
      </c>
      <c r="C394" s="382"/>
      <c r="D394" s="383"/>
      <c r="E394" s="383"/>
      <c r="F394" s="383"/>
      <c r="G394" s="383"/>
      <c r="H394" s="383"/>
      <c r="I394" s="384"/>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f t="shared" si="63"/>
        <v>0</v>
      </c>
    </row>
    <row r="395" spans="1:51" ht="30" hidden="1" customHeight="1">
      <c r="A395" s="357">
        <v>25</v>
      </c>
      <c r="B395" s="357">
        <v>1</v>
      </c>
      <c r="C395" s="382"/>
      <c r="D395" s="383"/>
      <c r="E395" s="383"/>
      <c r="F395" s="383"/>
      <c r="G395" s="383"/>
      <c r="H395" s="383"/>
      <c r="I395" s="384"/>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f t="shared" si="63"/>
        <v>0</v>
      </c>
    </row>
    <row r="396" spans="1:51" ht="30" hidden="1" customHeight="1">
      <c r="A396" s="357">
        <v>26</v>
      </c>
      <c r="B396" s="357">
        <v>1</v>
      </c>
      <c r="C396" s="382"/>
      <c r="D396" s="383"/>
      <c r="E396" s="383"/>
      <c r="F396" s="383"/>
      <c r="G396" s="383"/>
      <c r="H396" s="383"/>
      <c r="I396" s="384"/>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f t="shared" si="63"/>
        <v>0</v>
      </c>
    </row>
    <row r="397" spans="1:51" ht="30" hidden="1" customHeight="1">
      <c r="A397" s="357">
        <v>27</v>
      </c>
      <c r="B397" s="357">
        <v>1</v>
      </c>
      <c r="C397" s="382"/>
      <c r="D397" s="383"/>
      <c r="E397" s="383"/>
      <c r="F397" s="383"/>
      <c r="G397" s="383"/>
      <c r="H397" s="383"/>
      <c r="I397" s="384"/>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f t="shared" si="63"/>
        <v>0</v>
      </c>
    </row>
    <row r="398" spans="1:51" ht="30" hidden="1" customHeight="1">
      <c r="A398" s="357">
        <v>28</v>
      </c>
      <c r="B398" s="357">
        <v>1</v>
      </c>
      <c r="C398" s="382"/>
      <c r="D398" s="383"/>
      <c r="E398" s="383"/>
      <c r="F398" s="383"/>
      <c r="G398" s="383"/>
      <c r="H398" s="383"/>
      <c r="I398" s="384"/>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f t="shared" si="63"/>
        <v>0</v>
      </c>
    </row>
    <row r="399" spans="1:51" ht="30" hidden="1" customHeight="1">
      <c r="A399" s="357">
        <v>29</v>
      </c>
      <c r="B399" s="357">
        <v>1</v>
      </c>
      <c r="C399" s="382"/>
      <c r="D399" s="383"/>
      <c r="E399" s="383"/>
      <c r="F399" s="383"/>
      <c r="G399" s="383"/>
      <c r="H399" s="383"/>
      <c r="I399" s="384"/>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f t="shared" si="63"/>
        <v>0</v>
      </c>
    </row>
    <row r="400" spans="1:51" ht="30" hidden="1" customHeight="1">
      <c r="A400" s="357">
        <v>30</v>
      </c>
      <c r="B400" s="357">
        <v>1</v>
      </c>
      <c r="C400" s="382"/>
      <c r="D400" s="383"/>
      <c r="E400" s="383"/>
      <c r="F400" s="383"/>
      <c r="G400" s="383"/>
      <c r="H400" s="383"/>
      <c r="I400" s="384"/>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f t="shared" si="63"/>
        <v>0</v>
      </c>
    </row>
    <row r="401" spans="1:51" ht="24.75" hidden="1" customHeight="1">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c r="A402" s="38"/>
      <c r="B402" s="42" t="s">
        <v>205</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16</v>
      </c>
    </row>
    <row r="403" spans="1:51" ht="59.25" customHeight="1">
      <c r="A403" s="390"/>
      <c r="B403" s="390"/>
      <c r="C403" s="391" t="s">
        <v>196</v>
      </c>
      <c r="D403" s="392"/>
      <c r="E403" s="392"/>
      <c r="F403" s="392"/>
      <c r="G403" s="392"/>
      <c r="H403" s="392"/>
      <c r="I403" s="393"/>
      <c r="J403" s="371" t="s">
        <v>197</v>
      </c>
      <c r="K403" s="394"/>
      <c r="L403" s="394"/>
      <c r="M403" s="394"/>
      <c r="N403" s="394"/>
      <c r="O403" s="394"/>
      <c r="P403" s="395" t="s">
        <v>198</v>
      </c>
      <c r="Q403" s="395"/>
      <c r="R403" s="395"/>
      <c r="S403" s="395"/>
      <c r="T403" s="395"/>
      <c r="U403" s="395"/>
      <c r="V403" s="395"/>
      <c r="W403" s="395"/>
      <c r="X403" s="395"/>
      <c r="Y403" s="396" t="s">
        <v>199</v>
      </c>
      <c r="Z403" s="397"/>
      <c r="AA403" s="397"/>
      <c r="AB403" s="397"/>
      <c r="AC403" s="371" t="s">
        <v>200</v>
      </c>
      <c r="AD403" s="371"/>
      <c r="AE403" s="371"/>
      <c r="AF403" s="371"/>
      <c r="AG403" s="371"/>
      <c r="AH403" s="396" t="s">
        <v>201</v>
      </c>
      <c r="AI403" s="390"/>
      <c r="AJ403" s="390"/>
      <c r="AK403" s="390"/>
      <c r="AL403" s="390" t="s">
        <v>202</v>
      </c>
      <c r="AM403" s="390"/>
      <c r="AN403" s="390"/>
      <c r="AO403" s="398"/>
      <c r="AP403" s="371" t="s">
        <v>203</v>
      </c>
      <c r="AQ403" s="371"/>
      <c r="AR403" s="371"/>
      <c r="AS403" s="371"/>
      <c r="AT403" s="371"/>
      <c r="AU403" s="371"/>
      <c r="AV403" s="371"/>
      <c r="AW403" s="371"/>
      <c r="AX403" s="371"/>
      <c r="AY403">
        <f>IF(AY402=0,0,1)</f>
        <v>1</v>
      </c>
    </row>
    <row r="404" spans="1:51" ht="30" customHeight="1">
      <c r="A404" s="357">
        <v>1</v>
      </c>
      <c r="B404" s="357">
        <v>1</v>
      </c>
      <c r="C404" s="399" t="s">
        <v>711</v>
      </c>
      <c r="D404" s="383"/>
      <c r="E404" s="383"/>
      <c r="F404" s="383"/>
      <c r="G404" s="383"/>
      <c r="H404" s="383"/>
      <c r="I404" s="384"/>
      <c r="J404" s="362">
        <v>4010001148932</v>
      </c>
      <c r="K404" s="363"/>
      <c r="L404" s="363"/>
      <c r="M404" s="363"/>
      <c r="N404" s="363"/>
      <c r="O404" s="363"/>
      <c r="P404" s="400" t="s">
        <v>718</v>
      </c>
      <c r="Q404" s="364"/>
      <c r="R404" s="364"/>
      <c r="S404" s="364"/>
      <c r="T404" s="364"/>
      <c r="U404" s="364"/>
      <c r="V404" s="364"/>
      <c r="W404" s="364"/>
      <c r="X404" s="364"/>
      <c r="Y404" s="365">
        <v>3.1</v>
      </c>
      <c r="Z404" s="366"/>
      <c r="AA404" s="366"/>
      <c r="AB404" s="367"/>
      <c r="AC404" s="353" t="s">
        <v>291</v>
      </c>
      <c r="AD404" s="354"/>
      <c r="AE404" s="354"/>
      <c r="AF404" s="354"/>
      <c r="AG404" s="354"/>
      <c r="AH404" s="388">
        <v>1</v>
      </c>
      <c r="AI404" s="389"/>
      <c r="AJ404" s="389"/>
      <c r="AK404" s="389"/>
      <c r="AL404" s="349">
        <v>99.9</v>
      </c>
      <c r="AM404" s="350"/>
      <c r="AN404" s="350"/>
      <c r="AO404" s="351"/>
      <c r="AP404" s="352" t="s">
        <v>708</v>
      </c>
      <c r="AQ404" s="352"/>
      <c r="AR404" s="352"/>
      <c r="AS404" s="352"/>
      <c r="AT404" s="352"/>
      <c r="AU404" s="352"/>
      <c r="AV404" s="352"/>
      <c r="AW404" s="352"/>
      <c r="AX404" s="352"/>
      <c r="AY404">
        <f>COUNTA(C404:AX404)</f>
        <v>8</v>
      </c>
    </row>
    <row r="405" spans="1:51" ht="30" customHeight="1">
      <c r="A405" s="357">
        <v>2</v>
      </c>
      <c r="B405" s="357">
        <v>1</v>
      </c>
      <c r="C405" s="399" t="s">
        <v>713</v>
      </c>
      <c r="D405" s="383"/>
      <c r="E405" s="383"/>
      <c r="F405" s="383"/>
      <c r="G405" s="383"/>
      <c r="H405" s="383"/>
      <c r="I405" s="384"/>
      <c r="J405" s="362">
        <v>8010005002644</v>
      </c>
      <c r="K405" s="363"/>
      <c r="L405" s="363"/>
      <c r="M405" s="363"/>
      <c r="N405" s="363"/>
      <c r="O405" s="363"/>
      <c r="P405" s="400" t="s">
        <v>719</v>
      </c>
      <c r="Q405" s="364"/>
      <c r="R405" s="364"/>
      <c r="S405" s="364"/>
      <c r="T405" s="364"/>
      <c r="U405" s="364"/>
      <c r="V405" s="364"/>
      <c r="W405" s="364"/>
      <c r="X405" s="364"/>
      <c r="Y405" s="365">
        <v>2.7</v>
      </c>
      <c r="Z405" s="366"/>
      <c r="AA405" s="366"/>
      <c r="AB405" s="367"/>
      <c r="AC405" s="353" t="s">
        <v>291</v>
      </c>
      <c r="AD405" s="354"/>
      <c r="AE405" s="354"/>
      <c r="AF405" s="354"/>
      <c r="AG405" s="354"/>
      <c r="AH405" s="388">
        <v>4</v>
      </c>
      <c r="AI405" s="389"/>
      <c r="AJ405" s="389"/>
      <c r="AK405" s="389"/>
      <c r="AL405" s="349">
        <v>99.2</v>
      </c>
      <c r="AM405" s="350"/>
      <c r="AN405" s="350"/>
      <c r="AO405" s="351"/>
      <c r="AP405" s="352" t="s">
        <v>708</v>
      </c>
      <c r="AQ405" s="352"/>
      <c r="AR405" s="352"/>
      <c r="AS405" s="352"/>
      <c r="AT405" s="352"/>
      <c r="AU405" s="352"/>
      <c r="AV405" s="352"/>
      <c r="AW405" s="352"/>
      <c r="AX405" s="352"/>
      <c r="AY405">
        <f t="shared" ref="AY405:AY434" si="64">COUNTA(C405:AX405)</f>
        <v>8</v>
      </c>
    </row>
    <row r="406" spans="1:51" ht="30" hidden="1" customHeight="1">
      <c r="A406" s="357">
        <v>3</v>
      </c>
      <c r="B406" s="357">
        <v>1</v>
      </c>
      <c r="C406" s="385"/>
      <c r="D406" s="260"/>
      <c r="E406" s="260"/>
      <c r="F406" s="260"/>
      <c r="G406" s="260"/>
      <c r="H406" s="260"/>
      <c r="I406" s="386"/>
      <c r="J406" s="362"/>
      <c r="K406" s="363"/>
      <c r="L406" s="363"/>
      <c r="M406" s="363"/>
      <c r="N406" s="363"/>
      <c r="O406" s="363"/>
      <c r="P406" s="387"/>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f t="shared" si="64"/>
        <v>0</v>
      </c>
    </row>
    <row r="407" spans="1:51" ht="30" hidden="1" customHeight="1">
      <c r="A407" s="357">
        <v>4</v>
      </c>
      <c r="B407" s="357">
        <v>1</v>
      </c>
      <c r="C407" s="385"/>
      <c r="D407" s="260"/>
      <c r="E407" s="260"/>
      <c r="F407" s="260"/>
      <c r="G407" s="260"/>
      <c r="H407" s="260"/>
      <c r="I407" s="386"/>
      <c r="J407" s="362"/>
      <c r="K407" s="363"/>
      <c r="L407" s="363"/>
      <c r="M407" s="363"/>
      <c r="N407" s="363"/>
      <c r="O407" s="363"/>
      <c r="P407" s="387"/>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f t="shared" si="64"/>
        <v>0</v>
      </c>
    </row>
    <row r="408" spans="1:51" ht="30" hidden="1" customHeight="1">
      <c r="A408" s="357">
        <v>5</v>
      </c>
      <c r="B408" s="357">
        <v>1</v>
      </c>
      <c r="C408" s="382"/>
      <c r="D408" s="383"/>
      <c r="E408" s="383"/>
      <c r="F408" s="383"/>
      <c r="G408" s="383"/>
      <c r="H408" s="383"/>
      <c r="I408" s="384"/>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f>COUNTA(C408:AX408)</f>
        <v>0</v>
      </c>
    </row>
    <row r="409" spans="1:51" ht="30" hidden="1" customHeight="1">
      <c r="A409" s="357">
        <v>6</v>
      </c>
      <c r="B409" s="357">
        <v>1</v>
      </c>
      <c r="C409" s="382"/>
      <c r="D409" s="383"/>
      <c r="E409" s="383"/>
      <c r="F409" s="383"/>
      <c r="G409" s="383"/>
      <c r="H409" s="383"/>
      <c r="I409" s="384"/>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f t="shared" si="64"/>
        <v>0</v>
      </c>
    </row>
    <row r="410" spans="1:51" ht="30" hidden="1" customHeight="1">
      <c r="A410" s="357">
        <v>7</v>
      </c>
      <c r="B410" s="357">
        <v>1</v>
      </c>
      <c r="C410" s="382"/>
      <c r="D410" s="383"/>
      <c r="E410" s="383"/>
      <c r="F410" s="383"/>
      <c r="G410" s="383"/>
      <c r="H410" s="383"/>
      <c r="I410" s="384"/>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f t="shared" si="64"/>
        <v>0</v>
      </c>
    </row>
    <row r="411" spans="1:51" ht="30" hidden="1" customHeight="1">
      <c r="A411" s="357">
        <v>8</v>
      </c>
      <c r="B411" s="357">
        <v>1</v>
      </c>
      <c r="C411" s="382"/>
      <c r="D411" s="383"/>
      <c r="E411" s="383"/>
      <c r="F411" s="383"/>
      <c r="G411" s="383"/>
      <c r="H411" s="383"/>
      <c r="I411" s="384"/>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f t="shared" si="64"/>
        <v>0</v>
      </c>
    </row>
    <row r="412" spans="1:51" ht="30" hidden="1" customHeight="1">
      <c r="A412" s="357">
        <v>9</v>
      </c>
      <c r="B412" s="357">
        <v>1</v>
      </c>
      <c r="C412" s="382"/>
      <c r="D412" s="383"/>
      <c r="E412" s="383"/>
      <c r="F412" s="383"/>
      <c r="G412" s="383"/>
      <c r="H412" s="383"/>
      <c r="I412" s="384"/>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f t="shared" si="64"/>
        <v>0</v>
      </c>
    </row>
    <row r="413" spans="1:51" ht="30" hidden="1" customHeight="1">
      <c r="A413" s="357">
        <v>10</v>
      </c>
      <c r="B413" s="357">
        <v>1</v>
      </c>
      <c r="C413" s="382"/>
      <c r="D413" s="383"/>
      <c r="E413" s="383"/>
      <c r="F413" s="383"/>
      <c r="G413" s="383"/>
      <c r="H413" s="383"/>
      <c r="I413" s="384"/>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f t="shared" si="64"/>
        <v>0</v>
      </c>
    </row>
    <row r="414" spans="1:51" ht="30" hidden="1" customHeight="1">
      <c r="A414" s="357">
        <v>11</v>
      </c>
      <c r="B414" s="357">
        <v>1</v>
      </c>
      <c r="C414" s="382"/>
      <c r="D414" s="383"/>
      <c r="E414" s="383"/>
      <c r="F414" s="383"/>
      <c r="G414" s="383"/>
      <c r="H414" s="383"/>
      <c r="I414" s="384"/>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f t="shared" si="64"/>
        <v>0</v>
      </c>
    </row>
    <row r="415" spans="1:51" ht="30" hidden="1" customHeight="1">
      <c r="A415" s="357">
        <v>12</v>
      </c>
      <c r="B415" s="357">
        <v>1</v>
      </c>
      <c r="C415" s="382"/>
      <c r="D415" s="383"/>
      <c r="E415" s="383"/>
      <c r="F415" s="383"/>
      <c r="G415" s="383"/>
      <c r="H415" s="383"/>
      <c r="I415" s="384"/>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f t="shared" si="64"/>
        <v>0</v>
      </c>
    </row>
    <row r="416" spans="1:51" ht="30" hidden="1" customHeight="1">
      <c r="A416" s="357">
        <v>13</v>
      </c>
      <c r="B416" s="357">
        <v>1</v>
      </c>
      <c r="C416" s="382"/>
      <c r="D416" s="383"/>
      <c r="E416" s="383"/>
      <c r="F416" s="383"/>
      <c r="G416" s="383"/>
      <c r="H416" s="383"/>
      <c r="I416" s="384"/>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f t="shared" si="64"/>
        <v>0</v>
      </c>
    </row>
    <row r="417" spans="1:51" ht="30" hidden="1" customHeight="1">
      <c r="A417" s="357">
        <v>14</v>
      </c>
      <c r="B417" s="357">
        <v>1</v>
      </c>
      <c r="C417" s="382"/>
      <c r="D417" s="383"/>
      <c r="E417" s="383"/>
      <c r="F417" s="383"/>
      <c r="G417" s="383"/>
      <c r="H417" s="383"/>
      <c r="I417" s="384"/>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f t="shared" si="64"/>
        <v>0</v>
      </c>
    </row>
    <row r="418" spans="1:51" ht="30" hidden="1" customHeight="1">
      <c r="A418" s="357">
        <v>15</v>
      </c>
      <c r="B418" s="357">
        <v>1</v>
      </c>
      <c r="C418" s="382"/>
      <c r="D418" s="383"/>
      <c r="E418" s="383"/>
      <c r="F418" s="383"/>
      <c r="G418" s="383"/>
      <c r="H418" s="383"/>
      <c r="I418" s="384"/>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f t="shared" si="64"/>
        <v>0</v>
      </c>
    </row>
    <row r="419" spans="1:51" ht="30" hidden="1" customHeight="1">
      <c r="A419" s="357">
        <v>16</v>
      </c>
      <c r="B419" s="357">
        <v>1</v>
      </c>
      <c r="C419" s="382"/>
      <c r="D419" s="383"/>
      <c r="E419" s="383"/>
      <c r="F419" s="383"/>
      <c r="G419" s="383"/>
      <c r="H419" s="383"/>
      <c r="I419" s="384"/>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f t="shared" si="64"/>
        <v>0</v>
      </c>
    </row>
    <row r="420" spans="1:51" s="13" customFormat="1" ht="30" hidden="1" customHeight="1">
      <c r="A420" s="357">
        <v>17</v>
      </c>
      <c r="B420" s="357">
        <v>1</v>
      </c>
      <c r="C420" s="382"/>
      <c r="D420" s="383"/>
      <c r="E420" s="383"/>
      <c r="F420" s="383"/>
      <c r="G420" s="383"/>
      <c r="H420" s="383"/>
      <c r="I420" s="384"/>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f t="shared" si="64"/>
        <v>0</v>
      </c>
    </row>
    <row r="421" spans="1:51" ht="30" hidden="1" customHeight="1">
      <c r="A421" s="357">
        <v>18</v>
      </c>
      <c r="B421" s="357">
        <v>1</v>
      </c>
      <c r="C421" s="382"/>
      <c r="D421" s="383"/>
      <c r="E421" s="383"/>
      <c r="F421" s="383"/>
      <c r="G421" s="383"/>
      <c r="H421" s="383"/>
      <c r="I421" s="384"/>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f t="shared" si="64"/>
        <v>0</v>
      </c>
    </row>
    <row r="422" spans="1:51" ht="30" hidden="1" customHeight="1">
      <c r="A422" s="357">
        <v>19</v>
      </c>
      <c r="B422" s="357">
        <v>1</v>
      </c>
      <c r="C422" s="382"/>
      <c r="D422" s="383"/>
      <c r="E422" s="383"/>
      <c r="F422" s="383"/>
      <c r="G422" s="383"/>
      <c r="H422" s="383"/>
      <c r="I422" s="384"/>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f t="shared" si="64"/>
        <v>0</v>
      </c>
    </row>
    <row r="423" spans="1:51" ht="30" hidden="1" customHeight="1">
      <c r="A423" s="357">
        <v>20</v>
      </c>
      <c r="B423" s="357">
        <v>1</v>
      </c>
      <c r="C423" s="382"/>
      <c r="D423" s="383"/>
      <c r="E423" s="383"/>
      <c r="F423" s="383"/>
      <c r="G423" s="383"/>
      <c r="H423" s="383"/>
      <c r="I423" s="384"/>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f t="shared" si="64"/>
        <v>0</v>
      </c>
    </row>
    <row r="424" spans="1:51" ht="30" hidden="1" customHeight="1">
      <c r="A424" s="357">
        <v>21</v>
      </c>
      <c r="B424" s="357">
        <v>1</v>
      </c>
      <c r="C424" s="382"/>
      <c r="D424" s="383"/>
      <c r="E424" s="383"/>
      <c r="F424" s="383"/>
      <c r="G424" s="383"/>
      <c r="H424" s="383"/>
      <c r="I424" s="384"/>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f t="shared" si="64"/>
        <v>0</v>
      </c>
    </row>
    <row r="425" spans="1:51" ht="30" hidden="1" customHeight="1">
      <c r="A425" s="357">
        <v>22</v>
      </c>
      <c r="B425" s="357">
        <v>1</v>
      </c>
      <c r="C425" s="382"/>
      <c r="D425" s="383"/>
      <c r="E425" s="383"/>
      <c r="F425" s="383"/>
      <c r="G425" s="383"/>
      <c r="H425" s="383"/>
      <c r="I425" s="384"/>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f t="shared" si="64"/>
        <v>0</v>
      </c>
    </row>
    <row r="426" spans="1:51" ht="30" hidden="1" customHeight="1">
      <c r="A426" s="357">
        <v>23</v>
      </c>
      <c r="B426" s="357">
        <v>1</v>
      </c>
      <c r="C426" s="382"/>
      <c r="D426" s="383"/>
      <c r="E426" s="383"/>
      <c r="F426" s="383"/>
      <c r="G426" s="383"/>
      <c r="H426" s="383"/>
      <c r="I426" s="384"/>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f t="shared" si="64"/>
        <v>0</v>
      </c>
    </row>
    <row r="427" spans="1:51" ht="30" hidden="1" customHeight="1">
      <c r="A427" s="357">
        <v>24</v>
      </c>
      <c r="B427" s="357">
        <v>1</v>
      </c>
      <c r="C427" s="382"/>
      <c r="D427" s="383"/>
      <c r="E427" s="383"/>
      <c r="F427" s="383"/>
      <c r="G427" s="383"/>
      <c r="H427" s="383"/>
      <c r="I427" s="384"/>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f t="shared" si="64"/>
        <v>0</v>
      </c>
    </row>
    <row r="428" spans="1:51" ht="30" hidden="1" customHeight="1">
      <c r="A428" s="357">
        <v>25</v>
      </c>
      <c r="B428" s="357">
        <v>1</v>
      </c>
      <c r="C428" s="382"/>
      <c r="D428" s="383"/>
      <c r="E428" s="383"/>
      <c r="F428" s="383"/>
      <c r="G428" s="383"/>
      <c r="H428" s="383"/>
      <c r="I428" s="384"/>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f t="shared" si="64"/>
        <v>0</v>
      </c>
    </row>
    <row r="429" spans="1:51" ht="30" hidden="1" customHeight="1">
      <c r="A429" s="357">
        <v>26</v>
      </c>
      <c r="B429" s="357">
        <v>1</v>
      </c>
      <c r="C429" s="382"/>
      <c r="D429" s="383"/>
      <c r="E429" s="383"/>
      <c r="F429" s="383"/>
      <c r="G429" s="383"/>
      <c r="H429" s="383"/>
      <c r="I429" s="384"/>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f t="shared" si="64"/>
        <v>0</v>
      </c>
    </row>
    <row r="430" spans="1:51" ht="30" hidden="1" customHeight="1">
      <c r="A430" s="357">
        <v>27</v>
      </c>
      <c r="B430" s="357">
        <v>1</v>
      </c>
      <c r="C430" s="382"/>
      <c r="D430" s="383"/>
      <c r="E430" s="383"/>
      <c r="F430" s="383"/>
      <c r="G430" s="383"/>
      <c r="H430" s="383"/>
      <c r="I430" s="384"/>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f t="shared" si="64"/>
        <v>0</v>
      </c>
    </row>
    <row r="431" spans="1:51" ht="30" hidden="1" customHeight="1">
      <c r="A431" s="357">
        <v>28</v>
      </c>
      <c r="B431" s="357">
        <v>1</v>
      </c>
      <c r="C431" s="382"/>
      <c r="D431" s="383"/>
      <c r="E431" s="383"/>
      <c r="F431" s="383"/>
      <c r="G431" s="383"/>
      <c r="H431" s="383"/>
      <c r="I431" s="384"/>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f t="shared" si="64"/>
        <v>0</v>
      </c>
    </row>
    <row r="432" spans="1:51" ht="30" hidden="1" customHeight="1">
      <c r="A432" s="357">
        <v>29</v>
      </c>
      <c r="B432" s="357">
        <v>1</v>
      </c>
      <c r="C432" s="382"/>
      <c r="D432" s="383"/>
      <c r="E432" s="383"/>
      <c r="F432" s="383"/>
      <c r="G432" s="383"/>
      <c r="H432" s="383"/>
      <c r="I432" s="384"/>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f t="shared" si="64"/>
        <v>0</v>
      </c>
    </row>
    <row r="433" spans="1:51" ht="30" hidden="1" customHeight="1">
      <c r="A433" s="357">
        <v>30</v>
      </c>
      <c r="B433" s="357">
        <v>1</v>
      </c>
      <c r="C433" s="382"/>
      <c r="D433" s="383"/>
      <c r="E433" s="383"/>
      <c r="F433" s="383"/>
      <c r="G433" s="383"/>
      <c r="H433" s="383"/>
      <c r="I433" s="384"/>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f t="shared" si="64"/>
        <v>0</v>
      </c>
    </row>
    <row r="434" spans="1:51" ht="24.75" hidden="1" customHeight="1">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customHeight="1">
      <c r="A435" s="38"/>
      <c r="B435" s="42" t="s">
        <v>206</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24</v>
      </c>
    </row>
    <row r="436" spans="1:51" ht="59.25" customHeight="1">
      <c r="A436" s="390"/>
      <c r="B436" s="390"/>
      <c r="C436" s="391" t="s">
        <v>196</v>
      </c>
      <c r="D436" s="392"/>
      <c r="E436" s="392"/>
      <c r="F436" s="392"/>
      <c r="G436" s="392"/>
      <c r="H436" s="392"/>
      <c r="I436" s="393"/>
      <c r="J436" s="371" t="s">
        <v>197</v>
      </c>
      <c r="K436" s="394"/>
      <c r="L436" s="394"/>
      <c r="M436" s="394"/>
      <c r="N436" s="394"/>
      <c r="O436" s="394"/>
      <c r="P436" s="395" t="s">
        <v>198</v>
      </c>
      <c r="Q436" s="395"/>
      <c r="R436" s="395"/>
      <c r="S436" s="395"/>
      <c r="T436" s="395"/>
      <c r="U436" s="395"/>
      <c r="V436" s="395"/>
      <c r="W436" s="395"/>
      <c r="X436" s="395"/>
      <c r="Y436" s="396" t="s">
        <v>199</v>
      </c>
      <c r="Z436" s="397"/>
      <c r="AA436" s="397"/>
      <c r="AB436" s="397"/>
      <c r="AC436" s="371" t="s">
        <v>200</v>
      </c>
      <c r="AD436" s="371"/>
      <c r="AE436" s="371"/>
      <c r="AF436" s="371"/>
      <c r="AG436" s="371"/>
      <c r="AH436" s="396" t="s">
        <v>201</v>
      </c>
      <c r="AI436" s="390"/>
      <c r="AJ436" s="390"/>
      <c r="AK436" s="390"/>
      <c r="AL436" s="390" t="s">
        <v>202</v>
      </c>
      <c r="AM436" s="390"/>
      <c r="AN436" s="390"/>
      <c r="AO436" s="398"/>
      <c r="AP436" s="371" t="s">
        <v>203</v>
      </c>
      <c r="AQ436" s="371"/>
      <c r="AR436" s="371"/>
      <c r="AS436" s="371"/>
      <c r="AT436" s="371"/>
      <c r="AU436" s="371"/>
      <c r="AV436" s="371"/>
      <c r="AW436" s="371"/>
      <c r="AX436" s="371"/>
      <c r="AY436">
        <f>IF(AY435=0,0,1)</f>
        <v>1</v>
      </c>
    </row>
    <row r="437" spans="1:51" ht="30" customHeight="1">
      <c r="A437" s="357">
        <v>1</v>
      </c>
      <c r="B437" s="357">
        <v>1</v>
      </c>
      <c r="C437" s="399" t="s">
        <v>714</v>
      </c>
      <c r="D437" s="383"/>
      <c r="E437" s="383"/>
      <c r="F437" s="383"/>
      <c r="G437" s="383"/>
      <c r="H437" s="383"/>
      <c r="I437" s="384"/>
      <c r="J437" s="362">
        <v>9011001037410</v>
      </c>
      <c r="K437" s="363"/>
      <c r="L437" s="363"/>
      <c r="M437" s="363"/>
      <c r="N437" s="363"/>
      <c r="O437" s="363"/>
      <c r="P437" s="400" t="s">
        <v>726</v>
      </c>
      <c r="Q437" s="364"/>
      <c r="R437" s="364"/>
      <c r="S437" s="364"/>
      <c r="T437" s="364"/>
      <c r="U437" s="364"/>
      <c r="V437" s="364"/>
      <c r="W437" s="364"/>
      <c r="X437" s="364"/>
      <c r="Y437" s="365">
        <v>0.17899999999999999</v>
      </c>
      <c r="Z437" s="366"/>
      <c r="AA437" s="366"/>
      <c r="AB437" s="367"/>
      <c r="AC437" s="353" t="s">
        <v>313</v>
      </c>
      <c r="AD437" s="354"/>
      <c r="AE437" s="354"/>
      <c r="AF437" s="354"/>
      <c r="AG437" s="354"/>
      <c r="AH437" s="388" t="s">
        <v>707</v>
      </c>
      <c r="AI437" s="389"/>
      <c r="AJ437" s="389"/>
      <c r="AK437" s="389"/>
      <c r="AL437" s="349" t="s">
        <v>707</v>
      </c>
      <c r="AM437" s="350"/>
      <c r="AN437" s="350"/>
      <c r="AO437" s="351"/>
      <c r="AP437" s="352" t="s">
        <v>708</v>
      </c>
      <c r="AQ437" s="352"/>
      <c r="AR437" s="352"/>
      <c r="AS437" s="352"/>
      <c r="AT437" s="352"/>
      <c r="AU437" s="352"/>
      <c r="AV437" s="352"/>
      <c r="AW437" s="352"/>
      <c r="AX437" s="352"/>
      <c r="AY437">
        <f>COUNTA(C437:AX437)</f>
        <v>8</v>
      </c>
    </row>
    <row r="438" spans="1:51" ht="30" customHeight="1">
      <c r="A438" s="357">
        <v>2</v>
      </c>
      <c r="B438" s="357">
        <v>1</v>
      </c>
      <c r="C438" s="399" t="s">
        <v>716</v>
      </c>
      <c r="D438" s="383"/>
      <c r="E438" s="383"/>
      <c r="F438" s="383"/>
      <c r="G438" s="383"/>
      <c r="H438" s="383"/>
      <c r="I438" s="384"/>
      <c r="J438" s="362">
        <v>3010401076577</v>
      </c>
      <c r="K438" s="363"/>
      <c r="L438" s="363"/>
      <c r="M438" s="363"/>
      <c r="N438" s="363"/>
      <c r="O438" s="363"/>
      <c r="P438" s="400" t="s">
        <v>726</v>
      </c>
      <c r="Q438" s="364"/>
      <c r="R438" s="364"/>
      <c r="S438" s="364"/>
      <c r="T438" s="364"/>
      <c r="U438" s="364"/>
      <c r="V438" s="364"/>
      <c r="W438" s="364"/>
      <c r="X438" s="364"/>
      <c r="Y438" s="365">
        <v>3.5999999999999997E-2</v>
      </c>
      <c r="Z438" s="366"/>
      <c r="AA438" s="366"/>
      <c r="AB438" s="367"/>
      <c r="AC438" s="353" t="s">
        <v>313</v>
      </c>
      <c r="AD438" s="354"/>
      <c r="AE438" s="354"/>
      <c r="AF438" s="354"/>
      <c r="AG438" s="354"/>
      <c r="AH438" s="388" t="s">
        <v>707</v>
      </c>
      <c r="AI438" s="389"/>
      <c r="AJ438" s="389"/>
      <c r="AK438" s="389"/>
      <c r="AL438" s="349" t="s">
        <v>707</v>
      </c>
      <c r="AM438" s="350"/>
      <c r="AN438" s="350"/>
      <c r="AO438" s="351"/>
      <c r="AP438" s="352" t="s">
        <v>708</v>
      </c>
      <c r="AQ438" s="352"/>
      <c r="AR438" s="352"/>
      <c r="AS438" s="352"/>
      <c r="AT438" s="352"/>
      <c r="AU438" s="352"/>
      <c r="AV438" s="352"/>
      <c r="AW438" s="352"/>
      <c r="AX438" s="352"/>
      <c r="AY438">
        <f t="shared" ref="AY438:AY467" si="65">COUNTA(C438:AX438)</f>
        <v>8</v>
      </c>
    </row>
    <row r="439" spans="1:51" ht="30" customHeight="1">
      <c r="A439" s="357">
        <v>3</v>
      </c>
      <c r="B439" s="357">
        <v>1</v>
      </c>
      <c r="C439" s="385" t="s">
        <v>717</v>
      </c>
      <c r="D439" s="260"/>
      <c r="E439" s="260"/>
      <c r="F439" s="260"/>
      <c r="G439" s="260"/>
      <c r="H439" s="260"/>
      <c r="I439" s="386"/>
      <c r="J439" s="362">
        <v>4010001095464</v>
      </c>
      <c r="K439" s="363"/>
      <c r="L439" s="363"/>
      <c r="M439" s="363"/>
      <c r="N439" s="363"/>
      <c r="O439" s="363"/>
      <c r="P439" s="387" t="s">
        <v>726</v>
      </c>
      <c r="Q439" s="364"/>
      <c r="R439" s="364"/>
      <c r="S439" s="364"/>
      <c r="T439" s="364"/>
      <c r="U439" s="364"/>
      <c r="V439" s="364"/>
      <c r="W439" s="364"/>
      <c r="X439" s="364"/>
      <c r="Y439" s="365">
        <v>2.1999999999999999E-2</v>
      </c>
      <c r="Z439" s="366"/>
      <c r="AA439" s="366"/>
      <c r="AB439" s="367"/>
      <c r="AC439" s="353" t="s">
        <v>313</v>
      </c>
      <c r="AD439" s="354"/>
      <c r="AE439" s="354"/>
      <c r="AF439" s="354"/>
      <c r="AG439" s="354"/>
      <c r="AH439" s="388" t="s">
        <v>707</v>
      </c>
      <c r="AI439" s="389"/>
      <c r="AJ439" s="389"/>
      <c r="AK439" s="389"/>
      <c r="AL439" s="349" t="s">
        <v>707</v>
      </c>
      <c r="AM439" s="350"/>
      <c r="AN439" s="350"/>
      <c r="AO439" s="351"/>
      <c r="AP439" s="352" t="s">
        <v>708</v>
      </c>
      <c r="AQ439" s="352"/>
      <c r="AR439" s="352"/>
      <c r="AS439" s="352"/>
      <c r="AT439" s="352"/>
      <c r="AU439" s="352"/>
      <c r="AV439" s="352"/>
      <c r="AW439" s="352"/>
      <c r="AX439" s="352"/>
      <c r="AY439">
        <f t="shared" si="65"/>
        <v>8</v>
      </c>
    </row>
    <row r="440" spans="1:51" ht="30" hidden="1" customHeight="1">
      <c r="A440" s="357">
        <v>4</v>
      </c>
      <c r="B440" s="357">
        <v>1</v>
      </c>
      <c r="C440" s="385"/>
      <c r="D440" s="260"/>
      <c r="E440" s="260"/>
      <c r="F440" s="260"/>
      <c r="G440" s="260"/>
      <c r="H440" s="260"/>
      <c r="I440" s="386"/>
      <c r="J440" s="362"/>
      <c r="K440" s="363"/>
      <c r="L440" s="363"/>
      <c r="M440" s="363"/>
      <c r="N440" s="363"/>
      <c r="O440" s="363"/>
      <c r="P440" s="387"/>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f t="shared" si="65"/>
        <v>0</v>
      </c>
    </row>
    <row r="441" spans="1:51" ht="30" hidden="1" customHeight="1">
      <c r="A441" s="357">
        <v>5</v>
      </c>
      <c r="B441" s="357">
        <v>1</v>
      </c>
      <c r="C441" s="382"/>
      <c r="D441" s="383"/>
      <c r="E441" s="383"/>
      <c r="F441" s="383"/>
      <c r="G441" s="383"/>
      <c r="H441" s="383"/>
      <c r="I441" s="384"/>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f>COUNTA(C441:AX441)</f>
        <v>0</v>
      </c>
    </row>
    <row r="442" spans="1:51" ht="30" hidden="1" customHeight="1">
      <c r="A442" s="357">
        <v>6</v>
      </c>
      <c r="B442" s="357">
        <v>1</v>
      </c>
      <c r="C442" s="382"/>
      <c r="D442" s="383"/>
      <c r="E442" s="383"/>
      <c r="F442" s="383"/>
      <c r="G442" s="383"/>
      <c r="H442" s="383"/>
      <c r="I442" s="384"/>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f t="shared" si="65"/>
        <v>0</v>
      </c>
    </row>
    <row r="443" spans="1:51" ht="30" hidden="1" customHeight="1">
      <c r="A443" s="357">
        <v>7</v>
      </c>
      <c r="B443" s="357">
        <v>1</v>
      </c>
      <c r="C443" s="382"/>
      <c r="D443" s="383"/>
      <c r="E443" s="383"/>
      <c r="F443" s="383"/>
      <c r="G443" s="383"/>
      <c r="H443" s="383"/>
      <c r="I443" s="384"/>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f t="shared" si="65"/>
        <v>0</v>
      </c>
    </row>
    <row r="444" spans="1:51" ht="30" hidden="1" customHeight="1">
      <c r="A444" s="357">
        <v>8</v>
      </c>
      <c r="B444" s="357">
        <v>1</v>
      </c>
      <c r="C444" s="382"/>
      <c r="D444" s="383"/>
      <c r="E444" s="383"/>
      <c r="F444" s="383"/>
      <c r="G444" s="383"/>
      <c r="H444" s="383"/>
      <c r="I444" s="384"/>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f t="shared" si="65"/>
        <v>0</v>
      </c>
    </row>
    <row r="445" spans="1:51" ht="30" hidden="1" customHeight="1">
      <c r="A445" s="357">
        <v>9</v>
      </c>
      <c r="B445" s="357">
        <v>1</v>
      </c>
      <c r="C445" s="382"/>
      <c r="D445" s="383"/>
      <c r="E445" s="383"/>
      <c r="F445" s="383"/>
      <c r="G445" s="383"/>
      <c r="H445" s="383"/>
      <c r="I445" s="384"/>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f t="shared" si="65"/>
        <v>0</v>
      </c>
    </row>
    <row r="446" spans="1:51" ht="30" hidden="1" customHeight="1">
      <c r="A446" s="357">
        <v>10</v>
      </c>
      <c r="B446" s="357">
        <v>1</v>
      </c>
      <c r="C446" s="382"/>
      <c r="D446" s="383"/>
      <c r="E446" s="383"/>
      <c r="F446" s="383"/>
      <c r="G446" s="383"/>
      <c r="H446" s="383"/>
      <c r="I446" s="384"/>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f t="shared" si="65"/>
        <v>0</v>
      </c>
    </row>
    <row r="447" spans="1:51" ht="30" hidden="1" customHeight="1">
      <c r="A447" s="357">
        <v>11</v>
      </c>
      <c r="B447" s="357">
        <v>1</v>
      </c>
      <c r="C447" s="382"/>
      <c r="D447" s="383"/>
      <c r="E447" s="383"/>
      <c r="F447" s="383"/>
      <c r="G447" s="383"/>
      <c r="H447" s="383"/>
      <c r="I447" s="384"/>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f t="shared" si="65"/>
        <v>0</v>
      </c>
    </row>
    <row r="448" spans="1:51" ht="30" hidden="1" customHeight="1">
      <c r="A448" s="357">
        <v>12</v>
      </c>
      <c r="B448" s="357">
        <v>1</v>
      </c>
      <c r="C448" s="382"/>
      <c r="D448" s="383"/>
      <c r="E448" s="383"/>
      <c r="F448" s="383"/>
      <c r="G448" s="383"/>
      <c r="H448" s="383"/>
      <c r="I448" s="384"/>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f t="shared" si="65"/>
        <v>0</v>
      </c>
    </row>
    <row r="449" spans="1:51" ht="30" hidden="1" customHeight="1">
      <c r="A449" s="357">
        <v>13</v>
      </c>
      <c r="B449" s="357">
        <v>1</v>
      </c>
      <c r="C449" s="382"/>
      <c r="D449" s="383"/>
      <c r="E449" s="383"/>
      <c r="F449" s="383"/>
      <c r="G449" s="383"/>
      <c r="H449" s="383"/>
      <c r="I449" s="384"/>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f t="shared" si="65"/>
        <v>0</v>
      </c>
    </row>
    <row r="450" spans="1:51" ht="30" hidden="1" customHeight="1">
      <c r="A450" s="357">
        <v>14</v>
      </c>
      <c r="B450" s="357">
        <v>1</v>
      </c>
      <c r="C450" s="382"/>
      <c r="D450" s="383"/>
      <c r="E450" s="383"/>
      <c r="F450" s="383"/>
      <c r="G450" s="383"/>
      <c r="H450" s="383"/>
      <c r="I450" s="384"/>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f t="shared" si="65"/>
        <v>0</v>
      </c>
    </row>
    <row r="451" spans="1:51" ht="30" hidden="1" customHeight="1">
      <c r="A451" s="357">
        <v>15</v>
      </c>
      <c r="B451" s="357">
        <v>1</v>
      </c>
      <c r="C451" s="382"/>
      <c r="D451" s="383"/>
      <c r="E451" s="383"/>
      <c r="F451" s="383"/>
      <c r="G451" s="383"/>
      <c r="H451" s="383"/>
      <c r="I451" s="384"/>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f t="shared" si="65"/>
        <v>0</v>
      </c>
    </row>
    <row r="452" spans="1:51" ht="30" hidden="1" customHeight="1">
      <c r="A452" s="357">
        <v>16</v>
      </c>
      <c r="B452" s="357">
        <v>1</v>
      </c>
      <c r="C452" s="382"/>
      <c r="D452" s="383"/>
      <c r="E452" s="383"/>
      <c r="F452" s="383"/>
      <c r="G452" s="383"/>
      <c r="H452" s="383"/>
      <c r="I452" s="384"/>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f t="shared" si="65"/>
        <v>0</v>
      </c>
    </row>
    <row r="453" spans="1:51" s="13" customFormat="1" ht="30" hidden="1" customHeight="1">
      <c r="A453" s="357">
        <v>17</v>
      </c>
      <c r="B453" s="357">
        <v>1</v>
      </c>
      <c r="C453" s="382"/>
      <c r="D453" s="383"/>
      <c r="E453" s="383"/>
      <c r="F453" s="383"/>
      <c r="G453" s="383"/>
      <c r="H453" s="383"/>
      <c r="I453" s="384"/>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f t="shared" si="65"/>
        <v>0</v>
      </c>
    </row>
    <row r="454" spans="1:51" ht="30" hidden="1" customHeight="1">
      <c r="A454" s="357">
        <v>18</v>
      </c>
      <c r="B454" s="357">
        <v>1</v>
      </c>
      <c r="C454" s="382"/>
      <c r="D454" s="383"/>
      <c r="E454" s="383"/>
      <c r="F454" s="383"/>
      <c r="G454" s="383"/>
      <c r="H454" s="383"/>
      <c r="I454" s="384"/>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f t="shared" si="65"/>
        <v>0</v>
      </c>
    </row>
    <row r="455" spans="1:51" ht="30" hidden="1" customHeight="1">
      <c r="A455" s="357">
        <v>19</v>
      </c>
      <c r="B455" s="357">
        <v>1</v>
      </c>
      <c r="C455" s="382"/>
      <c r="D455" s="383"/>
      <c r="E455" s="383"/>
      <c r="F455" s="383"/>
      <c r="G455" s="383"/>
      <c r="H455" s="383"/>
      <c r="I455" s="384"/>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f t="shared" si="65"/>
        <v>0</v>
      </c>
    </row>
    <row r="456" spans="1:51" ht="30" hidden="1" customHeight="1">
      <c r="A456" s="357">
        <v>20</v>
      </c>
      <c r="B456" s="357">
        <v>1</v>
      </c>
      <c r="C456" s="382"/>
      <c r="D456" s="383"/>
      <c r="E456" s="383"/>
      <c r="F456" s="383"/>
      <c r="G456" s="383"/>
      <c r="H456" s="383"/>
      <c r="I456" s="384"/>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f t="shared" si="65"/>
        <v>0</v>
      </c>
    </row>
    <row r="457" spans="1:51" ht="30" hidden="1" customHeight="1">
      <c r="A457" s="357">
        <v>21</v>
      </c>
      <c r="B457" s="357">
        <v>1</v>
      </c>
      <c r="C457" s="382"/>
      <c r="D457" s="383"/>
      <c r="E457" s="383"/>
      <c r="F457" s="383"/>
      <c r="G457" s="383"/>
      <c r="H457" s="383"/>
      <c r="I457" s="384"/>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f t="shared" si="65"/>
        <v>0</v>
      </c>
    </row>
    <row r="458" spans="1:51" ht="30" hidden="1" customHeight="1">
      <c r="A458" s="357">
        <v>22</v>
      </c>
      <c r="B458" s="357">
        <v>1</v>
      </c>
      <c r="C458" s="382"/>
      <c r="D458" s="383"/>
      <c r="E458" s="383"/>
      <c r="F458" s="383"/>
      <c r="G458" s="383"/>
      <c r="H458" s="383"/>
      <c r="I458" s="384"/>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f t="shared" si="65"/>
        <v>0</v>
      </c>
    </row>
    <row r="459" spans="1:51" ht="30" hidden="1" customHeight="1">
      <c r="A459" s="357">
        <v>23</v>
      </c>
      <c r="B459" s="357">
        <v>1</v>
      </c>
      <c r="C459" s="382"/>
      <c r="D459" s="383"/>
      <c r="E459" s="383"/>
      <c r="F459" s="383"/>
      <c r="G459" s="383"/>
      <c r="H459" s="383"/>
      <c r="I459" s="384"/>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f t="shared" si="65"/>
        <v>0</v>
      </c>
    </row>
    <row r="460" spans="1:51" ht="30" hidden="1" customHeight="1">
      <c r="A460" s="357">
        <v>24</v>
      </c>
      <c r="B460" s="357">
        <v>1</v>
      </c>
      <c r="C460" s="382"/>
      <c r="D460" s="383"/>
      <c r="E460" s="383"/>
      <c r="F460" s="383"/>
      <c r="G460" s="383"/>
      <c r="H460" s="383"/>
      <c r="I460" s="384"/>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f t="shared" si="65"/>
        <v>0</v>
      </c>
    </row>
    <row r="461" spans="1:51" ht="30" hidden="1" customHeight="1">
      <c r="A461" s="357">
        <v>25</v>
      </c>
      <c r="B461" s="357">
        <v>1</v>
      </c>
      <c r="C461" s="382"/>
      <c r="D461" s="383"/>
      <c r="E461" s="383"/>
      <c r="F461" s="383"/>
      <c r="G461" s="383"/>
      <c r="H461" s="383"/>
      <c r="I461" s="384"/>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f t="shared" si="65"/>
        <v>0</v>
      </c>
    </row>
    <row r="462" spans="1:51" ht="30" hidden="1" customHeight="1">
      <c r="A462" s="357">
        <v>26</v>
      </c>
      <c r="B462" s="357">
        <v>1</v>
      </c>
      <c r="C462" s="382"/>
      <c r="D462" s="383"/>
      <c r="E462" s="383"/>
      <c r="F462" s="383"/>
      <c r="G462" s="383"/>
      <c r="H462" s="383"/>
      <c r="I462" s="384"/>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f t="shared" si="65"/>
        <v>0</v>
      </c>
    </row>
    <row r="463" spans="1:51" ht="30" hidden="1" customHeight="1">
      <c r="A463" s="357">
        <v>27</v>
      </c>
      <c r="B463" s="357">
        <v>1</v>
      </c>
      <c r="C463" s="382"/>
      <c r="D463" s="383"/>
      <c r="E463" s="383"/>
      <c r="F463" s="383"/>
      <c r="G463" s="383"/>
      <c r="H463" s="383"/>
      <c r="I463" s="384"/>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f t="shared" si="65"/>
        <v>0</v>
      </c>
    </row>
    <row r="464" spans="1:51" ht="30" hidden="1" customHeight="1">
      <c r="A464" s="357">
        <v>28</v>
      </c>
      <c r="B464" s="357">
        <v>1</v>
      </c>
      <c r="C464" s="382"/>
      <c r="D464" s="383"/>
      <c r="E464" s="383"/>
      <c r="F464" s="383"/>
      <c r="G464" s="383"/>
      <c r="H464" s="383"/>
      <c r="I464" s="384"/>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f t="shared" si="65"/>
        <v>0</v>
      </c>
    </row>
    <row r="465" spans="1:51" ht="30" hidden="1" customHeight="1">
      <c r="A465" s="357">
        <v>29</v>
      </c>
      <c r="B465" s="357">
        <v>1</v>
      </c>
      <c r="C465" s="382"/>
      <c r="D465" s="383"/>
      <c r="E465" s="383"/>
      <c r="F465" s="383"/>
      <c r="G465" s="383"/>
      <c r="H465" s="383"/>
      <c r="I465" s="384"/>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f t="shared" si="65"/>
        <v>0</v>
      </c>
    </row>
    <row r="466" spans="1:51" ht="30" hidden="1" customHeight="1">
      <c r="A466" s="357">
        <v>30</v>
      </c>
      <c r="B466" s="357">
        <v>1</v>
      </c>
      <c r="C466" s="382"/>
      <c r="D466" s="383"/>
      <c r="E466" s="383"/>
      <c r="F466" s="383"/>
      <c r="G466" s="383"/>
      <c r="H466" s="383"/>
      <c r="I466" s="384"/>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f t="shared" si="65"/>
        <v>0</v>
      </c>
    </row>
    <row r="467" spans="1:51" ht="24.75" hidden="1" customHeight="1">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customHeight="1">
      <c r="A468" s="38"/>
      <c r="B468" s="42" t="s">
        <v>207</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42</v>
      </c>
    </row>
    <row r="469" spans="1:51" ht="59.25" customHeight="1">
      <c r="A469" s="390"/>
      <c r="B469" s="390"/>
      <c r="C469" s="391" t="s">
        <v>196</v>
      </c>
      <c r="D469" s="392"/>
      <c r="E469" s="392"/>
      <c r="F469" s="392"/>
      <c r="G469" s="392"/>
      <c r="H469" s="392"/>
      <c r="I469" s="393"/>
      <c r="J469" s="371" t="s">
        <v>197</v>
      </c>
      <c r="K469" s="394"/>
      <c r="L469" s="394"/>
      <c r="M469" s="394"/>
      <c r="N469" s="394"/>
      <c r="O469" s="394"/>
      <c r="P469" s="395" t="s">
        <v>198</v>
      </c>
      <c r="Q469" s="395"/>
      <c r="R469" s="395"/>
      <c r="S469" s="395"/>
      <c r="T469" s="395"/>
      <c r="U469" s="395"/>
      <c r="V469" s="395"/>
      <c r="W469" s="395"/>
      <c r="X469" s="395"/>
      <c r="Y469" s="396" t="s">
        <v>199</v>
      </c>
      <c r="Z469" s="397"/>
      <c r="AA469" s="397"/>
      <c r="AB469" s="397"/>
      <c r="AC469" s="371" t="s">
        <v>200</v>
      </c>
      <c r="AD469" s="371"/>
      <c r="AE469" s="371"/>
      <c r="AF469" s="371"/>
      <c r="AG469" s="371"/>
      <c r="AH469" s="396" t="s">
        <v>201</v>
      </c>
      <c r="AI469" s="390"/>
      <c r="AJ469" s="390"/>
      <c r="AK469" s="390"/>
      <c r="AL469" s="390" t="s">
        <v>202</v>
      </c>
      <c r="AM469" s="390"/>
      <c r="AN469" s="390"/>
      <c r="AO469" s="398"/>
      <c r="AP469" s="371" t="s">
        <v>203</v>
      </c>
      <c r="AQ469" s="371"/>
      <c r="AR469" s="371"/>
      <c r="AS469" s="371"/>
      <c r="AT469" s="371"/>
      <c r="AU469" s="371"/>
      <c r="AV469" s="371"/>
      <c r="AW469" s="371"/>
      <c r="AX469" s="371"/>
      <c r="AY469">
        <f>IF(AY468=0,0,1)</f>
        <v>1</v>
      </c>
    </row>
    <row r="470" spans="1:51" ht="30" customHeight="1">
      <c r="A470" s="357">
        <v>1</v>
      </c>
      <c r="B470" s="357">
        <v>1</v>
      </c>
      <c r="C470" s="399" t="s">
        <v>727</v>
      </c>
      <c r="D470" s="383"/>
      <c r="E470" s="383"/>
      <c r="F470" s="383"/>
      <c r="G470" s="383"/>
      <c r="H470" s="383"/>
      <c r="I470" s="384"/>
      <c r="J470" s="362"/>
      <c r="K470" s="363"/>
      <c r="L470" s="363"/>
      <c r="M470" s="363"/>
      <c r="N470" s="363"/>
      <c r="O470" s="363"/>
      <c r="P470" s="400" t="s">
        <v>728</v>
      </c>
      <c r="Q470" s="364"/>
      <c r="R470" s="364"/>
      <c r="S470" s="364"/>
      <c r="T470" s="364"/>
      <c r="U470" s="364"/>
      <c r="V470" s="364"/>
      <c r="W470" s="364"/>
      <c r="X470" s="364"/>
      <c r="Y470" s="365">
        <v>1.7989999999999999</v>
      </c>
      <c r="Z470" s="366"/>
      <c r="AA470" s="366"/>
      <c r="AB470" s="367"/>
      <c r="AC470" s="353" t="s">
        <v>333</v>
      </c>
      <c r="AD470" s="354"/>
      <c r="AE470" s="354"/>
      <c r="AF470" s="354"/>
      <c r="AG470" s="354"/>
      <c r="AH470" s="388" t="s">
        <v>707</v>
      </c>
      <c r="AI470" s="389"/>
      <c r="AJ470" s="389"/>
      <c r="AK470" s="389"/>
      <c r="AL470" s="349" t="s">
        <v>707</v>
      </c>
      <c r="AM470" s="350"/>
      <c r="AN470" s="350"/>
      <c r="AO470" s="351"/>
      <c r="AP470" s="352" t="s">
        <v>708</v>
      </c>
      <c r="AQ470" s="352"/>
      <c r="AR470" s="352"/>
      <c r="AS470" s="352"/>
      <c r="AT470" s="352"/>
      <c r="AU470" s="352"/>
      <c r="AV470" s="352"/>
      <c r="AW470" s="352"/>
      <c r="AX470" s="352"/>
      <c r="AY470">
        <f>COUNTA(C470:AX470)</f>
        <v>7</v>
      </c>
    </row>
    <row r="471" spans="1:51" ht="30" customHeight="1">
      <c r="A471" s="357">
        <v>2</v>
      </c>
      <c r="B471" s="357">
        <v>1</v>
      </c>
      <c r="C471" s="399" t="s">
        <v>729</v>
      </c>
      <c r="D471" s="383"/>
      <c r="E471" s="383"/>
      <c r="F471" s="383"/>
      <c r="G471" s="383"/>
      <c r="H471" s="383"/>
      <c r="I471" s="384"/>
      <c r="J471" s="362"/>
      <c r="K471" s="363"/>
      <c r="L471" s="363"/>
      <c r="M471" s="363"/>
      <c r="N471" s="363"/>
      <c r="O471" s="363"/>
      <c r="P471" s="400" t="s">
        <v>728</v>
      </c>
      <c r="Q471" s="364"/>
      <c r="R471" s="364"/>
      <c r="S471" s="364"/>
      <c r="T471" s="364"/>
      <c r="U471" s="364"/>
      <c r="V471" s="364"/>
      <c r="W471" s="364"/>
      <c r="X471" s="364"/>
      <c r="Y471" s="365">
        <v>1.0369999999999999</v>
      </c>
      <c r="Z471" s="366"/>
      <c r="AA471" s="366"/>
      <c r="AB471" s="367"/>
      <c r="AC471" s="353" t="s">
        <v>63</v>
      </c>
      <c r="AD471" s="354"/>
      <c r="AE471" s="354"/>
      <c r="AF471" s="354"/>
      <c r="AG471" s="354"/>
      <c r="AH471" s="388" t="s">
        <v>707</v>
      </c>
      <c r="AI471" s="389"/>
      <c r="AJ471" s="389"/>
      <c r="AK471" s="389"/>
      <c r="AL471" s="349" t="s">
        <v>707</v>
      </c>
      <c r="AM471" s="350"/>
      <c r="AN471" s="350"/>
      <c r="AO471" s="351"/>
      <c r="AP471" s="352" t="s">
        <v>708</v>
      </c>
      <c r="AQ471" s="352"/>
      <c r="AR471" s="352"/>
      <c r="AS471" s="352"/>
      <c r="AT471" s="352"/>
      <c r="AU471" s="352"/>
      <c r="AV471" s="352"/>
      <c r="AW471" s="352"/>
      <c r="AX471" s="352"/>
      <c r="AY471">
        <f t="shared" ref="AY471:AY500" si="66">COUNTA(C471:AX471)</f>
        <v>7</v>
      </c>
    </row>
    <row r="472" spans="1:51" ht="30" customHeight="1">
      <c r="A472" s="357">
        <v>3</v>
      </c>
      <c r="B472" s="357">
        <v>1</v>
      </c>
      <c r="C472" s="385" t="s">
        <v>730</v>
      </c>
      <c r="D472" s="260"/>
      <c r="E472" s="260"/>
      <c r="F472" s="260"/>
      <c r="G472" s="260"/>
      <c r="H472" s="260"/>
      <c r="I472" s="386"/>
      <c r="J472" s="362"/>
      <c r="K472" s="363"/>
      <c r="L472" s="363"/>
      <c r="M472" s="363"/>
      <c r="N472" s="363"/>
      <c r="O472" s="363"/>
      <c r="P472" s="400" t="s">
        <v>728</v>
      </c>
      <c r="Q472" s="364"/>
      <c r="R472" s="364"/>
      <c r="S472" s="364"/>
      <c r="T472" s="364"/>
      <c r="U472" s="364"/>
      <c r="V472" s="364"/>
      <c r="W472" s="364"/>
      <c r="X472" s="364"/>
      <c r="Y472" s="365">
        <v>0.67900000000000005</v>
      </c>
      <c r="Z472" s="366"/>
      <c r="AA472" s="366"/>
      <c r="AB472" s="367"/>
      <c r="AC472" s="353" t="s">
        <v>333</v>
      </c>
      <c r="AD472" s="354"/>
      <c r="AE472" s="354"/>
      <c r="AF472" s="354"/>
      <c r="AG472" s="354"/>
      <c r="AH472" s="388" t="s">
        <v>707</v>
      </c>
      <c r="AI472" s="389"/>
      <c r="AJ472" s="389"/>
      <c r="AK472" s="389"/>
      <c r="AL472" s="349" t="s">
        <v>707</v>
      </c>
      <c r="AM472" s="350"/>
      <c r="AN472" s="350"/>
      <c r="AO472" s="351"/>
      <c r="AP472" s="352" t="s">
        <v>708</v>
      </c>
      <c r="AQ472" s="352"/>
      <c r="AR472" s="352"/>
      <c r="AS472" s="352"/>
      <c r="AT472" s="352"/>
      <c r="AU472" s="352"/>
      <c r="AV472" s="352"/>
      <c r="AW472" s="352"/>
      <c r="AX472" s="352"/>
      <c r="AY472">
        <f t="shared" si="66"/>
        <v>7</v>
      </c>
    </row>
    <row r="473" spans="1:51" ht="30" customHeight="1">
      <c r="A473" s="357">
        <v>4</v>
      </c>
      <c r="B473" s="357">
        <v>1</v>
      </c>
      <c r="C473" s="385" t="s">
        <v>731</v>
      </c>
      <c r="D473" s="260"/>
      <c r="E473" s="260"/>
      <c r="F473" s="260"/>
      <c r="G473" s="260"/>
      <c r="H473" s="260"/>
      <c r="I473" s="386"/>
      <c r="J473" s="362"/>
      <c r="K473" s="363"/>
      <c r="L473" s="363"/>
      <c r="M473" s="363"/>
      <c r="N473" s="363"/>
      <c r="O473" s="363"/>
      <c r="P473" s="400" t="s">
        <v>728</v>
      </c>
      <c r="Q473" s="364"/>
      <c r="R473" s="364"/>
      <c r="S473" s="364"/>
      <c r="T473" s="364"/>
      <c r="U473" s="364"/>
      <c r="V473" s="364"/>
      <c r="W473" s="364"/>
      <c r="X473" s="364"/>
      <c r="Y473" s="365">
        <v>0.35499999999999998</v>
      </c>
      <c r="Z473" s="366"/>
      <c r="AA473" s="366"/>
      <c r="AB473" s="367"/>
      <c r="AC473" s="353" t="s">
        <v>63</v>
      </c>
      <c r="AD473" s="354"/>
      <c r="AE473" s="354"/>
      <c r="AF473" s="354"/>
      <c r="AG473" s="354"/>
      <c r="AH473" s="388" t="s">
        <v>707</v>
      </c>
      <c r="AI473" s="389"/>
      <c r="AJ473" s="389"/>
      <c r="AK473" s="389"/>
      <c r="AL473" s="349" t="s">
        <v>707</v>
      </c>
      <c r="AM473" s="350"/>
      <c r="AN473" s="350"/>
      <c r="AO473" s="351"/>
      <c r="AP473" s="352" t="s">
        <v>708</v>
      </c>
      <c r="AQ473" s="352"/>
      <c r="AR473" s="352"/>
      <c r="AS473" s="352"/>
      <c r="AT473" s="352"/>
      <c r="AU473" s="352"/>
      <c r="AV473" s="352"/>
      <c r="AW473" s="352"/>
      <c r="AX473" s="352"/>
      <c r="AY473">
        <f t="shared" si="66"/>
        <v>7</v>
      </c>
    </row>
    <row r="474" spans="1:51" ht="30" customHeight="1">
      <c r="A474" s="357">
        <v>5</v>
      </c>
      <c r="B474" s="357">
        <v>1</v>
      </c>
      <c r="C474" s="399" t="s">
        <v>732</v>
      </c>
      <c r="D474" s="383"/>
      <c r="E474" s="383"/>
      <c r="F474" s="383"/>
      <c r="G474" s="383"/>
      <c r="H474" s="383"/>
      <c r="I474" s="384"/>
      <c r="J474" s="362"/>
      <c r="K474" s="363"/>
      <c r="L474" s="363"/>
      <c r="M474" s="363"/>
      <c r="N474" s="363"/>
      <c r="O474" s="363"/>
      <c r="P474" s="400" t="s">
        <v>728</v>
      </c>
      <c r="Q474" s="364"/>
      <c r="R474" s="364"/>
      <c r="S474" s="364"/>
      <c r="T474" s="364"/>
      <c r="U474" s="364"/>
      <c r="V474" s="364"/>
      <c r="W474" s="364"/>
      <c r="X474" s="364"/>
      <c r="Y474" s="365">
        <v>0.27300000000000002</v>
      </c>
      <c r="Z474" s="366"/>
      <c r="AA474" s="366"/>
      <c r="AB474" s="367"/>
      <c r="AC474" s="353" t="s">
        <v>333</v>
      </c>
      <c r="AD474" s="354"/>
      <c r="AE474" s="354"/>
      <c r="AF474" s="354"/>
      <c r="AG474" s="354"/>
      <c r="AH474" s="388" t="s">
        <v>707</v>
      </c>
      <c r="AI474" s="389"/>
      <c r="AJ474" s="389"/>
      <c r="AK474" s="389"/>
      <c r="AL474" s="349" t="s">
        <v>707</v>
      </c>
      <c r="AM474" s="350"/>
      <c r="AN474" s="350"/>
      <c r="AO474" s="351"/>
      <c r="AP474" s="352" t="s">
        <v>708</v>
      </c>
      <c r="AQ474" s="352"/>
      <c r="AR474" s="352"/>
      <c r="AS474" s="352"/>
      <c r="AT474" s="352"/>
      <c r="AU474" s="352"/>
      <c r="AV474" s="352"/>
      <c r="AW474" s="352"/>
      <c r="AX474" s="352"/>
      <c r="AY474">
        <f>COUNTA(C474:AX474)</f>
        <v>7</v>
      </c>
    </row>
    <row r="475" spans="1:51" ht="30" customHeight="1">
      <c r="A475" s="357">
        <v>6</v>
      </c>
      <c r="B475" s="357">
        <v>1</v>
      </c>
      <c r="C475" s="399" t="s">
        <v>733</v>
      </c>
      <c r="D475" s="383"/>
      <c r="E475" s="383"/>
      <c r="F475" s="383"/>
      <c r="G475" s="383"/>
      <c r="H475" s="383"/>
      <c r="I475" s="384"/>
      <c r="J475" s="362"/>
      <c r="K475" s="363"/>
      <c r="L475" s="363"/>
      <c r="M475" s="363"/>
      <c r="N475" s="363"/>
      <c r="O475" s="363"/>
      <c r="P475" s="400" t="s">
        <v>728</v>
      </c>
      <c r="Q475" s="364"/>
      <c r="R475" s="364"/>
      <c r="S475" s="364"/>
      <c r="T475" s="364"/>
      <c r="U475" s="364"/>
      <c r="V475" s="364"/>
      <c r="W475" s="364"/>
      <c r="X475" s="364"/>
      <c r="Y475" s="365">
        <v>0.20599999999999999</v>
      </c>
      <c r="Z475" s="366"/>
      <c r="AA475" s="366"/>
      <c r="AB475" s="367"/>
      <c r="AC475" s="353" t="s">
        <v>333</v>
      </c>
      <c r="AD475" s="354"/>
      <c r="AE475" s="354"/>
      <c r="AF475" s="354"/>
      <c r="AG475" s="354"/>
      <c r="AH475" s="388" t="s">
        <v>707</v>
      </c>
      <c r="AI475" s="389"/>
      <c r="AJ475" s="389"/>
      <c r="AK475" s="389"/>
      <c r="AL475" s="349" t="s">
        <v>707</v>
      </c>
      <c r="AM475" s="350"/>
      <c r="AN475" s="350"/>
      <c r="AO475" s="351"/>
      <c r="AP475" s="352" t="s">
        <v>708</v>
      </c>
      <c r="AQ475" s="352"/>
      <c r="AR475" s="352"/>
      <c r="AS475" s="352"/>
      <c r="AT475" s="352"/>
      <c r="AU475" s="352"/>
      <c r="AV475" s="352"/>
      <c r="AW475" s="352"/>
      <c r="AX475" s="352"/>
      <c r="AY475">
        <f t="shared" si="66"/>
        <v>7</v>
      </c>
    </row>
    <row r="476" spans="1:51" ht="30" hidden="1" customHeight="1">
      <c r="A476" s="357">
        <v>7</v>
      </c>
      <c r="B476" s="357">
        <v>1</v>
      </c>
      <c r="C476" s="382"/>
      <c r="D476" s="383"/>
      <c r="E476" s="383"/>
      <c r="F476" s="383"/>
      <c r="G476" s="383"/>
      <c r="H476" s="383"/>
      <c r="I476" s="384"/>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f t="shared" si="66"/>
        <v>0</v>
      </c>
    </row>
    <row r="477" spans="1:51" ht="30" hidden="1" customHeight="1">
      <c r="A477" s="357">
        <v>8</v>
      </c>
      <c r="B477" s="357">
        <v>1</v>
      </c>
      <c r="C477" s="382"/>
      <c r="D477" s="383"/>
      <c r="E477" s="383"/>
      <c r="F477" s="383"/>
      <c r="G477" s="383"/>
      <c r="H477" s="383"/>
      <c r="I477" s="384"/>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f t="shared" si="66"/>
        <v>0</v>
      </c>
    </row>
    <row r="478" spans="1:51" ht="30" hidden="1" customHeight="1">
      <c r="A478" s="357">
        <v>9</v>
      </c>
      <c r="B478" s="357">
        <v>1</v>
      </c>
      <c r="C478" s="382"/>
      <c r="D478" s="383"/>
      <c r="E478" s="383"/>
      <c r="F478" s="383"/>
      <c r="G478" s="383"/>
      <c r="H478" s="383"/>
      <c r="I478" s="384"/>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f t="shared" si="66"/>
        <v>0</v>
      </c>
    </row>
    <row r="479" spans="1:51" ht="30" hidden="1" customHeight="1">
      <c r="A479" s="357">
        <v>10</v>
      </c>
      <c r="B479" s="357">
        <v>1</v>
      </c>
      <c r="C479" s="382"/>
      <c r="D479" s="383"/>
      <c r="E479" s="383"/>
      <c r="F479" s="383"/>
      <c r="G479" s="383"/>
      <c r="H479" s="383"/>
      <c r="I479" s="384"/>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f t="shared" si="66"/>
        <v>0</v>
      </c>
    </row>
    <row r="480" spans="1:51" ht="30" hidden="1" customHeight="1">
      <c r="A480" s="357">
        <v>11</v>
      </c>
      <c r="B480" s="357">
        <v>1</v>
      </c>
      <c r="C480" s="382"/>
      <c r="D480" s="383"/>
      <c r="E480" s="383"/>
      <c r="F480" s="383"/>
      <c r="G480" s="383"/>
      <c r="H480" s="383"/>
      <c r="I480" s="384"/>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f t="shared" si="66"/>
        <v>0</v>
      </c>
    </row>
    <row r="481" spans="1:51" ht="30" hidden="1" customHeight="1">
      <c r="A481" s="357">
        <v>12</v>
      </c>
      <c r="B481" s="357">
        <v>1</v>
      </c>
      <c r="C481" s="382"/>
      <c r="D481" s="383"/>
      <c r="E481" s="383"/>
      <c r="F481" s="383"/>
      <c r="G481" s="383"/>
      <c r="H481" s="383"/>
      <c r="I481" s="384"/>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f t="shared" si="66"/>
        <v>0</v>
      </c>
    </row>
    <row r="482" spans="1:51" ht="30" hidden="1" customHeight="1">
      <c r="A482" s="357">
        <v>13</v>
      </c>
      <c r="B482" s="357">
        <v>1</v>
      </c>
      <c r="C482" s="382"/>
      <c r="D482" s="383"/>
      <c r="E482" s="383"/>
      <c r="F482" s="383"/>
      <c r="G482" s="383"/>
      <c r="H482" s="383"/>
      <c r="I482" s="384"/>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f t="shared" si="66"/>
        <v>0</v>
      </c>
    </row>
    <row r="483" spans="1:51" ht="30" hidden="1" customHeight="1">
      <c r="A483" s="357">
        <v>14</v>
      </c>
      <c r="B483" s="357">
        <v>1</v>
      </c>
      <c r="C483" s="382"/>
      <c r="D483" s="383"/>
      <c r="E483" s="383"/>
      <c r="F483" s="383"/>
      <c r="G483" s="383"/>
      <c r="H483" s="383"/>
      <c r="I483" s="384"/>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f t="shared" si="66"/>
        <v>0</v>
      </c>
    </row>
    <row r="484" spans="1:51" ht="30" hidden="1" customHeight="1">
      <c r="A484" s="357">
        <v>15</v>
      </c>
      <c r="B484" s="357">
        <v>1</v>
      </c>
      <c r="C484" s="382"/>
      <c r="D484" s="383"/>
      <c r="E484" s="383"/>
      <c r="F484" s="383"/>
      <c r="G484" s="383"/>
      <c r="H484" s="383"/>
      <c r="I484" s="384"/>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f t="shared" si="66"/>
        <v>0</v>
      </c>
    </row>
    <row r="485" spans="1:51" ht="30" hidden="1" customHeight="1">
      <c r="A485" s="357">
        <v>16</v>
      </c>
      <c r="B485" s="357">
        <v>1</v>
      </c>
      <c r="C485" s="382"/>
      <c r="D485" s="383"/>
      <c r="E485" s="383"/>
      <c r="F485" s="383"/>
      <c r="G485" s="383"/>
      <c r="H485" s="383"/>
      <c r="I485" s="384"/>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f t="shared" si="66"/>
        <v>0</v>
      </c>
    </row>
    <row r="486" spans="1:51" s="13" customFormat="1" ht="30" hidden="1" customHeight="1">
      <c r="A486" s="357">
        <v>17</v>
      </c>
      <c r="B486" s="357">
        <v>1</v>
      </c>
      <c r="C486" s="382"/>
      <c r="D486" s="383"/>
      <c r="E486" s="383"/>
      <c r="F486" s="383"/>
      <c r="G486" s="383"/>
      <c r="H486" s="383"/>
      <c r="I486" s="384"/>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f t="shared" si="66"/>
        <v>0</v>
      </c>
    </row>
    <row r="487" spans="1:51" ht="30" hidden="1" customHeight="1">
      <c r="A487" s="357">
        <v>18</v>
      </c>
      <c r="B487" s="357">
        <v>1</v>
      </c>
      <c r="C487" s="382"/>
      <c r="D487" s="383"/>
      <c r="E487" s="383"/>
      <c r="F487" s="383"/>
      <c r="G487" s="383"/>
      <c r="H487" s="383"/>
      <c r="I487" s="384"/>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f t="shared" si="66"/>
        <v>0</v>
      </c>
    </row>
    <row r="488" spans="1:51" ht="30" hidden="1" customHeight="1">
      <c r="A488" s="357">
        <v>19</v>
      </c>
      <c r="B488" s="357">
        <v>1</v>
      </c>
      <c r="C488" s="382"/>
      <c r="D488" s="383"/>
      <c r="E488" s="383"/>
      <c r="F488" s="383"/>
      <c r="G488" s="383"/>
      <c r="H488" s="383"/>
      <c r="I488" s="384"/>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f t="shared" si="66"/>
        <v>0</v>
      </c>
    </row>
    <row r="489" spans="1:51" ht="30" hidden="1" customHeight="1">
      <c r="A489" s="357">
        <v>20</v>
      </c>
      <c r="B489" s="357">
        <v>1</v>
      </c>
      <c r="C489" s="382"/>
      <c r="D489" s="383"/>
      <c r="E489" s="383"/>
      <c r="F489" s="383"/>
      <c r="G489" s="383"/>
      <c r="H489" s="383"/>
      <c r="I489" s="384"/>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f t="shared" si="66"/>
        <v>0</v>
      </c>
    </row>
    <row r="490" spans="1:51" ht="30" hidden="1" customHeight="1">
      <c r="A490" s="357">
        <v>21</v>
      </c>
      <c r="B490" s="357">
        <v>1</v>
      </c>
      <c r="C490" s="382"/>
      <c r="D490" s="383"/>
      <c r="E490" s="383"/>
      <c r="F490" s="383"/>
      <c r="G490" s="383"/>
      <c r="H490" s="383"/>
      <c r="I490" s="384"/>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f t="shared" si="66"/>
        <v>0</v>
      </c>
    </row>
    <row r="491" spans="1:51" ht="30" hidden="1" customHeight="1">
      <c r="A491" s="357">
        <v>22</v>
      </c>
      <c r="B491" s="357">
        <v>1</v>
      </c>
      <c r="C491" s="382"/>
      <c r="D491" s="383"/>
      <c r="E491" s="383"/>
      <c r="F491" s="383"/>
      <c r="G491" s="383"/>
      <c r="H491" s="383"/>
      <c r="I491" s="384"/>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f t="shared" si="66"/>
        <v>0</v>
      </c>
    </row>
    <row r="492" spans="1:51" ht="30" hidden="1" customHeight="1">
      <c r="A492" s="357">
        <v>23</v>
      </c>
      <c r="B492" s="357">
        <v>1</v>
      </c>
      <c r="C492" s="382"/>
      <c r="D492" s="383"/>
      <c r="E492" s="383"/>
      <c r="F492" s="383"/>
      <c r="G492" s="383"/>
      <c r="H492" s="383"/>
      <c r="I492" s="384"/>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f t="shared" si="66"/>
        <v>0</v>
      </c>
    </row>
    <row r="493" spans="1:51" ht="30" hidden="1" customHeight="1">
      <c r="A493" s="357">
        <v>24</v>
      </c>
      <c r="B493" s="357">
        <v>1</v>
      </c>
      <c r="C493" s="382"/>
      <c r="D493" s="383"/>
      <c r="E493" s="383"/>
      <c r="F493" s="383"/>
      <c r="G493" s="383"/>
      <c r="H493" s="383"/>
      <c r="I493" s="384"/>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f t="shared" si="66"/>
        <v>0</v>
      </c>
    </row>
    <row r="494" spans="1:51" ht="30" hidden="1" customHeight="1">
      <c r="A494" s="357">
        <v>25</v>
      </c>
      <c r="B494" s="357">
        <v>1</v>
      </c>
      <c r="C494" s="382"/>
      <c r="D494" s="383"/>
      <c r="E494" s="383"/>
      <c r="F494" s="383"/>
      <c r="G494" s="383"/>
      <c r="H494" s="383"/>
      <c r="I494" s="384"/>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f t="shared" si="66"/>
        <v>0</v>
      </c>
    </row>
    <row r="495" spans="1:51" ht="30" hidden="1" customHeight="1">
      <c r="A495" s="357">
        <v>26</v>
      </c>
      <c r="B495" s="357">
        <v>1</v>
      </c>
      <c r="C495" s="382"/>
      <c r="D495" s="383"/>
      <c r="E495" s="383"/>
      <c r="F495" s="383"/>
      <c r="G495" s="383"/>
      <c r="H495" s="383"/>
      <c r="I495" s="384"/>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f t="shared" si="66"/>
        <v>0</v>
      </c>
    </row>
    <row r="496" spans="1:51" ht="30" hidden="1" customHeight="1">
      <c r="A496" s="357">
        <v>27</v>
      </c>
      <c r="B496" s="357">
        <v>1</v>
      </c>
      <c r="C496" s="382"/>
      <c r="D496" s="383"/>
      <c r="E496" s="383"/>
      <c r="F496" s="383"/>
      <c r="G496" s="383"/>
      <c r="H496" s="383"/>
      <c r="I496" s="384"/>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f t="shared" si="66"/>
        <v>0</v>
      </c>
    </row>
    <row r="497" spans="1:51" ht="30" hidden="1" customHeight="1">
      <c r="A497" s="357">
        <v>28</v>
      </c>
      <c r="B497" s="357">
        <v>1</v>
      </c>
      <c r="C497" s="382"/>
      <c r="D497" s="383"/>
      <c r="E497" s="383"/>
      <c r="F497" s="383"/>
      <c r="G497" s="383"/>
      <c r="H497" s="383"/>
      <c r="I497" s="384"/>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f t="shared" si="66"/>
        <v>0</v>
      </c>
    </row>
    <row r="498" spans="1:51" ht="30" hidden="1" customHeight="1">
      <c r="A498" s="357">
        <v>29</v>
      </c>
      <c r="B498" s="357">
        <v>1</v>
      </c>
      <c r="C498" s="382"/>
      <c r="D498" s="383"/>
      <c r="E498" s="383"/>
      <c r="F498" s="383"/>
      <c r="G498" s="383"/>
      <c r="H498" s="383"/>
      <c r="I498" s="384"/>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f t="shared" si="66"/>
        <v>0</v>
      </c>
    </row>
    <row r="499" spans="1:51" ht="30" hidden="1" customHeight="1">
      <c r="A499" s="357">
        <v>30</v>
      </c>
      <c r="B499" s="357">
        <v>1</v>
      </c>
      <c r="C499" s="382"/>
      <c r="D499" s="383"/>
      <c r="E499" s="383"/>
      <c r="F499" s="383"/>
      <c r="G499" s="383"/>
      <c r="H499" s="383"/>
      <c r="I499" s="384"/>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f t="shared" si="66"/>
        <v>0</v>
      </c>
    </row>
    <row r="500" spans="1:51" ht="24.75" hidden="1" customHeight="1">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customHeight="1">
      <c r="A501" s="38"/>
      <c r="B501" s="42" t="s">
        <v>208</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21</v>
      </c>
    </row>
    <row r="502" spans="1:51" ht="59.25" customHeight="1">
      <c r="A502" s="390"/>
      <c r="B502" s="390"/>
      <c r="C502" s="391" t="s">
        <v>196</v>
      </c>
      <c r="D502" s="392"/>
      <c r="E502" s="392"/>
      <c r="F502" s="392"/>
      <c r="G502" s="392"/>
      <c r="H502" s="392"/>
      <c r="I502" s="393"/>
      <c r="J502" s="371" t="s">
        <v>197</v>
      </c>
      <c r="K502" s="394"/>
      <c r="L502" s="394"/>
      <c r="M502" s="394"/>
      <c r="N502" s="394"/>
      <c r="O502" s="394"/>
      <c r="P502" s="395" t="s">
        <v>198</v>
      </c>
      <c r="Q502" s="395"/>
      <c r="R502" s="395"/>
      <c r="S502" s="395"/>
      <c r="T502" s="395"/>
      <c r="U502" s="395"/>
      <c r="V502" s="395"/>
      <c r="W502" s="395"/>
      <c r="X502" s="395"/>
      <c r="Y502" s="396" t="s">
        <v>199</v>
      </c>
      <c r="Z502" s="397"/>
      <c r="AA502" s="397"/>
      <c r="AB502" s="397"/>
      <c r="AC502" s="371" t="s">
        <v>200</v>
      </c>
      <c r="AD502" s="371"/>
      <c r="AE502" s="371"/>
      <c r="AF502" s="371"/>
      <c r="AG502" s="371"/>
      <c r="AH502" s="396" t="s">
        <v>201</v>
      </c>
      <c r="AI502" s="390"/>
      <c r="AJ502" s="390"/>
      <c r="AK502" s="390"/>
      <c r="AL502" s="390" t="s">
        <v>202</v>
      </c>
      <c r="AM502" s="390"/>
      <c r="AN502" s="390"/>
      <c r="AO502" s="398"/>
      <c r="AP502" s="371" t="s">
        <v>203</v>
      </c>
      <c r="AQ502" s="371"/>
      <c r="AR502" s="371"/>
      <c r="AS502" s="371"/>
      <c r="AT502" s="371"/>
      <c r="AU502" s="371"/>
      <c r="AV502" s="371"/>
      <c r="AW502" s="371"/>
      <c r="AX502" s="371"/>
      <c r="AY502">
        <f>IF(AY501=0,0,1)</f>
        <v>1</v>
      </c>
    </row>
    <row r="503" spans="1:51" ht="30" customHeight="1">
      <c r="A503" s="357">
        <v>1</v>
      </c>
      <c r="B503" s="357">
        <v>1</v>
      </c>
      <c r="C503" s="399" t="s">
        <v>734</v>
      </c>
      <c r="D503" s="383"/>
      <c r="E503" s="383"/>
      <c r="F503" s="383"/>
      <c r="G503" s="383"/>
      <c r="H503" s="383"/>
      <c r="I503" s="384"/>
      <c r="J503" s="362"/>
      <c r="K503" s="363"/>
      <c r="L503" s="363"/>
      <c r="M503" s="363"/>
      <c r="N503" s="363"/>
      <c r="O503" s="363"/>
      <c r="P503" s="400" t="s">
        <v>737</v>
      </c>
      <c r="Q503" s="364"/>
      <c r="R503" s="364"/>
      <c r="S503" s="364"/>
      <c r="T503" s="364"/>
      <c r="U503" s="364"/>
      <c r="V503" s="364"/>
      <c r="W503" s="364"/>
      <c r="X503" s="364"/>
      <c r="Y503" s="365">
        <v>4.5999999999999999E-2</v>
      </c>
      <c r="Z503" s="366"/>
      <c r="AA503" s="366"/>
      <c r="AB503" s="367"/>
      <c r="AC503" s="353" t="s">
        <v>63</v>
      </c>
      <c r="AD503" s="354"/>
      <c r="AE503" s="354"/>
      <c r="AF503" s="354"/>
      <c r="AG503" s="354"/>
      <c r="AH503" s="388" t="s">
        <v>707</v>
      </c>
      <c r="AI503" s="389"/>
      <c r="AJ503" s="389"/>
      <c r="AK503" s="389"/>
      <c r="AL503" s="349" t="s">
        <v>707</v>
      </c>
      <c r="AM503" s="350"/>
      <c r="AN503" s="350"/>
      <c r="AO503" s="351"/>
      <c r="AP503" s="352" t="s">
        <v>708</v>
      </c>
      <c r="AQ503" s="352"/>
      <c r="AR503" s="352"/>
      <c r="AS503" s="352"/>
      <c r="AT503" s="352"/>
      <c r="AU503" s="352"/>
      <c r="AV503" s="352"/>
      <c r="AW503" s="352"/>
      <c r="AX503" s="352"/>
      <c r="AY503">
        <f>COUNTA(C503:AX503)</f>
        <v>7</v>
      </c>
    </row>
    <row r="504" spans="1:51" ht="30" customHeight="1">
      <c r="A504" s="357">
        <v>2</v>
      </c>
      <c r="B504" s="357">
        <v>1</v>
      </c>
      <c r="C504" s="399" t="s">
        <v>735</v>
      </c>
      <c r="D504" s="383"/>
      <c r="E504" s="383"/>
      <c r="F504" s="383"/>
      <c r="G504" s="383"/>
      <c r="H504" s="383"/>
      <c r="I504" s="384"/>
      <c r="J504" s="362"/>
      <c r="K504" s="363"/>
      <c r="L504" s="363"/>
      <c r="M504" s="363"/>
      <c r="N504" s="363"/>
      <c r="O504" s="363"/>
      <c r="P504" s="400" t="s">
        <v>737</v>
      </c>
      <c r="Q504" s="364"/>
      <c r="R504" s="364"/>
      <c r="S504" s="364"/>
      <c r="T504" s="364"/>
      <c r="U504" s="364"/>
      <c r="V504" s="364"/>
      <c r="W504" s="364"/>
      <c r="X504" s="364"/>
      <c r="Y504" s="365">
        <v>4.2000000000000003E-2</v>
      </c>
      <c r="Z504" s="366"/>
      <c r="AA504" s="366"/>
      <c r="AB504" s="367"/>
      <c r="AC504" s="353" t="s">
        <v>63</v>
      </c>
      <c r="AD504" s="354"/>
      <c r="AE504" s="354"/>
      <c r="AF504" s="354"/>
      <c r="AG504" s="354"/>
      <c r="AH504" s="388" t="s">
        <v>707</v>
      </c>
      <c r="AI504" s="389"/>
      <c r="AJ504" s="389"/>
      <c r="AK504" s="389"/>
      <c r="AL504" s="349" t="s">
        <v>707</v>
      </c>
      <c r="AM504" s="350"/>
      <c r="AN504" s="350"/>
      <c r="AO504" s="351"/>
      <c r="AP504" s="352" t="s">
        <v>708</v>
      </c>
      <c r="AQ504" s="352"/>
      <c r="AR504" s="352"/>
      <c r="AS504" s="352"/>
      <c r="AT504" s="352"/>
      <c r="AU504" s="352"/>
      <c r="AV504" s="352"/>
      <c r="AW504" s="352"/>
      <c r="AX504" s="352"/>
      <c r="AY504">
        <f t="shared" ref="AY504:AY533" si="67">COUNTA(C504:AX504)</f>
        <v>7</v>
      </c>
    </row>
    <row r="505" spans="1:51" ht="30" customHeight="1">
      <c r="A505" s="357">
        <v>3</v>
      </c>
      <c r="B505" s="357">
        <v>1</v>
      </c>
      <c r="C505" s="385" t="s">
        <v>736</v>
      </c>
      <c r="D505" s="260"/>
      <c r="E505" s="260"/>
      <c r="F505" s="260"/>
      <c r="G505" s="260"/>
      <c r="H505" s="260"/>
      <c r="I505" s="386"/>
      <c r="J505" s="362"/>
      <c r="K505" s="363"/>
      <c r="L505" s="363"/>
      <c r="M505" s="363"/>
      <c r="N505" s="363"/>
      <c r="O505" s="363"/>
      <c r="P505" s="387" t="s">
        <v>737</v>
      </c>
      <c r="Q505" s="364"/>
      <c r="R505" s="364"/>
      <c r="S505" s="364"/>
      <c r="T505" s="364"/>
      <c r="U505" s="364"/>
      <c r="V505" s="364"/>
      <c r="W505" s="364"/>
      <c r="X505" s="364"/>
      <c r="Y505" s="365">
        <v>0.02</v>
      </c>
      <c r="Z505" s="366"/>
      <c r="AA505" s="366"/>
      <c r="AB505" s="367"/>
      <c r="AC505" s="353" t="s">
        <v>63</v>
      </c>
      <c r="AD505" s="354"/>
      <c r="AE505" s="354"/>
      <c r="AF505" s="354"/>
      <c r="AG505" s="354"/>
      <c r="AH505" s="388" t="s">
        <v>707</v>
      </c>
      <c r="AI505" s="389"/>
      <c r="AJ505" s="389"/>
      <c r="AK505" s="389"/>
      <c r="AL505" s="349" t="s">
        <v>707</v>
      </c>
      <c r="AM505" s="350"/>
      <c r="AN505" s="350"/>
      <c r="AO505" s="351"/>
      <c r="AP505" s="352" t="s">
        <v>708</v>
      </c>
      <c r="AQ505" s="352"/>
      <c r="AR505" s="352"/>
      <c r="AS505" s="352"/>
      <c r="AT505" s="352"/>
      <c r="AU505" s="352"/>
      <c r="AV505" s="352"/>
      <c r="AW505" s="352"/>
      <c r="AX505" s="352"/>
      <c r="AY505">
        <f t="shared" si="67"/>
        <v>7</v>
      </c>
    </row>
    <row r="506" spans="1:51" ht="30" hidden="1" customHeight="1">
      <c r="A506" s="357">
        <v>4</v>
      </c>
      <c r="B506" s="357">
        <v>1</v>
      </c>
      <c r="C506" s="385"/>
      <c r="D506" s="260"/>
      <c r="E506" s="260"/>
      <c r="F506" s="260"/>
      <c r="G506" s="260"/>
      <c r="H506" s="260"/>
      <c r="I506" s="386"/>
      <c r="J506" s="362"/>
      <c r="K506" s="363"/>
      <c r="L506" s="363"/>
      <c r="M506" s="363"/>
      <c r="N506" s="363"/>
      <c r="O506" s="363"/>
      <c r="P506" s="387"/>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f t="shared" si="67"/>
        <v>0</v>
      </c>
    </row>
    <row r="507" spans="1:51" ht="30" hidden="1" customHeight="1">
      <c r="A507" s="357">
        <v>5</v>
      </c>
      <c r="B507" s="357">
        <v>1</v>
      </c>
      <c r="C507" s="382"/>
      <c r="D507" s="383"/>
      <c r="E507" s="383"/>
      <c r="F507" s="383"/>
      <c r="G507" s="383"/>
      <c r="H507" s="383"/>
      <c r="I507" s="384"/>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f>COUNTA(C507:AX507)</f>
        <v>0</v>
      </c>
    </row>
    <row r="508" spans="1:51" ht="30" hidden="1" customHeight="1">
      <c r="A508" s="357">
        <v>6</v>
      </c>
      <c r="B508" s="357">
        <v>1</v>
      </c>
      <c r="C508" s="382"/>
      <c r="D508" s="383"/>
      <c r="E508" s="383"/>
      <c r="F508" s="383"/>
      <c r="G508" s="383"/>
      <c r="H508" s="383"/>
      <c r="I508" s="384"/>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f t="shared" si="67"/>
        <v>0</v>
      </c>
    </row>
    <row r="509" spans="1:51" ht="30" hidden="1" customHeight="1">
      <c r="A509" s="357">
        <v>7</v>
      </c>
      <c r="B509" s="357">
        <v>1</v>
      </c>
      <c r="C509" s="382"/>
      <c r="D509" s="383"/>
      <c r="E509" s="383"/>
      <c r="F509" s="383"/>
      <c r="G509" s="383"/>
      <c r="H509" s="383"/>
      <c r="I509" s="384"/>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f t="shared" si="67"/>
        <v>0</v>
      </c>
    </row>
    <row r="510" spans="1:51" ht="30" hidden="1" customHeight="1">
      <c r="A510" s="357">
        <v>8</v>
      </c>
      <c r="B510" s="357">
        <v>1</v>
      </c>
      <c r="C510" s="382"/>
      <c r="D510" s="383"/>
      <c r="E510" s="383"/>
      <c r="F510" s="383"/>
      <c r="G510" s="383"/>
      <c r="H510" s="383"/>
      <c r="I510" s="384"/>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f t="shared" si="67"/>
        <v>0</v>
      </c>
    </row>
    <row r="511" spans="1:51" ht="30" hidden="1" customHeight="1">
      <c r="A511" s="357">
        <v>9</v>
      </c>
      <c r="B511" s="357">
        <v>1</v>
      </c>
      <c r="C511" s="382"/>
      <c r="D511" s="383"/>
      <c r="E511" s="383"/>
      <c r="F511" s="383"/>
      <c r="G511" s="383"/>
      <c r="H511" s="383"/>
      <c r="I511" s="384"/>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f t="shared" si="67"/>
        <v>0</v>
      </c>
    </row>
    <row r="512" spans="1:51" ht="30" hidden="1" customHeight="1">
      <c r="A512" s="357">
        <v>10</v>
      </c>
      <c r="B512" s="357">
        <v>1</v>
      </c>
      <c r="C512" s="382"/>
      <c r="D512" s="383"/>
      <c r="E512" s="383"/>
      <c r="F512" s="383"/>
      <c r="G512" s="383"/>
      <c r="H512" s="383"/>
      <c r="I512" s="384"/>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f t="shared" si="67"/>
        <v>0</v>
      </c>
    </row>
    <row r="513" spans="1:51" ht="30" hidden="1" customHeight="1">
      <c r="A513" s="357">
        <v>11</v>
      </c>
      <c r="B513" s="357">
        <v>1</v>
      </c>
      <c r="C513" s="382"/>
      <c r="D513" s="383"/>
      <c r="E513" s="383"/>
      <c r="F513" s="383"/>
      <c r="G513" s="383"/>
      <c r="H513" s="383"/>
      <c r="I513" s="384"/>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f t="shared" si="67"/>
        <v>0</v>
      </c>
    </row>
    <row r="514" spans="1:51" ht="30" hidden="1" customHeight="1">
      <c r="A514" s="357">
        <v>12</v>
      </c>
      <c r="B514" s="357">
        <v>1</v>
      </c>
      <c r="C514" s="382"/>
      <c r="D514" s="383"/>
      <c r="E514" s="383"/>
      <c r="F514" s="383"/>
      <c r="G514" s="383"/>
      <c r="H514" s="383"/>
      <c r="I514" s="384"/>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f t="shared" si="67"/>
        <v>0</v>
      </c>
    </row>
    <row r="515" spans="1:51" ht="30" hidden="1" customHeight="1">
      <c r="A515" s="357">
        <v>13</v>
      </c>
      <c r="B515" s="357">
        <v>1</v>
      </c>
      <c r="C515" s="382"/>
      <c r="D515" s="383"/>
      <c r="E515" s="383"/>
      <c r="F515" s="383"/>
      <c r="G515" s="383"/>
      <c r="H515" s="383"/>
      <c r="I515" s="384"/>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f t="shared" si="67"/>
        <v>0</v>
      </c>
    </row>
    <row r="516" spans="1:51" ht="30" hidden="1" customHeight="1">
      <c r="A516" s="357">
        <v>14</v>
      </c>
      <c r="B516" s="357">
        <v>1</v>
      </c>
      <c r="C516" s="382"/>
      <c r="D516" s="383"/>
      <c r="E516" s="383"/>
      <c r="F516" s="383"/>
      <c r="G516" s="383"/>
      <c r="H516" s="383"/>
      <c r="I516" s="384"/>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f t="shared" si="67"/>
        <v>0</v>
      </c>
    </row>
    <row r="517" spans="1:51" ht="30" hidden="1" customHeight="1">
      <c r="A517" s="357">
        <v>15</v>
      </c>
      <c r="B517" s="357">
        <v>1</v>
      </c>
      <c r="C517" s="382"/>
      <c r="D517" s="383"/>
      <c r="E517" s="383"/>
      <c r="F517" s="383"/>
      <c r="G517" s="383"/>
      <c r="H517" s="383"/>
      <c r="I517" s="384"/>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f t="shared" si="67"/>
        <v>0</v>
      </c>
    </row>
    <row r="518" spans="1:51" ht="30" hidden="1" customHeight="1">
      <c r="A518" s="357">
        <v>16</v>
      </c>
      <c r="B518" s="357">
        <v>1</v>
      </c>
      <c r="C518" s="382"/>
      <c r="D518" s="383"/>
      <c r="E518" s="383"/>
      <c r="F518" s="383"/>
      <c r="G518" s="383"/>
      <c r="H518" s="383"/>
      <c r="I518" s="384"/>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f t="shared" si="67"/>
        <v>0</v>
      </c>
    </row>
    <row r="519" spans="1:51" s="13" customFormat="1" ht="30" hidden="1" customHeight="1">
      <c r="A519" s="357">
        <v>17</v>
      </c>
      <c r="B519" s="357">
        <v>1</v>
      </c>
      <c r="C519" s="382"/>
      <c r="D519" s="383"/>
      <c r="E519" s="383"/>
      <c r="F519" s="383"/>
      <c r="G519" s="383"/>
      <c r="H519" s="383"/>
      <c r="I519" s="384"/>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f t="shared" si="67"/>
        <v>0</v>
      </c>
    </row>
    <row r="520" spans="1:51" ht="30" hidden="1" customHeight="1">
      <c r="A520" s="357">
        <v>18</v>
      </c>
      <c r="B520" s="357">
        <v>1</v>
      </c>
      <c r="C520" s="382"/>
      <c r="D520" s="383"/>
      <c r="E520" s="383"/>
      <c r="F520" s="383"/>
      <c r="G520" s="383"/>
      <c r="H520" s="383"/>
      <c r="I520" s="384"/>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f t="shared" si="67"/>
        <v>0</v>
      </c>
    </row>
    <row r="521" spans="1:51" ht="30" hidden="1" customHeight="1">
      <c r="A521" s="357">
        <v>19</v>
      </c>
      <c r="B521" s="357">
        <v>1</v>
      </c>
      <c r="C521" s="382"/>
      <c r="D521" s="383"/>
      <c r="E521" s="383"/>
      <c r="F521" s="383"/>
      <c r="G521" s="383"/>
      <c r="H521" s="383"/>
      <c r="I521" s="384"/>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f t="shared" si="67"/>
        <v>0</v>
      </c>
    </row>
    <row r="522" spans="1:51" ht="30" hidden="1" customHeight="1">
      <c r="A522" s="357">
        <v>20</v>
      </c>
      <c r="B522" s="357">
        <v>1</v>
      </c>
      <c r="C522" s="382"/>
      <c r="D522" s="383"/>
      <c r="E522" s="383"/>
      <c r="F522" s="383"/>
      <c r="G522" s="383"/>
      <c r="H522" s="383"/>
      <c r="I522" s="384"/>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f t="shared" si="67"/>
        <v>0</v>
      </c>
    </row>
    <row r="523" spans="1:51" ht="30" hidden="1" customHeight="1">
      <c r="A523" s="357">
        <v>21</v>
      </c>
      <c r="B523" s="357">
        <v>1</v>
      </c>
      <c r="C523" s="382"/>
      <c r="D523" s="383"/>
      <c r="E523" s="383"/>
      <c r="F523" s="383"/>
      <c r="G523" s="383"/>
      <c r="H523" s="383"/>
      <c r="I523" s="384"/>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f t="shared" si="67"/>
        <v>0</v>
      </c>
    </row>
    <row r="524" spans="1:51" ht="30" hidden="1" customHeight="1">
      <c r="A524" s="357">
        <v>22</v>
      </c>
      <c r="B524" s="357">
        <v>1</v>
      </c>
      <c r="C524" s="382"/>
      <c r="D524" s="383"/>
      <c r="E524" s="383"/>
      <c r="F524" s="383"/>
      <c r="G524" s="383"/>
      <c r="H524" s="383"/>
      <c r="I524" s="384"/>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f t="shared" si="67"/>
        <v>0</v>
      </c>
    </row>
    <row r="525" spans="1:51" ht="30" hidden="1" customHeight="1">
      <c r="A525" s="357">
        <v>23</v>
      </c>
      <c r="B525" s="357">
        <v>1</v>
      </c>
      <c r="C525" s="382"/>
      <c r="D525" s="383"/>
      <c r="E525" s="383"/>
      <c r="F525" s="383"/>
      <c r="G525" s="383"/>
      <c r="H525" s="383"/>
      <c r="I525" s="384"/>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f t="shared" si="67"/>
        <v>0</v>
      </c>
    </row>
    <row r="526" spans="1:51" ht="30" hidden="1" customHeight="1">
      <c r="A526" s="357">
        <v>24</v>
      </c>
      <c r="B526" s="357">
        <v>1</v>
      </c>
      <c r="C526" s="382"/>
      <c r="D526" s="383"/>
      <c r="E526" s="383"/>
      <c r="F526" s="383"/>
      <c r="G526" s="383"/>
      <c r="H526" s="383"/>
      <c r="I526" s="384"/>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f t="shared" si="67"/>
        <v>0</v>
      </c>
    </row>
    <row r="527" spans="1:51" ht="30" hidden="1" customHeight="1">
      <c r="A527" s="357">
        <v>25</v>
      </c>
      <c r="B527" s="357">
        <v>1</v>
      </c>
      <c r="C527" s="382"/>
      <c r="D527" s="383"/>
      <c r="E527" s="383"/>
      <c r="F527" s="383"/>
      <c r="G527" s="383"/>
      <c r="H527" s="383"/>
      <c r="I527" s="384"/>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f t="shared" si="67"/>
        <v>0</v>
      </c>
    </row>
    <row r="528" spans="1:51" ht="30" hidden="1" customHeight="1">
      <c r="A528" s="357">
        <v>26</v>
      </c>
      <c r="B528" s="357">
        <v>1</v>
      </c>
      <c r="C528" s="382"/>
      <c r="D528" s="383"/>
      <c r="E528" s="383"/>
      <c r="F528" s="383"/>
      <c r="G528" s="383"/>
      <c r="H528" s="383"/>
      <c r="I528" s="384"/>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f t="shared" si="67"/>
        <v>0</v>
      </c>
    </row>
    <row r="529" spans="1:51" ht="30" hidden="1" customHeight="1">
      <c r="A529" s="357">
        <v>27</v>
      </c>
      <c r="B529" s="357">
        <v>1</v>
      </c>
      <c r="C529" s="382"/>
      <c r="D529" s="383"/>
      <c r="E529" s="383"/>
      <c r="F529" s="383"/>
      <c r="G529" s="383"/>
      <c r="H529" s="383"/>
      <c r="I529" s="384"/>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f t="shared" si="67"/>
        <v>0</v>
      </c>
    </row>
    <row r="530" spans="1:51" ht="30" hidden="1" customHeight="1">
      <c r="A530" s="357">
        <v>28</v>
      </c>
      <c r="B530" s="357">
        <v>1</v>
      </c>
      <c r="C530" s="382"/>
      <c r="D530" s="383"/>
      <c r="E530" s="383"/>
      <c r="F530" s="383"/>
      <c r="G530" s="383"/>
      <c r="H530" s="383"/>
      <c r="I530" s="384"/>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f t="shared" si="67"/>
        <v>0</v>
      </c>
    </row>
    <row r="531" spans="1:51" ht="30" hidden="1" customHeight="1">
      <c r="A531" s="357">
        <v>29</v>
      </c>
      <c r="B531" s="357">
        <v>1</v>
      </c>
      <c r="C531" s="382"/>
      <c r="D531" s="383"/>
      <c r="E531" s="383"/>
      <c r="F531" s="383"/>
      <c r="G531" s="383"/>
      <c r="H531" s="383"/>
      <c r="I531" s="384"/>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f t="shared" si="67"/>
        <v>0</v>
      </c>
    </row>
    <row r="532" spans="1:51" ht="30" hidden="1" customHeight="1">
      <c r="A532" s="357">
        <v>30</v>
      </c>
      <c r="B532" s="357">
        <v>1</v>
      </c>
      <c r="C532" s="382"/>
      <c r="D532" s="383"/>
      <c r="E532" s="383"/>
      <c r="F532" s="383"/>
      <c r="G532" s="383"/>
      <c r="H532" s="383"/>
      <c r="I532" s="384"/>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f t="shared" si="67"/>
        <v>0</v>
      </c>
    </row>
    <row r="533" spans="1:51" ht="24.75" hidden="1" customHeight="1">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customHeight="1">
      <c r="A534" s="38"/>
      <c r="B534" s="42" t="s">
        <v>209</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42</v>
      </c>
    </row>
    <row r="535" spans="1:51" ht="59.25" customHeight="1">
      <c r="A535" s="390"/>
      <c r="B535" s="390"/>
      <c r="C535" s="391" t="s">
        <v>196</v>
      </c>
      <c r="D535" s="392"/>
      <c r="E535" s="392"/>
      <c r="F535" s="392"/>
      <c r="G535" s="392"/>
      <c r="H535" s="392"/>
      <c r="I535" s="393"/>
      <c r="J535" s="371" t="s">
        <v>197</v>
      </c>
      <c r="K535" s="394"/>
      <c r="L535" s="394"/>
      <c r="M535" s="394"/>
      <c r="N535" s="394"/>
      <c r="O535" s="394"/>
      <c r="P535" s="395" t="s">
        <v>198</v>
      </c>
      <c r="Q535" s="395"/>
      <c r="R535" s="395"/>
      <c r="S535" s="395"/>
      <c r="T535" s="395"/>
      <c r="U535" s="395"/>
      <c r="V535" s="395"/>
      <c r="W535" s="395"/>
      <c r="X535" s="395"/>
      <c r="Y535" s="396" t="s">
        <v>199</v>
      </c>
      <c r="Z535" s="397"/>
      <c r="AA535" s="397"/>
      <c r="AB535" s="397"/>
      <c r="AC535" s="371" t="s">
        <v>200</v>
      </c>
      <c r="AD535" s="371"/>
      <c r="AE535" s="371"/>
      <c r="AF535" s="371"/>
      <c r="AG535" s="371"/>
      <c r="AH535" s="396" t="s">
        <v>201</v>
      </c>
      <c r="AI535" s="390"/>
      <c r="AJ535" s="390"/>
      <c r="AK535" s="390"/>
      <c r="AL535" s="390" t="s">
        <v>202</v>
      </c>
      <c r="AM535" s="390"/>
      <c r="AN535" s="390"/>
      <c r="AO535" s="398"/>
      <c r="AP535" s="371" t="s">
        <v>203</v>
      </c>
      <c r="AQ535" s="371"/>
      <c r="AR535" s="371"/>
      <c r="AS535" s="371"/>
      <c r="AT535" s="371"/>
      <c r="AU535" s="371"/>
      <c r="AV535" s="371"/>
      <c r="AW535" s="371"/>
      <c r="AX535" s="371"/>
      <c r="AY535">
        <f>IF(AY534=0,0,1)</f>
        <v>1</v>
      </c>
    </row>
    <row r="536" spans="1:51" ht="30" customHeight="1">
      <c r="A536" s="357">
        <v>1</v>
      </c>
      <c r="B536" s="357">
        <v>1</v>
      </c>
      <c r="C536" s="399" t="s">
        <v>740</v>
      </c>
      <c r="D536" s="383"/>
      <c r="E536" s="383"/>
      <c r="F536" s="383"/>
      <c r="G536" s="383"/>
      <c r="H536" s="383"/>
      <c r="I536" s="384"/>
      <c r="J536" s="362"/>
      <c r="K536" s="363"/>
      <c r="L536" s="363"/>
      <c r="M536" s="363"/>
      <c r="N536" s="363"/>
      <c r="O536" s="363"/>
      <c r="P536" s="400" t="s">
        <v>744</v>
      </c>
      <c r="Q536" s="364"/>
      <c r="R536" s="364"/>
      <c r="S536" s="364"/>
      <c r="T536" s="364"/>
      <c r="U536" s="364"/>
      <c r="V536" s="364"/>
      <c r="W536" s="364"/>
      <c r="X536" s="364"/>
      <c r="Y536" s="365">
        <v>0.504</v>
      </c>
      <c r="Z536" s="366"/>
      <c r="AA536" s="366"/>
      <c r="AB536" s="367"/>
      <c r="AC536" s="353" t="s">
        <v>333</v>
      </c>
      <c r="AD536" s="354"/>
      <c r="AE536" s="354"/>
      <c r="AF536" s="354"/>
      <c r="AG536" s="354"/>
      <c r="AH536" s="388" t="s">
        <v>707</v>
      </c>
      <c r="AI536" s="389"/>
      <c r="AJ536" s="389"/>
      <c r="AK536" s="389"/>
      <c r="AL536" s="349" t="s">
        <v>707</v>
      </c>
      <c r="AM536" s="350"/>
      <c r="AN536" s="350"/>
      <c r="AO536" s="351"/>
      <c r="AP536" s="352" t="s">
        <v>708</v>
      </c>
      <c r="AQ536" s="352"/>
      <c r="AR536" s="352"/>
      <c r="AS536" s="352"/>
      <c r="AT536" s="352"/>
      <c r="AU536" s="352"/>
      <c r="AV536" s="352"/>
      <c r="AW536" s="352"/>
      <c r="AX536" s="352"/>
      <c r="AY536">
        <f>COUNTA(C536:AX536)</f>
        <v>7</v>
      </c>
    </row>
    <row r="537" spans="1:51" ht="30" customHeight="1">
      <c r="A537" s="357">
        <v>2</v>
      </c>
      <c r="B537" s="357">
        <v>1</v>
      </c>
      <c r="C537" s="399" t="s">
        <v>739</v>
      </c>
      <c r="D537" s="383"/>
      <c r="E537" s="383"/>
      <c r="F537" s="383"/>
      <c r="G537" s="383"/>
      <c r="H537" s="383"/>
      <c r="I537" s="384"/>
      <c r="J537" s="362"/>
      <c r="K537" s="363"/>
      <c r="L537" s="363"/>
      <c r="M537" s="363"/>
      <c r="N537" s="363"/>
      <c r="O537" s="363"/>
      <c r="P537" s="400" t="s">
        <v>744</v>
      </c>
      <c r="Q537" s="364"/>
      <c r="R537" s="364"/>
      <c r="S537" s="364"/>
      <c r="T537" s="364"/>
      <c r="U537" s="364"/>
      <c r="V537" s="364"/>
      <c r="W537" s="364"/>
      <c r="X537" s="364"/>
      <c r="Y537" s="365">
        <v>0.35899999999999999</v>
      </c>
      <c r="Z537" s="366"/>
      <c r="AA537" s="366"/>
      <c r="AB537" s="367"/>
      <c r="AC537" s="353" t="s">
        <v>333</v>
      </c>
      <c r="AD537" s="354"/>
      <c r="AE537" s="354"/>
      <c r="AF537" s="354"/>
      <c r="AG537" s="354"/>
      <c r="AH537" s="388" t="s">
        <v>707</v>
      </c>
      <c r="AI537" s="389"/>
      <c r="AJ537" s="389"/>
      <c r="AK537" s="389"/>
      <c r="AL537" s="349" t="s">
        <v>707</v>
      </c>
      <c r="AM537" s="350"/>
      <c r="AN537" s="350"/>
      <c r="AO537" s="351"/>
      <c r="AP537" s="352" t="s">
        <v>708</v>
      </c>
      <c r="AQ537" s="352"/>
      <c r="AR537" s="352"/>
      <c r="AS537" s="352"/>
      <c r="AT537" s="352"/>
      <c r="AU537" s="352"/>
      <c r="AV537" s="352"/>
      <c r="AW537" s="352"/>
      <c r="AX537" s="352"/>
      <c r="AY537">
        <f t="shared" ref="AY537:AY566" si="68">COUNTA(C537:AX537)</f>
        <v>7</v>
      </c>
    </row>
    <row r="538" spans="1:51" ht="30" customHeight="1">
      <c r="A538" s="357">
        <v>3</v>
      </c>
      <c r="B538" s="357">
        <v>1</v>
      </c>
      <c r="C538" s="385" t="s">
        <v>738</v>
      </c>
      <c r="D538" s="260"/>
      <c r="E538" s="260"/>
      <c r="F538" s="260"/>
      <c r="G538" s="260"/>
      <c r="H538" s="260"/>
      <c r="I538" s="386"/>
      <c r="J538" s="362"/>
      <c r="K538" s="363"/>
      <c r="L538" s="363"/>
      <c r="M538" s="363"/>
      <c r="N538" s="363"/>
      <c r="O538" s="363"/>
      <c r="P538" s="400" t="s">
        <v>744</v>
      </c>
      <c r="Q538" s="364"/>
      <c r="R538" s="364"/>
      <c r="S538" s="364"/>
      <c r="T538" s="364"/>
      <c r="U538" s="364"/>
      <c r="V538" s="364"/>
      <c r="W538" s="364"/>
      <c r="X538" s="364"/>
      <c r="Y538" s="365">
        <v>0.29199999999999998</v>
      </c>
      <c r="Z538" s="366"/>
      <c r="AA538" s="366"/>
      <c r="AB538" s="367"/>
      <c r="AC538" s="353" t="s">
        <v>333</v>
      </c>
      <c r="AD538" s="354"/>
      <c r="AE538" s="354"/>
      <c r="AF538" s="354"/>
      <c r="AG538" s="354"/>
      <c r="AH538" s="388" t="s">
        <v>707</v>
      </c>
      <c r="AI538" s="389"/>
      <c r="AJ538" s="389"/>
      <c r="AK538" s="389"/>
      <c r="AL538" s="349" t="s">
        <v>707</v>
      </c>
      <c r="AM538" s="350"/>
      <c r="AN538" s="350"/>
      <c r="AO538" s="351"/>
      <c r="AP538" s="352" t="s">
        <v>708</v>
      </c>
      <c r="AQ538" s="352"/>
      <c r="AR538" s="352"/>
      <c r="AS538" s="352"/>
      <c r="AT538" s="352"/>
      <c r="AU538" s="352"/>
      <c r="AV538" s="352"/>
      <c r="AW538" s="352"/>
      <c r="AX538" s="352"/>
      <c r="AY538">
        <f t="shared" si="68"/>
        <v>7</v>
      </c>
    </row>
    <row r="539" spans="1:51" ht="30" customHeight="1">
      <c r="A539" s="357">
        <v>4</v>
      </c>
      <c r="B539" s="357">
        <v>1</v>
      </c>
      <c r="C539" s="385" t="s">
        <v>741</v>
      </c>
      <c r="D539" s="260"/>
      <c r="E539" s="260"/>
      <c r="F539" s="260"/>
      <c r="G539" s="260"/>
      <c r="H539" s="260"/>
      <c r="I539" s="386"/>
      <c r="J539" s="362"/>
      <c r="K539" s="363"/>
      <c r="L539" s="363"/>
      <c r="M539" s="363"/>
      <c r="N539" s="363"/>
      <c r="O539" s="363"/>
      <c r="P539" s="400" t="s">
        <v>744</v>
      </c>
      <c r="Q539" s="364"/>
      <c r="R539" s="364"/>
      <c r="S539" s="364"/>
      <c r="T539" s="364"/>
      <c r="U539" s="364"/>
      <c r="V539" s="364"/>
      <c r="W539" s="364"/>
      <c r="X539" s="364"/>
      <c r="Y539" s="365">
        <v>0.20499999999999999</v>
      </c>
      <c r="Z539" s="366"/>
      <c r="AA539" s="366"/>
      <c r="AB539" s="367"/>
      <c r="AC539" s="353" t="s">
        <v>333</v>
      </c>
      <c r="AD539" s="354"/>
      <c r="AE539" s="354"/>
      <c r="AF539" s="354"/>
      <c r="AG539" s="354"/>
      <c r="AH539" s="388" t="s">
        <v>707</v>
      </c>
      <c r="AI539" s="389"/>
      <c r="AJ539" s="389"/>
      <c r="AK539" s="389"/>
      <c r="AL539" s="349" t="s">
        <v>707</v>
      </c>
      <c r="AM539" s="350"/>
      <c r="AN539" s="350"/>
      <c r="AO539" s="351"/>
      <c r="AP539" s="352" t="s">
        <v>708</v>
      </c>
      <c r="AQ539" s="352"/>
      <c r="AR539" s="352"/>
      <c r="AS539" s="352"/>
      <c r="AT539" s="352"/>
      <c r="AU539" s="352"/>
      <c r="AV539" s="352"/>
      <c r="AW539" s="352"/>
      <c r="AX539" s="352"/>
      <c r="AY539">
        <f t="shared" si="68"/>
        <v>7</v>
      </c>
    </row>
    <row r="540" spans="1:51" ht="30" customHeight="1">
      <c r="A540" s="357">
        <v>5</v>
      </c>
      <c r="B540" s="357">
        <v>1</v>
      </c>
      <c r="C540" s="399" t="s">
        <v>742</v>
      </c>
      <c r="D540" s="383"/>
      <c r="E540" s="383"/>
      <c r="F540" s="383"/>
      <c r="G540" s="383"/>
      <c r="H540" s="383"/>
      <c r="I540" s="384"/>
      <c r="J540" s="362"/>
      <c r="K540" s="363"/>
      <c r="L540" s="363"/>
      <c r="M540" s="363"/>
      <c r="N540" s="363"/>
      <c r="O540" s="363"/>
      <c r="P540" s="400" t="s">
        <v>744</v>
      </c>
      <c r="Q540" s="364"/>
      <c r="R540" s="364"/>
      <c r="S540" s="364"/>
      <c r="T540" s="364"/>
      <c r="U540" s="364"/>
      <c r="V540" s="364"/>
      <c r="W540" s="364"/>
      <c r="X540" s="364"/>
      <c r="Y540" s="365">
        <v>8.6999999999999994E-2</v>
      </c>
      <c r="Z540" s="366"/>
      <c r="AA540" s="366"/>
      <c r="AB540" s="367"/>
      <c r="AC540" s="353" t="s">
        <v>333</v>
      </c>
      <c r="AD540" s="354"/>
      <c r="AE540" s="354"/>
      <c r="AF540" s="354"/>
      <c r="AG540" s="354"/>
      <c r="AH540" s="388" t="s">
        <v>707</v>
      </c>
      <c r="AI540" s="389"/>
      <c r="AJ540" s="389"/>
      <c r="AK540" s="389"/>
      <c r="AL540" s="349" t="s">
        <v>707</v>
      </c>
      <c r="AM540" s="350"/>
      <c r="AN540" s="350"/>
      <c r="AO540" s="351"/>
      <c r="AP540" s="352" t="s">
        <v>708</v>
      </c>
      <c r="AQ540" s="352"/>
      <c r="AR540" s="352"/>
      <c r="AS540" s="352"/>
      <c r="AT540" s="352"/>
      <c r="AU540" s="352"/>
      <c r="AV540" s="352"/>
      <c r="AW540" s="352"/>
      <c r="AX540" s="352"/>
      <c r="AY540">
        <f>COUNTA(C540:AX540)</f>
        <v>7</v>
      </c>
    </row>
    <row r="541" spans="1:51" ht="30" customHeight="1">
      <c r="A541" s="357">
        <v>6</v>
      </c>
      <c r="B541" s="357">
        <v>1</v>
      </c>
      <c r="C541" s="399" t="s">
        <v>743</v>
      </c>
      <c r="D541" s="383"/>
      <c r="E541" s="383"/>
      <c r="F541" s="383"/>
      <c r="G541" s="383"/>
      <c r="H541" s="383"/>
      <c r="I541" s="384"/>
      <c r="J541" s="362"/>
      <c r="K541" s="363"/>
      <c r="L541" s="363"/>
      <c r="M541" s="363"/>
      <c r="N541" s="363"/>
      <c r="O541" s="363"/>
      <c r="P541" s="400" t="s">
        <v>745</v>
      </c>
      <c r="Q541" s="364"/>
      <c r="R541" s="364"/>
      <c r="S541" s="364"/>
      <c r="T541" s="364"/>
      <c r="U541" s="364"/>
      <c r="V541" s="364"/>
      <c r="W541" s="364"/>
      <c r="X541" s="364"/>
      <c r="Y541" s="365">
        <v>0.01</v>
      </c>
      <c r="Z541" s="366"/>
      <c r="AA541" s="366"/>
      <c r="AB541" s="367"/>
      <c r="AC541" s="353" t="s">
        <v>333</v>
      </c>
      <c r="AD541" s="354"/>
      <c r="AE541" s="354"/>
      <c r="AF541" s="354"/>
      <c r="AG541" s="354"/>
      <c r="AH541" s="388" t="s">
        <v>707</v>
      </c>
      <c r="AI541" s="389"/>
      <c r="AJ541" s="389"/>
      <c r="AK541" s="389"/>
      <c r="AL541" s="349" t="s">
        <v>707</v>
      </c>
      <c r="AM541" s="350"/>
      <c r="AN541" s="350"/>
      <c r="AO541" s="351"/>
      <c r="AP541" s="352" t="s">
        <v>708</v>
      </c>
      <c r="AQ541" s="352"/>
      <c r="AR541" s="352"/>
      <c r="AS541" s="352"/>
      <c r="AT541" s="352"/>
      <c r="AU541" s="352"/>
      <c r="AV541" s="352"/>
      <c r="AW541" s="352"/>
      <c r="AX541" s="352"/>
      <c r="AY541">
        <f t="shared" si="68"/>
        <v>7</v>
      </c>
    </row>
    <row r="542" spans="1:51" ht="30" hidden="1" customHeight="1">
      <c r="A542" s="357">
        <v>7</v>
      </c>
      <c r="B542" s="357">
        <v>1</v>
      </c>
      <c r="C542" s="382"/>
      <c r="D542" s="383"/>
      <c r="E542" s="383"/>
      <c r="F542" s="383"/>
      <c r="G542" s="383"/>
      <c r="H542" s="383"/>
      <c r="I542" s="384"/>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f t="shared" si="68"/>
        <v>0</v>
      </c>
    </row>
    <row r="543" spans="1:51" ht="30" hidden="1" customHeight="1">
      <c r="A543" s="357">
        <v>8</v>
      </c>
      <c r="B543" s="357">
        <v>1</v>
      </c>
      <c r="C543" s="382"/>
      <c r="D543" s="383"/>
      <c r="E543" s="383"/>
      <c r="F543" s="383"/>
      <c r="G543" s="383"/>
      <c r="H543" s="383"/>
      <c r="I543" s="384"/>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f t="shared" si="68"/>
        <v>0</v>
      </c>
    </row>
    <row r="544" spans="1:51" ht="30" hidden="1" customHeight="1">
      <c r="A544" s="357">
        <v>9</v>
      </c>
      <c r="B544" s="357">
        <v>1</v>
      </c>
      <c r="C544" s="382"/>
      <c r="D544" s="383"/>
      <c r="E544" s="383"/>
      <c r="F544" s="383"/>
      <c r="G544" s="383"/>
      <c r="H544" s="383"/>
      <c r="I544" s="384"/>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f t="shared" si="68"/>
        <v>0</v>
      </c>
    </row>
    <row r="545" spans="1:51" ht="30" hidden="1" customHeight="1">
      <c r="A545" s="357">
        <v>10</v>
      </c>
      <c r="B545" s="357">
        <v>1</v>
      </c>
      <c r="C545" s="382"/>
      <c r="D545" s="383"/>
      <c r="E545" s="383"/>
      <c r="F545" s="383"/>
      <c r="G545" s="383"/>
      <c r="H545" s="383"/>
      <c r="I545" s="384"/>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f t="shared" si="68"/>
        <v>0</v>
      </c>
    </row>
    <row r="546" spans="1:51" ht="30" hidden="1" customHeight="1">
      <c r="A546" s="357">
        <v>11</v>
      </c>
      <c r="B546" s="357">
        <v>1</v>
      </c>
      <c r="C546" s="382"/>
      <c r="D546" s="383"/>
      <c r="E546" s="383"/>
      <c r="F546" s="383"/>
      <c r="G546" s="383"/>
      <c r="H546" s="383"/>
      <c r="I546" s="384"/>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f t="shared" si="68"/>
        <v>0</v>
      </c>
    </row>
    <row r="547" spans="1:51" ht="30" hidden="1" customHeight="1">
      <c r="A547" s="357">
        <v>12</v>
      </c>
      <c r="B547" s="357">
        <v>1</v>
      </c>
      <c r="C547" s="382"/>
      <c r="D547" s="383"/>
      <c r="E547" s="383"/>
      <c r="F547" s="383"/>
      <c r="G547" s="383"/>
      <c r="H547" s="383"/>
      <c r="I547" s="384"/>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f t="shared" si="68"/>
        <v>0</v>
      </c>
    </row>
    <row r="548" spans="1:51" ht="30" hidden="1" customHeight="1">
      <c r="A548" s="357">
        <v>13</v>
      </c>
      <c r="B548" s="357">
        <v>1</v>
      </c>
      <c r="C548" s="382"/>
      <c r="D548" s="383"/>
      <c r="E548" s="383"/>
      <c r="F548" s="383"/>
      <c r="G548" s="383"/>
      <c r="H548" s="383"/>
      <c r="I548" s="384"/>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f t="shared" si="68"/>
        <v>0</v>
      </c>
    </row>
    <row r="549" spans="1:51" ht="30" hidden="1" customHeight="1">
      <c r="A549" s="357">
        <v>14</v>
      </c>
      <c r="B549" s="357">
        <v>1</v>
      </c>
      <c r="C549" s="382"/>
      <c r="D549" s="383"/>
      <c r="E549" s="383"/>
      <c r="F549" s="383"/>
      <c r="G549" s="383"/>
      <c r="H549" s="383"/>
      <c r="I549" s="384"/>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f t="shared" si="68"/>
        <v>0</v>
      </c>
    </row>
    <row r="550" spans="1:51" ht="30" hidden="1" customHeight="1">
      <c r="A550" s="357">
        <v>15</v>
      </c>
      <c r="B550" s="357">
        <v>1</v>
      </c>
      <c r="C550" s="382"/>
      <c r="D550" s="383"/>
      <c r="E550" s="383"/>
      <c r="F550" s="383"/>
      <c r="G550" s="383"/>
      <c r="H550" s="383"/>
      <c r="I550" s="384"/>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f t="shared" si="68"/>
        <v>0</v>
      </c>
    </row>
    <row r="551" spans="1:51" ht="30" hidden="1" customHeight="1">
      <c r="A551" s="357">
        <v>16</v>
      </c>
      <c r="B551" s="357">
        <v>1</v>
      </c>
      <c r="C551" s="382"/>
      <c r="D551" s="383"/>
      <c r="E551" s="383"/>
      <c r="F551" s="383"/>
      <c r="G551" s="383"/>
      <c r="H551" s="383"/>
      <c r="I551" s="384"/>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f t="shared" si="68"/>
        <v>0</v>
      </c>
    </row>
    <row r="552" spans="1:51" s="13" customFormat="1" ht="30" hidden="1" customHeight="1">
      <c r="A552" s="357">
        <v>17</v>
      </c>
      <c r="B552" s="357">
        <v>1</v>
      </c>
      <c r="C552" s="382"/>
      <c r="D552" s="383"/>
      <c r="E552" s="383"/>
      <c r="F552" s="383"/>
      <c r="G552" s="383"/>
      <c r="H552" s="383"/>
      <c r="I552" s="384"/>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f t="shared" si="68"/>
        <v>0</v>
      </c>
    </row>
    <row r="553" spans="1:51" ht="30" hidden="1" customHeight="1">
      <c r="A553" s="357">
        <v>18</v>
      </c>
      <c r="B553" s="357">
        <v>1</v>
      </c>
      <c r="C553" s="382"/>
      <c r="D553" s="383"/>
      <c r="E553" s="383"/>
      <c r="F553" s="383"/>
      <c r="G553" s="383"/>
      <c r="H553" s="383"/>
      <c r="I553" s="384"/>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f t="shared" si="68"/>
        <v>0</v>
      </c>
    </row>
    <row r="554" spans="1:51" ht="30" hidden="1" customHeight="1">
      <c r="A554" s="357">
        <v>19</v>
      </c>
      <c r="B554" s="357">
        <v>1</v>
      </c>
      <c r="C554" s="382"/>
      <c r="D554" s="383"/>
      <c r="E554" s="383"/>
      <c r="F554" s="383"/>
      <c r="G554" s="383"/>
      <c r="H554" s="383"/>
      <c r="I554" s="384"/>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f t="shared" si="68"/>
        <v>0</v>
      </c>
    </row>
    <row r="555" spans="1:51" ht="30" hidden="1" customHeight="1">
      <c r="A555" s="357">
        <v>20</v>
      </c>
      <c r="B555" s="357">
        <v>1</v>
      </c>
      <c r="C555" s="382"/>
      <c r="D555" s="383"/>
      <c r="E555" s="383"/>
      <c r="F555" s="383"/>
      <c r="G555" s="383"/>
      <c r="H555" s="383"/>
      <c r="I555" s="384"/>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f t="shared" si="68"/>
        <v>0</v>
      </c>
    </row>
    <row r="556" spans="1:51" ht="30" hidden="1" customHeight="1">
      <c r="A556" s="357">
        <v>21</v>
      </c>
      <c r="B556" s="357">
        <v>1</v>
      </c>
      <c r="C556" s="382"/>
      <c r="D556" s="383"/>
      <c r="E556" s="383"/>
      <c r="F556" s="383"/>
      <c r="G556" s="383"/>
      <c r="H556" s="383"/>
      <c r="I556" s="384"/>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f t="shared" si="68"/>
        <v>0</v>
      </c>
    </row>
    <row r="557" spans="1:51" ht="30" hidden="1" customHeight="1">
      <c r="A557" s="357">
        <v>22</v>
      </c>
      <c r="B557" s="357">
        <v>1</v>
      </c>
      <c r="C557" s="382"/>
      <c r="D557" s="383"/>
      <c r="E557" s="383"/>
      <c r="F557" s="383"/>
      <c r="G557" s="383"/>
      <c r="H557" s="383"/>
      <c r="I557" s="384"/>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f t="shared" si="68"/>
        <v>0</v>
      </c>
    </row>
    <row r="558" spans="1:51" ht="30" hidden="1" customHeight="1">
      <c r="A558" s="357">
        <v>23</v>
      </c>
      <c r="B558" s="357">
        <v>1</v>
      </c>
      <c r="C558" s="382"/>
      <c r="D558" s="383"/>
      <c r="E558" s="383"/>
      <c r="F558" s="383"/>
      <c r="G558" s="383"/>
      <c r="H558" s="383"/>
      <c r="I558" s="384"/>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f t="shared" si="68"/>
        <v>0</v>
      </c>
    </row>
    <row r="559" spans="1:51" ht="30" hidden="1" customHeight="1">
      <c r="A559" s="357">
        <v>24</v>
      </c>
      <c r="B559" s="357">
        <v>1</v>
      </c>
      <c r="C559" s="382"/>
      <c r="D559" s="383"/>
      <c r="E559" s="383"/>
      <c r="F559" s="383"/>
      <c r="G559" s="383"/>
      <c r="H559" s="383"/>
      <c r="I559" s="384"/>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f t="shared" si="68"/>
        <v>0</v>
      </c>
    </row>
    <row r="560" spans="1:51" ht="30" hidden="1" customHeight="1">
      <c r="A560" s="357">
        <v>25</v>
      </c>
      <c r="B560" s="357">
        <v>1</v>
      </c>
      <c r="C560" s="382"/>
      <c r="D560" s="383"/>
      <c r="E560" s="383"/>
      <c r="F560" s="383"/>
      <c r="G560" s="383"/>
      <c r="H560" s="383"/>
      <c r="I560" s="384"/>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f t="shared" si="68"/>
        <v>0</v>
      </c>
    </row>
    <row r="561" spans="1:51" ht="30" hidden="1" customHeight="1">
      <c r="A561" s="357">
        <v>26</v>
      </c>
      <c r="B561" s="357">
        <v>1</v>
      </c>
      <c r="C561" s="382"/>
      <c r="D561" s="383"/>
      <c r="E561" s="383"/>
      <c r="F561" s="383"/>
      <c r="G561" s="383"/>
      <c r="H561" s="383"/>
      <c r="I561" s="384"/>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f t="shared" si="68"/>
        <v>0</v>
      </c>
    </row>
    <row r="562" spans="1:51" ht="30" hidden="1" customHeight="1">
      <c r="A562" s="357">
        <v>27</v>
      </c>
      <c r="B562" s="357">
        <v>1</v>
      </c>
      <c r="C562" s="382"/>
      <c r="D562" s="383"/>
      <c r="E562" s="383"/>
      <c r="F562" s="383"/>
      <c r="G562" s="383"/>
      <c r="H562" s="383"/>
      <c r="I562" s="384"/>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f t="shared" si="68"/>
        <v>0</v>
      </c>
    </row>
    <row r="563" spans="1:51" ht="30" hidden="1" customHeight="1">
      <c r="A563" s="357">
        <v>28</v>
      </c>
      <c r="B563" s="357">
        <v>1</v>
      </c>
      <c r="C563" s="382"/>
      <c r="D563" s="383"/>
      <c r="E563" s="383"/>
      <c r="F563" s="383"/>
      <c r="G563" s="383"/>
      <c r="H563" s="383"/>
      <c r="I563" s="384"/>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f t="shared" si="68"/>
        <v>0</v>
      </c>
    </row>
    <row r="564" spans="1:51" ht="30" hidden="1" customHeight="1">
      <c r="A564" s="357">
        <v>29</v>
      </c>
      <c r="B564" s="357">
        <v>1</v>
      </c>
      <c r="C564" s="382"/>
      <c r="D564" s="383"/>
      <c r="E564" s="383"/>
      <c r="F564" s="383"/>
      <c r="G564" s="383"/>
      <c r="H564" s="383"/>
      <c r="I564" s="384"/>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f t="shared" si="68"/>
        <v>0</v>
      </c>
    </row>
    <row r="565" spans="1:51" ht="30" hidden="1" customHeight="1">
      <c r="A565" s="357">
        <v>30</v>
      </c>
      <c r="B565" s="357">
        <v>1</v>
      </c>
      <c r="C565" s="382"/>
      <c r="D565" s="383"/>
      <c r="E565" s="383"/>
      <c r="F565" s="383"/>
      <c r="G565" s="383"/>
      <c r="H565" s="383"/>
      <c r="I565" s="384"/>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f t="shared" si="68"/>
        <v>0</v>
      </c>
    </row>
    <row r="566" spans="1:51" ht="24.75" hidden="1" customHeight="1">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c r="A567" s="38"/>
      <c r="B567" s="42" t="s">
        <v>210</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c r="A568" s="390"/>
      <c r="B568" s="390"/>
      <c r="C568" s="391" t="s">
        <v>196</v>
      </c>
      <c r="D568" s="392"/>
      <c r="E568" s="392"/>
      <c r="F568" s="392"/>
      <c r="G568" s="392"/>
      <c r="H568" s="392"/>
      <c r="I568" s="393"/>
      <c r="J568" s="371" t="s">
        <v>197</v>
      </c>
      <c r="K568" s="394"/>
      <c r="L568" s="394"/>
      <c r="M568" s="394"/>
      <c r="N568" s="394"/>
      <c r="O568" s="394"/>
      <c r="P568" s="395" t="s">
        <v>198</v>
      </c>
      <c r="Q568" s="395"/>
      <c r="R568" s="395"/>
      <c r="S568" s="395"/>
      <c r="T568" s="395"/>
      <c r="U568" s="395"/>
      <c r="V568" s="395"/>
      <c r="W568" s="395"/>
      <c r="X568" s="395"/>
      <c r="Y568" s="396" t="s">
        <v>199</v>
      </c>
      <c r="Z568" s="397"/>
      <c r="AA568" s="397"/>
      <c r="AB568" s="397"/>
      <c r="AC568" s="371" t="s">
        <v>200</v>
      </c>
      <c r="AD568" s="371"/>
      <c r="AE568" s="371"/>
      <c r="AF568" s="371"/>
      <c r="AG568" s="371"/>
      <c r="AH568" s="396" t="s">
        <v>201</v>
      </c>
      <c r="AI568" s="390"/>
      <c r="AJ568" s="390"/>
      <c r="AK568" s="390"/>
      <c r="AL568" s="390" t="s">
        <v>202</v>
      </c>
      <c r="AM568" s="390"/>
      <c r="AN568" s="390"/>
      <c r="AO568" s="398"/>
      <c r="AP568" s="371" t="s">
        <v>203</v>
      </c>
      <c r="AQ568" s="371"/>
      <c r="AR568" s="371"/>
      <c r="AS568" s="371"/>
      <c r="AT568" s="371"/>
      <c r="AU568" s="371"/>
      <c r="AV568" s="371"/>
      <c r="AW568" s="371"/>
      <c r="AX568" s="371"/>
      <c r="AY568">
        <f>IF(AY567=0,0,1)</f>
        <v>0</v>
      </c>
    </row>
    <row r="569" spans="1:51" ht="30" hidden="1" customHeight="1">
      <c r="A569" s="357">
        <v>1</v>
      </c>
      <c r="B569" s="357">
        <v>1</v>
      </c>
      <c r="C569" s="382"/>
      <c r="D569" s="383"/>
      <c r="E569" s="383"/>
      <c r="F569" s="383"/>
      <c r="G569" s="383"/>
      <c r="H569" s="383"/>
      <c r="I569" s="384"/>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88"/>
      <c r="AI569" s="389"/>
      <c r="AJ569" s="389"/>
      <c r="AK569" s="389"/>
      <c r="AL569" s="349"/>
      <c r="AM569" s="350"/>
      <c r="AN569" s="350"/>
      <c r="AO569" s="351"/>
      <c r="AP569" s="352"/>
      <c r="AQ569" s="352"/>
      <c r="AR569" s="352"/>
      <c r="AS569" s="352"/>
      <c r="AT569" s="352"/>
      <c r="AU569" s="352"/>
      <c r="AV569" s="352"/>
      <c r="AW569" s="352"/>
      <c r="AX569" s="352"/>
      <c r="AY569">
        <f>COUNTA(C569:AX569)</f>
        <v>0</v>
      </c>
    </row>
    <row r="570" spans="1:51" ht="30" hidden="1" customHeight="1">
      <c r="A570" s="357">
        <v>2</v>
      </c>
      <c r="B570" s="357">
        <v>1</v>
      </c>
      <c r="C570" s="382"/>
      <c r="D570" s="383"/>
      <c r="E570" s="383"/>
      <c r="F570" s="383"/>
      <c r="G570" s="383"/>
      <c r="H570" s="383"/>
      <c r="I570" s="384"/>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88"/>
      <c r="AI570" s="389"/>
      <c r="AJ570" s="389"/>
      <c r="AK570" s="389"/>
      <c r="AL570" s="349"/>
      <c r="AM570" s="350"/>
      <c r="AN570" s="350"/>
      <c r="AO570" s="351"/>
      <c r="AP570" s="352"/>
      <c r="AQ570" s="352"/>
      <c r="AR570" s="352"/>
      <c r="AS570" s="352"/>
      <c r="AT570" s="352"/>
      <c r="AU570" s="352"/>
      <c r="AV570" s="352"/>
      <c r="AW570" s="352"/>
      <c r="AX570" s="352"/>
      <c r="AY570">
        <f t="shared" ref="AY570:AY598" si="69">COUNTA(C570:AX570)</f>
        <v>0</v>
      </c>
    </row>
    <row r="571" spans="1:51" ht="30" hidden="1" customHeight="1">
      <c r="A571" s="357">
        <v>3</v>
      </c>
      <c r="B571" s="357">
        <v>1</v>
      </c>
      <c r="C571" s="385"/>
      <c r="D571" s="260"/>
      <c r="E571" s="260"/>
      <c r="F571" s="260"/>
      <c r="G571" s="260"/>
      <c r="H571" s="260"/>
      <c r="I571" s="386"/>
      <c r="J571" s="362"/>
      <c r="K571" s="363"/>
      <c r="L571" s="363"/>
      <c r="M571" s="363"/>
      <c r="N571" s="363"/>
      <c r="O571" s="363"/>
      <c r="P571" s="387"/>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f t="shared" si="69"/>
        <v>0</v>
      </c>
    </row>
    <row r="572" spans="1:51" ht="30" hidden="1" customHeight="1">
      <c r="A572" s="357">
        <v>4</v>
      </c>
      <c r="B572" s="357">
        <v>1</v>
      </c>
      <c r="C572" s="385"/>
      <c r="D572" s="260"/>
      <c r="E572" s="260"/>
      <c r="F572" s="260"/>
      <c r="G572" s="260"/>
      <c r="H572" s="260"/>
      <c r="I572" s="386"/>
      <c r="J572" s="362"/>
      <c r="K572" s="363"/>
      <c r="L572" s="363"/>
      <c r="M572" s="363"/>
      <c r="N572" s="363"/>
      <c r="O572" s="363"/>
      <c r="P572" s="387"/>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f t="shared" si="69"/>
        <v>0</v>
      </c>
    </row>
    <row r="573" spans="1:51" ht="30" hidden="1" customHeight="1">
      <c r="A573" s="357">
        <v>5</v>
      </c>
      <c r="B573" s="357">
        <v>1</v>
      </c>
      <c r="C573" s="382"/>
      <c r="D573" s="383"/>
      <c r="E573" s="383"/>
      <c r="F573" s="383"/>
      <c r="G573" s="383"/>
      <c r="H573" s="383"/>
      <c r="I573" s="384"/>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f>COUNTA(C573:AX573)</f>
        <v>0</v>
      </c>
    </row>
    <row r="574" spans="1:51" ht="30" hidden="1" customHeight="1">
      <c r="A574" s="357">
        <v>6</v>
      </c>
      <c r="B574" s="357">
        <v>1</v>
      </c>
      <c r="C574" s="382"/>
      <c r="D574" s="383"/>
      <c r="E574" s="383"/>
      <c r="F574" s="383"/>
      <c r="G574" s="383"/>
      <c r="H574" s="383"/>
      <c r="I574" s="384"/>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f t="shared" si="69"/>
        <v>0</v>
      </c>
    </row>
    <row r="575" spans="1:51" ht="30" hidden="1" customHeight="1">
      <c r="A575" s="357">
        <v>7</v>
      </c>
      <c r="B575" s="357">
        <v>1</v>
      </c>
      <c r="C575" s="382"/>
      <c r="D575" s="383"/>
      <c r="E575" s="383"/>
      <c r="F575" s="383"/>
      <c r="G575" s="383"/>
      <c r="H575" s="383"/>
      <c r="I575" s="384"/>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f t="shared" si="69"/>
        <v>0</v>
      </c>
    </row>
    <row r="576" spans="1:51" ht="30" hidden="1" customHeight="1">
      <c r="A576" s="357">
        <v>8</v>
      </c>
      <c r="B576" s="357">
        <v>1</v>
      </c>
      <c r="C576" s="382"/>
      <c r="D576" s="383"/>
      <c r="E576" s="383"/>
      <c r="F576" s="383"/>
      <c r="G576" s="383"/>
      <c r="H576" s="383"/>
      <c r="I576" s="384"/>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f t="shared" si="69"/>
        <v>0</v>
      </c>
    </row>
    <row r="577" spans="1:51" ht="30" hidden="1" customHeight="1">
      <c r="A577" s="357">
        <v>9</v>
      </c>
      <c r="B577" s="357">
        <v>1</v>
      </c>
      <c r="C577" s="382"/>
      <c r="D577" s="383"/>
      <c r="E577" s="383"/>
      <c r="F577" s="383"/>
      <c r="G577" s="383"/>
      <c r="H577" s="383"/>
      <c r="I577" s="384"/>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f t="shared" si="69"/>
        <v>0</v>
      </c>
    </row>
    <row r="578" spans="1:51" ht="30" hidden="1" customHeight="1">
      <c r="A578" s="357">
        <v>10</v>
      </c>
      <c r="B578" s="357">
        <v>1</v>
      </c>
      <c r="C578" s="382"/>
      <c r="D578" s="383"/>
      <c r="E578" s="383"/>
      <c r="F578" s="383"/>
      <c r="G578" s="383"/>
      <c r="H578" s="383"/>
      <c r="I578" s="384"/>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f t="shared" si="69"/>
        <v>0</v>
      </c>
    </row>
    <row r="579" spans="1:51" ht="30" hidden="1" customHeight="1">
      <c r="A579" s="357">
        <v>11</v>
      </c>
      <c r="B579" s="357">
        <v>1</v>
      </c>
      <c r="C579" s="382"/>
      <c r="D579" s="383"/>
      <c r="E579" s="383"/>
      <c r="F579" s="383"/>
      <c r="G579" s="383"/>
      <c r="H579" s="383"/>
      <c r="I579" s="384"/>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f t="shared" si="69"/>
        <v>0</v>
      </c>
    </row>
    <row r="580" spans="1:51" ht="30" hidden="1" customHeight="1">
      <c r="A580" s="357">
        <v>12</v>
      </c>
      <c r="B580" s="357">
        <v>1</v>
      </c>
      <c r="C580" s="382"/>
      <c r="D580" s="383"/>
      <c r="E580" s="383"/>
      <c r="F580" s="383"/>
      <c r="G580" s="383"/>
      <c r="H580" s="383"/>
      <c r="I580" s="384"/>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f t="shared" si="69"/>
        <v>0</v>
      </c>
    </row>
    <row r="581" spans="1:51" ht="30" hidden="1" customHeight="1">
      <c r="A581" s="357">
        <v>13</v>
      </c>
      <c r="B581" s="357">
        <v>1</v>
      </c>
      <c r="C581" s="382"/>
      <c r="D581" s="383"/>
      <c r="E581" s="383"/>
      <c r="F581" s="383"/>
      <c r="G581" s="383"/>
      <c r="H581" s="383"/>
      <c r="I581" s="384"/>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f t="shared" si="69"/>
        <v>0</v>
      </c>
    </row>
    <row r="582" spans="1:51" ht="30" hidden="1" customHeight="1">
      <c r="A582" s="357">
        <v>14</v>
      </c>
      <c r="B582" s="357">
        <v>1</v>
      </c>
      <c r="C582" s="382"/>
      <c r="D582" s="383"/>
      <c r="E582" s="383"/>
      <c r="F582" s="383"/>
      <c r="G582" s="383"/>
      <c r="H582" s="383"/>
      <c r="I582" s="384"/>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f t="shared" si="69"/>
        <v>0</v>
      </c>
    </row>
    <row r="583" spans="1:51" ht="30" hidden="1" customHeight="1">
      <c r="A583" s="357">
        <v>15</v>
      </c>
      <c r="B583" s="357">
        <v>1</v>
      </c>
      <c r="C583" s="382"/>
      <c r="D583" s="383"/>
      <c r="E583" s="383"/>
      <c r="F583" s="383"/>
      <c r="G583" s="383"/>
      <c r="H583" s="383"/>
      <c r="I583" s="384"/>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f t="shared" si="69"/>
        <v>0</v>
      </c>
    </row>
    <row r="584" spans="1:51" ht="30" hidden="1" customHeight="1">
      <c r="A584" s="357">
        <v>16</v>
      </c>
      <c r="B584" s="357">
        <v>1</v>
      </c>
      <c r="C584" s="382"/>
      <c r="D584" s="383"/>
      <c r="E584" s="383"/>
      <c r="F584" s="383"/>
      <c r="G584" s="383"/>
      <c r="H584" s="383"/>
      <c r="I584" s="384"/>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f t="shared" si="69"/>
        <v>0</v>
      </c>
    </row>
    <row r="585" spans="1:51" s="13" customFormat="1" ht="30" hidden="1" customHeight="1">
      <c r="A585" s="357">
        <v>17</v>
      </c>
      <c r="B585" s="357">
        <v>1</v>
      </c>
      <c r="C585" s="382"/>
      <c r="D585" s="383"/>
      <c r="E585" s="383"/>
      <c r="F585" s="383"/>
      <c r="G585" s="383"/>
      <c r="H585" s="383"/>
      <c r="I585" s="384"/>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f t="shared" si="69"/>
        <v>0</v>
      </c>
    </row>
    <row r="586" spans="1:51" ht="30" hidden="1" customHeight="1">
      <c r="A586" s="357">
        <v>18</v>
      </c>
      <c r="B586" s="357">
        <v>1</v>
      </c>
      <c r="C586" s="382"/>
      <c r="D586" s="383"/>
      <c r="E586" s="383"/>
      <c r="F586" s="383"/>
      <c r="G586" s="383"/>
      <c r="H586" s="383"/>
      <c r="I586" s="384"/>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f t="shared" si="69"/>
        <v>0</v>
      </c>
    </row>
    <row r="587" spans="1:51" ht="30" hidden="1" customHeight="1">
      <c r="A587" s="357">
        <v>19</v>
      </c>
      <c r="B587" s="357">
        <v>1</v>
      </c>
      <c r="C587" s="382"/>
      <c r="D587" s="383"/>
      <c r="E587" s="383"/>
      <c r="F587" s="383"/>
      <c r="G587" s="383"/>
      <c r="H587" s="383"/>
      <c r="I587" s="384"/>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f t="shared" si="69"/>
        <v>0</v>
      </c>
    </row>
    <row r="588" spans="1:51" ht="30" hidden="1" customHeight="1">
      <c r="A588" s="357">
        <v>20</v>
      </c>
      <c r="B588" s="357">
        <v>1</v>
      </c>
      <c r="C588" s="382"/>
      <c r="D588" s="383"/>
      <c r="E588" s="383"/>
      <c r="F588" s="383"/>
      <c r="G588" s="383"/>
      <c r="H588" s="383"/>
      <c r="I588" s="384"/>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f t="shared" si="69"/>
        <v>0</v>
      </c>
    </row>
    <row r="589" spans="1:51" ht="30" hidden="1" customHeight="1">
      <c r="A589" s="357">
        <v>21</v>
      </c>
      <c r="B589" s="357">
        <v>1</v>
      </c>
      <c r="C589" s="382"/>
      <c r="D589" s="383"/>
      <c r="E589" s="383"/>
      <c r="F589" s="383"/>
      <c r="G589" s="383"/>
      <c r="H589" s="383"/>
      <c r="I589" s="384"/>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f t="shared" si="69"/>
        <v>0</v>
      </c>
    </row>
    <row r="590" spans="1:51" ht="30" hidden="1" customHeight="1">
      <c r="A590" s="357">
        <v>22</v>
      </c>
      <c r="B590" s="357">
        <v>1</v>
      </c>
      <c r="C590" s="382"/>
      <c r="D590" s="383"/>
      <c r="E590" s="383"/>
      <c r="F590" s="383"/>
      <c r="G590" s="383"/>
      <c r="H590" s="383"/>
      <c r="I590" s="384"/>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f t="shared" si="69"/>
        <v>0</v>
      </c>
    </row>
    <row r="591" spans="1:51" ht="30" hidden="1" customHeight="1">
      <c r="A591" s="357">
        <v>23</v>
      </c>
      <c r="B591" s="357">
        <v>1</v>
      </c>
      <c r="C591" s="382"/>
      <c r="D591" s="383"/>
      <c r="E591" s="383"/>
      <c r="F591" s="383"/>
      <c r="G591" s="383"/>
      <c r="H591" s="383"/>
      <c r="I591" s="384"/>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f t="shared" si="69"/>
        <v>0</v>
      </c>
    </row>
    <row r="592" spans="1:51" ht="30" hidden="1" customHeight="1">
      <c r="A592" s="357">
        <v>24</v>
      </c>
      <c r="B592" s="357">
        <v>1</v>
      </c>
      <c r="C592" s="382"/>
      <c r="D592" s="383"/>
      <c r="E592" s="383"/>
      <c r="F592" s="383"/>
      <c r="G592" s="383"/>
      <c r="H592" s="383"/>
      <c r="I592" s="384"/>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f t="shared" si="69"/>
        <v>0</v>
      </c>
    </row>
    <row r="593" spans="1:51" ht="30" hidden="1" customHeight="1">
      <c r="A593" s="357">
        <v>25</v>
      </c>
      <c r="B593" s="357">
        <v>1</v>
      </c>
      <c r="C593" s="382"/>
      <c r="D593" s="383"/>
      <c r="E593" s="383"/>
      <c r="F593" s="383"/>
      <c r="G593" s="383"/>
      <c r="H593" s="383"/>
      <c r="I593" s="384"/>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f t="shared" si="69"/>
        <v>0</v>
      </c>
    </row>
    <row r="594" spans="1:51" ht="30" hidden="1" customHeight="1">
      <c r="A594" s="357">
        <v>26</v>
      </c>
      <c r="B594" s="357">
        <v>1</v>
      </c>
      <c r="C594" s="382"/>
      <c r="D594" s="383"/>
      <c r="E594" s="383"/>
      <c r="F594" s="383"/>
      <c r="G594" s="383"/>
      <c r="H594" s="383"/>
      <c r="I594" s="384"/>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f t="shared" si="69"/>
        <v>0</v>
      </c>
    </row>
    <row r="595" spans="1:51" ht="30" hidden="1" customHeight="1">
      <c r="A595" s="357">
        <v>27</v>
      </c>
      <c r="B595" s="357">
        <v>1</v>
      </c>
      <c r="C595" s="382"/>
      <c r="D595" s="383"/>
      <c r="E595" s="383"/>
      <c r="F595" s="383"/>
      <c r="G595" s="383"/>
      <c r="H595" s="383"/>
      <c r="I595" s="384"/>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f t="shared" si="69"/>
        <v>0</v>
      </c>
    </row>
    <row r="596" spans="1:51" ht="30" hidden="1" customHeight="1">
      <c r="A596" s="357">
        <v>28</v>
      </c>
      <c r="B596" s="357">
        <v>1</v>
      </c>
      <c r="C596" s="382"/>
      <c r="D596" s="383"/>
      <c r="E596" s="383"/>
      <c r="F596" s="383"/>
      <c r="G596" s="383"/>
      <c r="H596" s="383"/>
      <c r="I596" s="384"/>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f t="shared" si="69"/>
        <v>0</v>
      </c>
    </row>
    <row r="597" spans="1:51" ht="30" hidden="1" customHeight="1">
      <c r="A597" s="357">
        <v>29</v>
      </c>
      <c r="B597" s="357">
        <v>1</v>
      </c>
      <c r="C597" s="382"/>
      <c r="D597" s="383"/>
      <c r="E597" s="383"/>
      <c r="F597" s="383"/>
      <c r="G597" s="383"/>
      <c r="H597" s="383"/>
      <c r="I597" s="384"/>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f t="shared" si="69"/>
        <v>0</v>
      </c>
    </row>
    <row r="598" spans="1:51" ht="30" hidden="1" customHeight="1">
      <c r="A598" s="357">
        <v>30</v>
      </c>
      <c r="B598" s="357">
        <v>1</v>
      </c>
      <c r="C598" s="382"/>
      <c r="D598" s="383"/>
      <c r="E598" s="383"/>
      <c r="F598" s="383"/>
      <c r="G598" s="383"/>
      <c r="H598" s="383"/>
      <c r="I598" s="384"/>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f t="shared" si="69"/>
        <v>0</v>
      </c>
    </row>
    <row r="599" spans="1:51" ht="24.75" customHeight="1">
      <c r="A599" s="374" t="s">
        <v>211</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141</v>
      </c>
      <c r="AM599" s="378"/>
      <c r="AN599" s="378"/>
      <c r="AO599" s="52"/>
      <c r="AP599" s="48"/>
      <c r="AQ599" s="48"/>
      <c r="AR599" s="48"/>
      <c r="AS599" s="48"/>
      <c r="AT599" s="48"/>
      <c r="AU599" s="48"/>
      <c r="AV599" s="48"/>
      <c r="AW599" s="48"/>
      <c r="AX599" s="49"/>
      <c r="AY599">
        <v>1</v>
      </c>
    </row>
    <row r="600" spans="1:51" ht="24.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c r="A601" s="39"/>
      <c r="B601" s="50" t="s">
        <v>212</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c r="A602" s="373"/>
      <c r="B602" s="373"/>
      <c r="C602" s="371" t="s">
        <v>213</v>
      </c>
      <c r="D602" s="372"/>
      <c r="E602" s="379" t="s">
        <v>214</v>
      </c>
      <c r="F602" s="380"/>
      <c r="G602" s="380"/>
      <c r="H602" s="380"/>
      <c r="I602" s="381"/>
      <c r="J602" s="371" t="s">
        <v>197</v>
      </c>
      <c r="K602" s="371"/>
      <c r="L602" s="371"/>
      <c r="M602" s="371"/>
      <c r="N602" s="371"/>
      <c r="O602" s="371"/>
      <c r="P602" s="371" t="s">
        <v>198</v>
      </c>
      <c r="Q602" s="371"/>
      <c r="R602" s="371"/>
      <c r="S602" s="371"/>
      <c r="T602" s="371"/>
      <c r="U602" s="371"/>
      <c r="V602" s="371"/>
      <c r="W602" s="371"/>
      <c r="X602" s="371"/>
      <c r="Y602" s="371" t="s">
        <v>215</v>
      </c>
      <c r="Z602" s="372"/>
      <c r="AA602" s="372"/>
      <c r="AB602" s="372"/>
      <c r="AC602" s="371" t="s">
        <v>216</v>
      </c>
      <c r="AD602" s="371"/>
      <c r="AE602" s="371"/>
      <c r="AF602" s="371"/>
      <c r="AG602" s="371"/>
      <c r="AH602" s="371" t="s">
        <v>217</v>
      </c>
      <c r="AI602" s="372"/>
      <c r="AJ602" s="372"/>
      <c r="AK602" s="372"/>
      <c r="AL602" s="372" t="s">
        <v>202</v>
      </c>
      <c r="AM602" s="372"/>
      <c r="AN602" s="372"/>
      <c r="AO602" s="373"/>
      <c r="AP602" s="371" t="s">
        <v>218</v>
      </c>
      <c r="AQ602" s="371"/>
      <c r="AR602" s="371"/>
      <c r="AS602" s="371"/>
      <c r="AT602" s="371"/>
      <c r="AU602" s="371"/>
      <c r="AV602" s="371"/>
      <c r="AW602" s="371"/>
      <c r="AX602" s="371"/>
      <c r="AY602">
        <f>IF(AY601=0,0,1)</f>
        <v>0</v>
      </c>
    </row>
    <row r="603" spans="1:51" ht="30" hidden="1" customHeight="1">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f>COUNTA(C603:AX603)</f>
        <v>0</v>
      </c>
    </row>
    <row r="604" spans="1:51" ht="30" hidden="1" customHeight="1">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f t="shared" ref="AY604:AY633" si="70">COUNTA(C604:AX604)</f>
        <v>0</v>
      </c>
    </row>
    <row r="605" spans="1:51" ht="30" hidden="1" customHeight="1">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f t="shared" si="70"/>
        <v>0</v>
      </c>
    </row>
    <row r="606" spans="1:51" ht="30" hidden="1" customHeight="1">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f t="shared" si="70"/>
        <v>0</v>
      </c>
    </row>
    <row r="607" spans="1:51" ht="30" hidden="1" customHeight="1">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f t="shared" si="70"/>
        <v>0</v>
      </c>
    </row>
    <row r="608" spans="1:51" ht="30" hidden="1" customHeight="1">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f t="shared" si="70"/>
        <v>0</v>
      </c>
    </row>
    <row r="609" spans="1:51" ht="30" hidden="1" customHeight="1">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f t="shared" si="70"/>
        <v>0</v>
      </c>
    </row>
    <row r="610" spans="1:51" ht="30" hidden="1" customHeight="1">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f t="shared" si="70"/>
        <v>0</v>
      </c>
    </row>
    <row r="611" spans="1:51" ht="30" hidden="1" customHeight="1">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f t="shared" si="70"/>
        <v>0</v>
      </c>
    </row>
    <row r="612" spans="1:51" ht="30" hidden="1" customHeight="1">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f t="shared" si="70"/>
        <v>0</v>
      </c>
    </row>
    <row r="613" spans="1:51" ht="30" hidden="1" customHeight="1">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f t="shared" si="70"/>
        <v>0</v>
      </c>
    </row>
    <row r="614" spans="1:51" ht="30" hidden="1" customHeight="1">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f t="shared" si="70"/>
        <v>0</v>
      </c>
    </row>
    <row r="615" spans="1:51" ht="30" hidden="1" customHeight="1">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f t="shared" si="70"/>
        <v>0</v>
      </c>
    </row>
    <row r="616" spans="1:51" ht="30" hidden="1" customHeight="1">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f t="shared" si="70"/>
        <v>0</v>
      </c>
    </row>
    <row r="617" spans="1:51" ht="30" hidden="1" customHeight="1">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f t="shared" si="70"/>
        <v>0</v>
      </c>
    </row>
    <row r="618" spans="1:51" ht="30" hidden="1" customHeight="1">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f t="shared" si="70"/>
        <v>0</v>
      </c>
    </row>
    <row r="619" spans="1:51" ht="30" hidden="1" customHeight="1">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f t="shared" si="70"/>
        <v>0</v>
      </c>
    </row>
    <row r="620" spans="1:51" ht="30" hidden="1" customHeight="1">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f t="shared" si="70"/>
        <v>0</v>
      </c>
    </row>
    <row r="621" spans="1:51" ht="30" hidden="1" customHeight="1">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f t="shared" si="70"/>
        <v>0</v>
      </c>
    </row>
    <row r="622" spans="1:51" ht="30" hidden="1" customHeight="1">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f t="shared" si="70"/>
        <v>0</v>
      </c>
    </row>
    <row r="623" spans="1:51" ht="30" hidden="1" customHeight="1">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f t="shared" si="70"/>
        <v>0</v>
      </c>
    </row>
    <row r="624" spans="1:51" ht="30" hidden="1" customHeight="1">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f t="shared" si="70"/>
        <v>0</v>
      </c>
    </row>
    <row r="625" spans="1:51" ht="30" hidden="1" customHeight="1">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f t="shared" si="70"/>
        <v>0</v>
      </c>
    </row>
    <row r="626" spans="1:51" ht="30" hidden="1" customHeight="1">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f t="shared" si="70"/>
        <v>0</v>
      </c>
    </row>
    <row r="627" spans="1:51" ht="30" hidden="1" customHeight="1">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f t="shared" si="70"/>
        <v>0</v>
      </c>
    </row>
    <row r="628" spans="1:51" ht="30" hidden="1" customHeight="1">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f t="shared" si="70"/>
        <v>0</v>
      </c>
    </row>
    <row r="629" spans="1:51" ht="30" hidden="1" customHeight="1">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f t="shared" si="70"/>
        <v>0</v>
      </c>
    </row>
    <row r="630" spans="1:51" ht="30" hidden="1" customHeight="1">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f t="shared" si="70"/>
        <v>0</v>
      </c>
    </row>
    <row r="631" spans="1:51" ht="30" hidden="1" customHeight="1">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f t="shared" si="70"/>
        <v>0</v>
      </c>
    </row>
    <row r="632" spans="1:51" ht="30" hidden="1" customHeight="1">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f t="shared" si="70"/>
        <v>0</v>
      </c>
    </row>
    <row r="633" spans="1:51" hidden="1">
      <c r="AX633" t="s">
        <v>219</v>
      </c>
      <c r="AY633">
        <f t="shared" si="70"/>
        <v>1</v>
      </c>
    </row>
  </sheetData>
  <sheetProtection algorithmName="SHA-512" hashValue="HgBwP0K2Uits6Bo4p6ZDTrP0uRSRGGpCHjnRcNJ+C0A8WTeZRFoNQWcS7vmwevYxON2UgtAeK1BHQdQ/MZWgMQ==" saltValue="CITPIKjxWDdu1MODfAs2c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60">
    <mergeCell ref="Z250:AF251"/>
    <mergeCell ref="K256:Q256"/>
    <mergeCell ref="U256:AA256"/>
    <mergeCell ref="AE256:AK256"/>
    <mergeCell ref="Z263:AF264"/>
    <mergeCell ref="K257:Q258"/>
    <mergeCell ref="U257:AA258"/>
    <mergeCell ref="AE257:AK258"/>
    <mergeCell ref="K259:Q259"/>
    <mergeCell ref="U259:AA259"/>
    <mergeCell ref="AE259:AK259"/>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O269:AU269"/>
    <mergeCell ref="AO270:AU271"/>
    <mergeCell ref="AO272:AU272"/>
    <mergeCell ref="AO256:AU256"/>
    <mergeCell ref="AO257:AU258"/>
    <mergeCell ref="AO259:AU259"/>
    <mergeCell ref="AE269:AK269"/>
    <mergeCell ref="AE270:AK271"/>
    <mergeCell ref="AE272:AK272"/>
    <mergeCell ref="U269:AA269"/>
    <mergeCell ref="U270:AA271"/>
    <mergeCell ref="U272:AA27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s>
  <phoneticPr fontId="5"/>
  <conditionalFormatting sqref="P33:AC43">
    <cfRule type="expression" dxfId="202" priority="440">
      <formula>$G33="(項)"</formula>
    </cfRule>
  </conditionalFormatting>
  <conditionalFormatting sqref="P44:AC44">
    <cfRule type="expression" dxfId="201" priority="2363">
      <formula>IF(RIGHT(TEXT(P44,"0.#"),1)=".",FALSE,TRUE)</formula>
    </cfRule>
    <cfRule type="expression" dxfId="200" priority="2364">
      <formula>IF(RIGHT(TEXT(P44,"0.#"),1)=".",TRUE,FALSE)</formula>
    </cfRule>
  </conditionalFormatting>
  <conditionalFormatting sqref="P29:AJ29">
    <cfRule type="expression" dxfId="199" priority="2583">
      <formula>IF(RIGHT(TEXT(P29,"0.#"),1)=".",FALSE,TRUE)</formula>
    </cfRule>
    <cfRule type="expression" dxfId="198" priority="2584">
      <formula>IF(RIGHT(TEXT(P29,"0.#"),1)=".",TRUE,FALSE)</formula>
    </cfRule>
  </conditionalFormatting>
  <conditionalFormatting sqref="P19:AQ24">
    <cfRule type="expression" dxfId="197" priority="445">
      <formula>IF(RIGHT(TEXT(P19,"0.#"),1)=".",FALSE,TRUE)</formula>
    </cfRule>
    <cfRule type="expression" dxfId="196" priority="446">
      <formula>IF(RIGHT(TEXT(P19,"0.#"),1)=".",TRUE,FALSE)</formula>
    </cfRule>
  </conditionalFormatting>
  <conditionalFormatting sqref="P18:AX18 P25:AX25 P26:AQ27">
    <cfRule type="expression" dxfId="195" priority="2585">
      <formula>IF(RIGHT(TEXT(P18,"0.#"),1)=".",FALSE,TRUE)</formula>
    </cfRule>
    <cfRule type="expression" dxfId="194" priority="2586">
      <formula>IF(RIGHT(TEXT(P18,"0.#"),1)=".",TRUE,FALSE)</formula>
    </cfRule>
  </conditionalFormatting>
  <conditionalFormatting sqref="P28:AX28">
    <cfRule type="expression" dxfId="193" priority="2591">
      <formula>IF(RIGHT(TEXT(P28,"0.#"),1)=".",FALSE,TRUE)</formula>
    </cfRule>
    <cfRule type="expression" dxfId="192" priority="2592">
      <formula>IF(RIGHT(TEXT(P28,"0.#"),1)=".",TRUE,FALSE)</formula>
    </cfRule>
  </conditionalFormatting>
  <conditionalFormatting sqref="Y282:Y292">
    <cfRule type="expression" dxfId="191" priority="2579">
      <formula>IF(RIGHT(TEXT(Y282,"0.#"),1)=".",FALSE,TRUE)</formula>
    </cfRule>
    <cfRule type="expression" dxfId="190" priority="2580">
      <formula>IF(RIGHT(TEXT(Y282,"0.#"),1)=".",TRUE,FALSE)</formula>
    </cfRule>
  </conditionalFormatting>
  <conditionalFormatting sqref="Y295:Y305 Y308:Y318 Y321:Y331">
    <cfRule type="expression" dxfId="189" priority="2567">
      <formula>IF(RIGHT(TEXT(Y295,"0.#"),1)=".",FALSE,TRUE)</formula>
    </cfRule>
    <cfRule type="expression" dxfId="188" priority="2568">
      <formula>IF(RIGHT(TEXT(Y295,"0.#"),1)=".",TRUE,FALSE)</formula>
    </cfRule>
  </conditionalFormatting>
  <conditionalFormatting sqref="Y338:Y367">
    <cfRule type="expression" dxfId="187" priority="2509">
      <formula>IF(RIGHT(TEXT(Y338,"0.#"),1)=".",FALSE,TRUE)</formula>
    </cfRule>
    <cfRule type="expression" dxfId="186" priority="2510">
      <formula>IF(RIGHT(TEXT(Y338,"0.#"),1)=".",TRUE,FALSE)</formula>
    </cfRule>
  </conditionalFormatting>
  <conditionalFormatting sqref="Y371:Y400">
    <cfRule type="expression" dxfId="185" priority="2441">
      <formula>IF(RIGHT(TEXT(Y371,"0.#"),1)=".",FALSE,TRUE)</formula>
    </cfRule>
    <cfRule type="expression" dxfId="184" priority="2442">
      <formula>IF(RIGHT(TEXT(Y371,"0.#"),1)=".",TRUE,FALSE)</formula>
    </cfRule>
  </conditionalFormatting>
  <conditionalFormatting sqref="Y404:Y433">
    <cfRule type="expression" dxfId="183" priority="2429">
      <formula>IF(RIGHT(TEXT(Y404,"0.#"),1)=".",FALSE,TRUE)</formula>
    </cfRule>
    <cfRule type="expression" dxfId="182" priority="2430">
      <formula>IF(RIGHT(TEXT(Y404,"0.#"),1)=".",TRUE,FALSE)</formula>
    </cfRule>
  </conditionalFormatting>
  <conditionalFormatting sqref="Y437:Y466">
    <cfRule type="expression" dxfId="181" priority="2417">
      <formula>IF(RIGHT(TEXT(Y437,"0.#"),1)=".",FALSE,TRUE)</formula>
    </cfRule>
    <cfRule type="expression" dxfId="180" priority="2418">
      <formula>IF(RIGHT(TEXT(Y437,"0.#"),1)=".",TRUE,FALSE)</formula>
    </cfRule>
  </conditionalFormatting>
  <conditionalFormatting sqref="Y470:Y499">
    <cfRule type="expression" dxfId="179" priority="2405">
      <formula>IF(RIGHT(TEXT(Y470,"0.#"),1)=".",FALSE,TRUE)</formula>
    </cfRule>
    <cfRule type="expression" dxfId="178" priority="2406">
      <formula>IF(RIGHT(TEXT(Y470,"0.#"),1)=".",TRUE,FALSE)</formula>
    </cfRule>
  </conditionalFormatting>
  <conditionalFormatting sqref="Y503:Y532">
    <cfRule type="expression" dxfId="177" priority="2393">
      <formula>IF(RIGHT(TEXT(Y503,"0.#"),1)=".",FALSE,TRUE)</formula>
    </cfRule>
    <cfRule type="expression" dxfId="176" priority="2394">
      <formula>IF(RIGHT(TEXT(Y503,"0.#"),1)=".",TRUE,FALSE)</formula>
    </cfRule>
  </conditionalFormatting>
  <conditionalFormatting sqref="Y536:Y565">
    <cfRule type="expression" dxfId="175" priority="2381">
      <formula>IF(RIGHT(TEXT(Y536,"0.#"),1)=".",FALSE,TRUE)</formula>
    </cfRule>
    <cfRule type="expression" dxfId="174" priority="2382">
      <formula>IF(RIGHT(TEXT(Y536,"0.#"),1)=".",TRUE,FALSE)</formula>
    </cfRule>
  </conditionalFormatting>
  <conditionalFormatting sqref="Y569:Y598">
    <cfRule type="expression" dxfId="173" priority="2369">
      <formula>IF(RIGHT(TEXT(Y569,"0.#"),1)=".",FALSE,TRUE)</formula>
    </cfRule>
    <cfRule type="expression" dxfId="172" priority="2370">
      <formula>IF(RIGHT(TEXT(Y569,"0.#"),1)=".",TRUE,FALSE)</formula>
    </cfRule>
  </conditionalFormatting>
  <conditionalFormatting sqref="Y603:Y632">
    <cfRule type="expression" dxfId="171" priority="2515">
      <formula>IF(RIGHT(TEXT(Y603,"0.#"),1)=".",FALSE,TRUE)</formula>
    </cfRule>
    <cfRule type="expression" dxfId="170" priority="2516">
      <formula>IF(RIGHT(TEXT(Y603,"0.#"),1)=".",TRUE,FALSE)</formula>
    </cfRule>
  </conditionalFormatting>
  <conditionalFormatting sqref="AE48:AE49">
    <cfRule type="expression" dxfId="169" priority="2555">
      <formula>IF(RIGHT(TEXT(AE48,"0.#"),1)=".",FALSE,TRUE)</formula>
    </cfRule>
    <cfRule type="expression" dxfId="168" priority="2556">
      <formula>IF(RIGHT(TEXT(AE48,"0.#"),1)=".",TRUE,FALSE)</formula>
    </cfRule>
  </conditionalFormatting>
  <conditionalFormatting sqref="AE54:AE56">
    <cfRule type="expression" dxfId="167" priority="2357">
      <formula>IF(RIGHT(TEXT(AE54,"0.#"),1)=".",FALSE,TRUE)</formula>
    </cfRule>
    <cfRule type="expression" dxfId="166" priority="2358">
      <formula>IF(RIGHT(TEXT(AE54,"0.#"),1)=".",TRUE,FALSE)</formula>
    </cfRule>
  </conditionalFormatting>
  <conditionalFormatting sqref="AE62:AE64 AI62:AI64 AM62:AM64">
    <cfRule type="expression" dxfId="165" priority="99">
      <formula>IF(RIGHT(TEXT(AE62,"0.#"),1)=".",FALSE,TRUE)</formula>
    </cfRule>
    <cfRule type="expression" dxfId="164" priority="100">
      <formula>IF(RIGHT(TEXT(AE62,"0.#"),1)=".",TRUE,FALSE)</formula>
    </cfRule>
  </conditionalFormatting>
  <conditionalFormatting sqref="AE72 AI72 AM72">
    <cfRule type="expression" dxfId="163" priority="97">
      <formula>IF(RIGHT(TEXT(AE72,"0.#"),1)=".",FALSE,TRUE)</formula>
    </cfRule>
    <cfRule type="expression" dxfId="162" priority="98">
      <formula>IF(RIGHT(TEXT(AE72,"0.#"),1)=".",TRUE,FALSE)</formula>
    </cfRule>
  </conditionalFormatting>
  <conditionalFormatting sqref="AE81:AE82">
    <cfRule type="expression" dxfId="161" priority="406">
      <formula>IF(RIGHT(TEXT(AE81,"0.#"),1)=".",FALSE,TRUE)</formula>
    </cfRule>
    <cfRule type="expression" dxfId="160" priority="407">
      <formula>IF(RIGHT(TEXT(AE81,"0.#"),1)=".",TRUE,FALSE)</formula>
    </cfRule>
  </conditionalFormatting>
  <conditionalFormatting sqref="AE87:AE89 AI87:AI89 AM87:AM89">
    <cfRule type="expression" dxfId="159" priority="95">
      <formula>IF(RIGHT(TEXT(AE87,"0.#"),1)=".",FALSE,TRUE)</formula>
    </cfRule>
    <cfRule type="expression" dxfId="158" priority="96">
      <formula>IF(RIGHT(TEXT(AE87,"0.#"),1)=".",TRUE,FALSE)</formula>
    </cfRule>
  </conditionalFormatting>
  <conditionalFormatting sqref="AE95:AE97 AI95:AI97 AM95:AM97">
    <cfRule type="expression" dxfId="157" priority="93">
      <formula>IF(RIGHT(TEXT(AE95,"0.#"),1)=".",FALSE,TRUE)</formula>
    </cfRule>
    <cfRule type="expression" dxfId="156" priority="94">
      <formula>IF(RIGHT(TEXT(AE95,"0.#"),1)=".",TRUE,FALSE)</formula>
    </cfRule>
  </conditionalFormatting>
  <conditionalFormatting sqref="AE105 AI105 AM105">
    <cfRule type="expression" dxfId="155" priority="91">
      <formula>IF(RIGHT(TEXT(AE105,"0.#"),1)=".",FALSE,TRUE)</formula>
    </cfRule>
    <cfRule type="expression" dxfId="154" priority="92">
      <formula>IF(RIGHT(TEXT(AE105,"0.#"),1)=".",TRUE,FALSE)</formula>
    </cfRule>
  </conditionalFormatting>
  <conditionalFormatting sqref="AE114:AE115">
    <cfRule type="expression" dxfId="153" priority="328">
      <formula>IF(RIGHT(TEXT(AE114,"0.#"),1)=".",FALSE,TRUE)</formula>
    </cfRule>
    <cfRule type="expression" dxfId="152" priority="329">
      <formula>IF(RIGHT(TEXT(AE114,"0.#"),1)=".",TRUE,FALSE)</formula>
    </cfRule>
  </conditionalFormatting>
  <conditionalFormatting sqref="AE120:AE122 AI120:AI122 AM120:AM122">
    <cfRule type="expression" dxfId="151" priority="89">
      <formula>IF(RIGHT(TEXT(AE120,"0.#"),1)=".",FALSE,TRUE)</formula>
    </cfRule>
    <cfRule type="expression" dxfId="150" priority="90">
      <formula>IF(RIGHT(TEXT(AE120,"0.#"),1)=".",TRUE,FALSE)</formula>
    </cfRule>
  </conditionalFormatting>
  <conditionalFormatting sqref="AE128:AE130 AI128:AI130 AM128:AM130">
    <cfRule type="expression" dxfId="149" priority="87">
      <formula>IF(RIGHT(TEXT(AE128,"0.#"),1)=".",FALSE,TRUE)</formula>
    </cfRule>
    <cfRule type="expression" dxfId="148" priority="88">
      <formula>IF(RIGHT(TEXT(AE128,"0.#"),1)=".",TRUE,FALSE)</formula>
    </cfRule>
  </conditionalFormatting>
  <conditionalFormatting sqref="AE136:AE138 AI136:AI138 AM136:AM138">
    <cfRule type="expression" dxfId="147" priority="85">
      <formula>IF(RIGHT(TEXT(AE136,"0.#"),1)=".",FALSE,TRUE)</formula>
    </cfRule>
    <cfRule type="expression" dxfId="146" priority="86">
      <formula>IF(RIGHT(TEXT(AE136,"0.#"),1)=".",TRUE,FALSE)</formula>
    </cfRule>
  </conditionalFormatting>
  <conditionalFormatting sqref="AE147:AE148">
    <cfRule type="expression" dxfId="145" priority="250">
      <formula>IF(RIGHT(TEXT(AE147,"0.#"),1)=".",FALSE,TRUE)</formula>
    </cfRule>
    <cfRule type="expression" dxfId="144" priority="251">
      <formula>IF(RIGHT(TEXT(AE147,"0.#"),1)=".",TRUE,FALSE)</formula>
    </cfRule>
  </conditionalFormatting>
  <conditionalFormatting sqref="AE153:AE155 AI153:AI155 AM153:AM155">
    <cfRule type="expression" dxfId="143" priority="83">
      <formula>IF(RIGHT(TEXT(AE153,"0.#"),1)=".",FALSE,TRUE)</formula>
    </cfRule>
    <cfRule type="expression" dxfId="142" priority="84">
      <formula>IF(RIGHT(TEXT(AE153,"0.#"),1)=".",TRUE,FALSE)</formula>
    </cfRule>
  </conditionalFormatting>
  <conditionalFormatting sqref="AE161:AE163 AI161:AI163 AM161:AM163">
    <cfRule type="expression" dxfId="141" priority="81">
      <formula>IF(RIGHT(TEXT(AE161,"0.#"),1)=".",FALSE,TRUE)</formula>
    </cfRule>
    <cfRule type="expression" dxfId="140" priority="82">
      <formula>IF(RIGHT(TEXT(AE161,"0.#"),1)=".",TRUE,FALSE)</formula>
    </cfRule>
  </conditionalFormatting>
  <conditionalFormatting sqref="AE169:AE171 AI169:AI171 AM169:AM171">
    <cfRule type="expression" dxfId="139" priority="79">
      <formula>IF(RIGHT(TEXT(AE169,"0.#"),1)=".",FALSE,TRUE)</formula>
    </cfRule>
    <cfRule type="expression" dxfId="138" priority="80">
      <formula>IF(RIGHT(TEXT(AE169,"0.#"),1)=".",TRUE,FALSE)</formula>
    </cfRule>
  </conditionalFormatting>
  <conditionalFormatting sqref="AE180:AE181">
    <cfRule type="expression" dxfId="137" priority="172">
      <formula>IF(RIGHT(TEXT(AE180,"0.#"),1)=".",FALSE,TRUE)</formula>
    </cfRule>
    <cfRule type="expression" dxfId="136" priority="173">
      <formula>IF(RIGHT(TEXT(AE180,"0.#"),1)=".",TRUE,FALSE)</formula>
    </cfRule>
  </conditionalFormatting>
  <conditionalFormatting sqref="AE186:AE188 AI186:AI188 AM186:AM188">
    <cfRule type="expression" dxfId="135" priority="77">
      <formula>IF(RIGHT(TEXT(AE186,"0.#"),1)=".",FALSE,TRUE)</formula>
    </cfRule>
    <cfRule type="expression" dxfId="134" priority="78">
      <formula>IF(RIGHT(TEXT(AE186,"0.#"),1)=".",TRUE,FALSE)</formula>
    </cfRule>
  </conditionalFormatting>
  <conditionalFormatting sqref="AE194:AE196 AI194:AI196 AM194:AM196">
    <cfRule type="expression" dxfId="133" priority="75">
      <formula>IF(RIGHT(TEXT(AE194,"0.#"),1)=".",FALSE,TRUE)</formula>
    </cfRule>
    <cfRule type="expression" dxfId="132" priority="76">
      <formula>IF(RIGHT(TEXT(AE194,"0.#"),1)=".",TRUE,FALSE)</formula>
    </cfRule>
  </conditionalFormatting>
  <conditionalFormatting sqref="AE202:AE204 AI202:AI204 AM202:AM204">
    <cfRule type="expression" dxfId="131" priority="73">
      <formula>IF(RIGHT(TEXT(AE202,"0.#"),1)=".",FALSE,TRUE)</formula>
    </cfRule>
    <cfRule type="expression" dxfId="130" priority="74">
      <formula>IF(RIGHT(TEXT(AE202,"0.#"),1)=".",TRUE,FALSE)</formula>
    </cfRule>
  </conditionalFormatting>
  <conditionalFormatting sqref="AI48:AI49">
    <cfRule type="expression" dxfId="129" priority="2553">
      <formula>IF(RIGHT(TEXT(AI48,"0.#"),1)=".",FALSE,TRUE)</formula>
    </cfRule>
    <cfRule type="expression" dxfId="128" priority="2554">
      <formula>IF(RIGHT(TEXT(AI48,"0.#"),1)=".",TRUE,FALSE)</formula>
    </cfRule>
  </conditionalFormatting>
  <conditionalFormatting sqref="AI54:AI56">
    <cfRule type="expression" dxfId="127" priority="2351">
      <formula>IF(RIGHT(TEXT(AI54,"0.#"),1)=".",FALSE,TRUE)</formula>
    </cfRule>
    <cfRule type="expression" dxfId="126" priority="2352">
      <formula>IF(RIGHT(TEXT(AI54,"0.#"),1)=".",TRUE,FALSE)</formula>
    </cfRule>
  </conditionalFormatting>
  <conditionalFormatting sqref="AI81:AI82">
    <cfRule type="expression" dxfId="125" priority="404">
      <formula>IF(RIGHT(TEXT(AI81,"0.#"),1)=".",FALSE,TRUE)</formula>
    </cfRule>
    <cfRule type="expression" dxfId="124" priority="405">
      <formula>IF(RIGHT(TEXT(AI81,"0.#"),1)=".",TRUE,FALSE)</formula>
    </cfRule>
  </conditionalFormatting>
  <conditionalFormatting sqref="AI114:AI115">
    <cfRule type="expression" dxfId="123" priority="326">
      <formula>IF(RIGHT(TEXT(AI114,"0.#"),1)=".",FALSE,TRUE)</formula>
    </cfRule>
    <cfRule type="expression" dxfId="122" priority="327">
      <formula>IF(RIGHT(TEXT(AI114,"0.#"),1)=".",TRUE,FALSE)</formula>
    </cfRule>
  </conditionalFormatting>
  <conditionalFormatting sqref="AI147:AI148">
    <cfRule type="expression" dxfId="121" priority="248">
      <formula>IF(RIGHT(TEXT(AI147,"0.#"),1)=".",FALSE,TRUE)</formula>
    </cfRule>
    <cfRule type="expression" dxfId="120" priority="249">
      <formula>IF(RIGHT(TEXT(AI147,"0.#"),1)=".",TRUE,FALSE)</formula>
    </cfRule>
  </conditionalFormatting>
  <conditionalFormatting sqref="AI180:AI181">
    <cfRule type="expression" dxfId="119" priority="170">
      <formula>IF(RIGHT(TEXT(AI180,"0.#"),1)=".",FALSE,TRUE)</formula>
    </cfRule>
    <cfRule type="expression" dxfId="118" priority="171">
      <formula>IF(RIGHT(TEXT(AI180,"0.#"),1)=".",TRUE,FALSE)</formula>
    </cfRule>
  </conditionalFormatting>
  <conditionalFormatting sqref="AL338:AO367">
    <cfRule type="expression" dxfId="117" priority="2511">
      <formula>IF(AND(AL338&gt;=0, RIGHT(TEXT(AL338,"0.#"),1)&lt;&gt;"."),TRUE,FALSE)</formula>
    </cfRule>
    <cfRule type="expression" dxfId="116" priority="2512">
      <formula>IF(AND(AL338&gt;=0, RIGHT(TEXT(AL338,"0.#"),1)="."),TRUE,FALSE)</formula>
    </cfRule>
    <cfRule type="expression" dxfId="115" priority="2513">
      <formula>IF(AND(AL338&lt;0, RIGHT(TEXT(AL338,"0.#"),1)&lt;&gt;"."),TRUE,FALSE)</formula>
    </cfRule>
    <cfRule type="expression" dxfId="114" priority="2514">
      <formula>IF(AND(AL338&lt;0, RIGHT(TEXT(AL338,"0.#"),1)="."),TRUE,FALSE)</formula>
    </cfRule>
  </conditionalFormatting>
  <conditionalFormatting sqref="AL371:AO400">
    <cfRule type="expression" dxfId="113" priority="2443">
      <formula>IF(AND(AL371&gt;=0, RIGHT(TEXT(AL371,"0.#"),1)&lt;&gt;"."),TRUE,FALSE)</formula>
    </cfRule>
    <cfRule type="expression" dxfId="112" priority="2444">
      <formula>IF(AND(AL371&gt;=0, RIGHT(TEXT(AL371,"0.#"),1)="."),TRUE,FALSE)</formula>
    </cfRule>
    <cfRule type="expression" dxfId="111" priority="2445">
      <formula>IF(AND(AL371&lt;0, RIGHT(TEXT(AL371,"0.#"),1)&lt;&gt;"."),TRUE,FALSE)</formula>
    </cfRule>
    <cfRule type="expression" dxfId="110" priority="2446">
      <formula>IF(AND(AL371&lt;0, RIGHT(TEXT(AL371,"0.#"),1)="."),TRUE,FALSE)</formula>
    </cfRule>
  </conditionalFormatting>
  <conditionalFormatting sqref="AL404:AO433">
    <cfRule type="expression" dxfId="109" priority="2431">
      <formula>IF(AND(AL404&gt;=0, RIGHT(TEXT(AL404,"0.#"),1)&lt;&gt;"."),TRUE,FALSE)</formula>
    </cfRule>
    <cfRule type="expression" dxfId="108" priority="2432">
      <formula>IF(AND(AL404&gt;=0, RIGHT(TEXT(AL404,"0.#"),1)="."),TRUE,FALSE)</formula>
    </cfRule>
    <cfRule type="expression" dxfId="107" priority="2433">
      <formula>IF(AND(AL404&lt;0, RIGHT(TEXT(AL404,"0.#"),1)&lt;&gt;"."),TRUE,FALSE)</formula>
    </cfRule>
    <cfRule type="expression" dxfId="106" priority="2434">
      <formula>IF(AND(AL404&lt;0, RIGHT(TEXT(AL404,"0.#"),1)="."),TRUE,FALSE)</formula>
    </cfRule>
  </conditionalFormatting>
  <conditionalFormatting sqref="AL437:AO466">
    <cfRule type="expression" dxfId="105" priority="2419">
      <formula>IF(AND(AL437&gt;=0, RIGHT(TEXT(AL437,"0.#"),1)&lt;&gt;"."),TRUE,FALSE)</formula>
    </cfRule>
    <cfRule type="expression" dxfId="104" priority="2420">
      <formula>IF(AND(AL437&gt;=0, RIGHT(TEXT(AL437,"0.#"),1)="."),TRUE,FALSE)</formula>
    </cfRule>
    <cfRule type="expression" dxfId="103" priority="2421">
      <formula>IF(AND(AL437&lt;0, RIGHT(TEXT(AL437,"0.#"),1)&lt;&gt;"."),TRUE,FALSE)</formula>
    </cfRule>
    <cfRule type="expression" dxfId="102" priority="2422">
      <formula>IF(AND(AL437&lt;0, RIGHT(TEXT(AL437,"0.#"),1)="."),TRUE,FALSE)</formula>
    </cfRule>
  </conditionalFormatting>
  <conditionalFormatting sqref="AL470:AO499">
    <cfRule type="expression" dxfId="101" priority="2407">
      <formula>IF(AND(AL470&gt;=0, RIGHT(TEXT(AL470,"0.#"),1)&lt;&gt;"."),TRUE,FALSE)</formula>
    </cfRule>
    <cfRule type="expression" dxfId="100" priority="2408">
      <formula>IF(AND(AL470&gt;=0, RIGHT(TEXT(AL470,"0.#"),1)="."),TRUE,FALSE)</formula>
    </cfRule>
    <cfRule type="expression" dxfId="99" priority="2409">
      <formula>IF(AND(AL470&lt;0, RIGHT(TEXT(AL470,"0.#"),1)&lt;&gt;"."),TRUE,FALSE)</formula>
    </cfRule>
    <cfRule type="expression" dxfId="98" priority="2410">
      <formula>IF(AND(AL470&lt;0, RIGHT(TEXT(AL470,"0.#"),1)="."),TRUE,FALSE)</formula>
    </cfRule>
  </conditionalFormatting>
  <conditionalFormatting sqref="AL503:AO532">
    <cfRule type="expression" dxfId="97" priority="2395">
      <formula>IF(AND(AL503&gt;=0, RIGHT(TEXT(AL503,"0.#"),1)&lt;&gt;"."),TRUE,FALSE)</formula>
    </cfRule>
    <cfRule type="expression" dxfId="96" priority="2396">
      <formula>IF(AND(AL503&gt;=0, RIGHT(TEXT(AL503,"0.#"),1)="."),TRUE,FALSE)</formula>
    </cfRule>
    <cfRule type="expression" dxfId="95" priority="2397">
      <formula>IF(AND(AL503&lt;0, RIGHT(TEXT(AL503,"0.#"),1)&lt;&gt;"."),TRUE,FALSE)</formula>
    </cfRule>
    <cfRule type="expression" dxfId="94" priority="2398">
      <formula>IF(AND(AL503&lt;0, RIGHT(TEXT(AL503,"0.#"),1)="."),TRUE,FALSE)</formula>
    </cfRule>
  </conditionalFormatting>
  <conditionalFormatting sqref="AL536:AO565">
    <cfRule type="expression" dxfId="93" priority="2383">
      <formula>IF(AND(AL536&gt;=0, RIGHT(TEXT(AL536,"0.#"),1)&lt;&gt;"."),TRUE,FALSE)</formula>
    </cfRule>
    <cfRule type="expression" dxfId="92" priority="2384">
      <formula>IF(AND(AL536&gt;=0, RIGHT(TEXT(AL536,"0.#"),1)="."),TRUE,FALSE)</formula>
    </cfRule>
    <cfRule type="expression" dxfId="91" priority="2385">
      <formula>IF(AND(AL536&lt;0, RIGHT(TEXT(AL536,"0.#"),1)&lt;&gt;"."),TRUE,FALSE)</formula>
    </cfRule>
    <cfRule type="expression" dxfId="90" priority="2386">
      <formula>IF(AND(AL536&lt;0, RIGHT(TEXT(AL536,"0.#"),1)="."),TRUE,FALSE)</formula>
    </cfRule>
  </conditionalFormatting>
  <conditionalFormatting sqref="AL569:AO598">
    <cfRule type="expression" dxfId="89" priority="2371">
      <formula>IF(AND(AL569&gt;=0, RIGHT(TEXT(AL569,"0.#"),1)&lt;&gt;"."),TRUE,FALSE)</formula>
    </cfRule>
    <cfRule type="expression" dxfId="88" priority="2372">
      <formula>IF(AND(AL569&gt;=0, RIGHT(TEXT(AL569,"0.#"),1)="."),TRUE,FALSE)</formula>
    </cfRule>
    <cfRule type="expression" dxfId="87" priority="2373">
      <formula>IF(AND(AL569&lt;0, RIGHT(TEXT(AL569,"0.#"),1)&lt;&gt;"."),TRUE,FALSE)</formula>
    </cfRule>
    <cfRule type="expression" dxfId="86" priority="2374">
      <formula>IF(AND(AL569&lt;0, RIGHT(TEXT(AL569,"0.#"),1)="."),TRUE,FALSE)</formula>
    </cfRule>
  </conditionalFormatting>
  <conditionalFormatting sqref="AL603:AO632">
    <cfRule type="expression" dxfId="85" priority="2517">
      <formula>IF(AND(AL603&gt;=0, RIGHT(TEXT(AL603,"0.#"),1)&lt;&gt;"."),TRUE,FALSE)</formula>
    </cfRule>
    <cfRule type="expression" dxfId="84" priority="2518">
      <formula>IF(AND(AL603&gt;=0, RIGHT(TEXT(AL603,"0.#"),1)="."),TRUE,FALSE)</formula>
    </cfRule>
    <cfRule type="expression" dxfId="83" priority="2519">
      <formula>IF(AND(AL603&lt;0, RIGHT(TEXT(AL603,"0.#"),1)&lt;&gt;"."),TRUE,FALSE)</formula>
    </cfRule>
    <cfRule type="expression" dxfId="82" priority="2520">
      <formula>IF(AND(AL603&lt;0, RIGHT(TEXT(AL603,"0.#"),1)="."),TRUE,FALSE)</formula>
    </cfRule>
  </conditionalFormatting>
  <conditionalFormatting sqref="AM48:AM49">
    <cfRule type="expression" dxfId="81" priority="2551">
      <formula>IF(RIGHT(TEXT(AM48,"0.#"),1)=".",FALSE,TRUE)</formula>
    </cfRule>
    <cfRule type="expression" dxfId="80" priority="2552">
      <formula>IF(RIGHT(TEXT(AM48,"0.#"),1)=".",TRUE,FALSE)</formula>
    </cfRule>
  </conditionalFormatting>
  <conditionalFormatting sqref="AM54:AM56">
    <cfRule type="expression" dxfId="79" priority="2347">
      <formula>IF(RIGHT(TEXT(AM54,"0.#"),1)=".",FALSE,TRUE)</formula>
    </cfRule>
    <cfRule type="expression" dxfId="78" priority="2348">
      <formula>IF(RIGHT(TEXT(AM54,"0.#"),1)=".",TRUE,FALSE)</formula>
    </cfRule>
  </conditionalFormatting>
  <conditionalFormatting sqref="AM81:AM82">
    <cfRule type="expression" dxfId="77" priority="402">
      <formula>IF(RIGHT(TEXT(AM81,"0.#"),1)=".",FALSE,TRUE)</formula>
    </cfRule>
    <cfRule type="expression" dxfId="76" priority="403">
      <formula>IF(RIGHT(TEXT(AM81,"0.#"),1)=".",TRUE,FALSE)</formula>
    </cfRule>
  </conditionalFormatting>
  <conditionalFormatting sqref="AM114:AM115">
    <cfRule type="expression" dxfId="75" priority="324">
      <formula>IF(RIGHT(TEXT(AM114,"0.#"),1)=".",FALSE,TRUE)</formula>
    </cfRule>
    <cfRule type="expression" dxfId="74" priority="325">
      <formula>IF(RIGHT(TEXT(AM114,"0.#"),1)=".",TRUE,FALSE)</formula>
    </cfRule>
  </conditionalFormatting>
  <conditionalFormatting sqref="AM147:AM148">
    <cfRule type="expression" dxfId="73" priority="246">
      <formula>IF(RIGHT(TEXT(AM147,"0.#"),1)=".",FALSE,TRUE)</formula>
    </cfRule>
    <cfRule type="expression" dxfId="72" priority="247">
      <formula>IF(RIGHT(TEXT(AM147,"0.#"),1)=".",TRUE,FALSE)</formula>
    </cfRule>
  </conditionalFormatting>
  <conditionalFormatting sqref="AM180:AM181">
    <cfRule type="expression" dxfId="71" priority="168">
      <formula>IF(RIGHT(TEXT(AM180,"0.#"),1)=".",FALSE,TRUE)</formula>
    </cfRule>
    <cfRule type="expression" dxfId="70" priority="169">
      <formula>IF(RIGHT(TEXT(AM180,"0.#"),1)=".",TRUE,FALSE)</formula>
    </cfRule>
  </conditionalFormatting>
  <conditionalFormatting sqref="AQ48:AQ49">
    <cfRule type="expression" dxfId="69" priority="2549">
      <formula>IF(RIGHT(TEXT(AQ48,"0.#"),1)=".",FALSE,TRUE)</formula>
    </cfRule>
    <cfRule type="expression" dxfId="68" priority="2550">
      <formula>IF(RIGHT(TEXT(AQ48,"0.#"),1)=".",TRUE,FALSE)</formula>
    </cfRule>
  </conditionalFormatting>
  <conditionalFormatting sqref="AQ54:AQ56">
    <cfRule type="expression" dxfId="67" priority="2343">
      <formula>IF(RIGHT(TEXT(AQ54,"0.#"),1)=".",FALSE,TRUE)</formula>
    </cfRule>
    <cfRule type="expression" dxfId="66" priority="2344">
      <formula>IF(RIGHT(TEXT(AQ54,"0.#"),1)=".",TRUE,FALSE)</formula>
    </cfRule>
  </conditionalFormatting>
  <conditionalFormatting sqref="AQ62:AQ64">
    <cfRule type="expression" dxfId="65" priority="43">
      <formula>IF(RIGHT(TEXT(AQ62,"0.#"),1)=".",FALSE,TRUE)</formula>
    </cfRule>
    <cfRule type="expression" dxfId="64" priority="44">
      <formula>IF(RIGHT(TEXT(AQ62,"0.#"),1)=".",TRUE,FALSE)</formula>
    </cfRule>
  </conditionalFormatting>
  <conditionalFormatting sqref="AQ72">
    <cfRule type="expression" dxfId="63" priority="41">
      <formula>IF(RIGHT(TEXT(AQ72,"0.#"),1)=".",FALSE,TRUE)</formula>
    </cfRule>
    <cfRule type="expression" dxfId="62" priority="42">
      <formula>IF(RIGHT(TEXT(AQ72,"0.#"),1)=".",TRUE,FALSE)</formula>
    </cfRule>
  </conditionalFormatting>
  <conditionalFormatting sqref="AQ81:AQ82">
    <cfRule type="expression" dxfId="61" priority="400">
      <formula>IF(RIGHT(TEXT(AQ81,"0.#"),1)=".",FALSE,TRUE)</formula>
    </cfRule>
    <cfRule type="expression" dxfId="60" priority="401">
      <formula>IF(RIGHT(TEXT(AQ81,"0.#"),1)=".",TRUE,FALSE)</formula>
    </cfRule>
  </conditionalFormatting>
  <conditionalFormatting sqref="AQ87:AQ89">
    <cfRule type="expression" dxfId="59" priority="39">
      <formula>IF(RIGHT(TEXT(AQ87,"0.#"),1)=".",FALSE,TRUE)</formula>
    </cfRule>
    <cfRule type="expression" dxfId="58" priority="40">
      <formula>IF(RIGHT(TEXT(AQ87,"0.#"),1)=".",TRUE,FALSE)</formula>
    </cfRule>
  </conditionalFormatting>
  <conditionalFormatting sqref="AQ95:AQ97">
    <cfRule type="expression" dxfId="57" priority="37">
      <formula>IF(RIGHT(TEXT(AQ95,"0.#"),1)=".",FALSE,TRUE)</formula>
    </cfRule>
    <cfRule type="expression" dxfId="56" priority="38">
      <formula>IF(RIGHT(TEXT(AQ95,"0.#"),1)=".",TRUE,FALSE)</formula>
    </cfRule>
  </conditionalFormatting>
  <conditionalFormatting sqref="AQ105">
    <cfRule type="expression" dxfId="55" priority="35">
      <formula>IF(RIGHT(TEXT(AQ105,"0.#"),1)=".",FALSE,TRUE)</formula>
    </cfRule>
    <cfRule type="expression" dxfId="54" priority="36">
      <formula>IF(RIGHT(TEXT(AQ105,"0.#"),1)=".",TRUE,FALSE)</formula>
    </cfRule>
  </conditionalFormatting>
  <conditionalFormatting sqref="AQ114:AQ115">
    <cfRule type="expression" dxfId="53" priority="322">
      <formula>IF(RIGHT(TEXT(AQ114,"0.#"),1)=".",FALSE,TRUE)</formula>
    </cfRule>
    <cfRule type="expression" dxfId="52" priority="323">
      <formula>IF(RIGHT(TEXT(AQ114,"0.#"),1)=".",TRUE,FALSE)</formula>
    </cfRule>
  </conditionalFormatting>
  <conditionalFormatting sqref="AQ120:AQ122">
    <cfRule type="expression" dxfId="51" priority="33">
      <formula>IF(RIGHT(TEXT(AQ120,"0.#"),1)=".",FALSE,TRUE)</formula>
    </cfRule>
    <cfRule type="expression" dxfId="50" priority="34">
      <formula>IF(RIGHT(TEXT(AQ120,"0.#"),1)=".",TRUE,FALSE)</formula>
    </cfRule>
  </conditionalFormatting>
  <conditionalFormatting sqref="AQ128:AQ130">
    <cfRule type="expression" dxfId="49" priority="31">
      <formula>IF(RIGHT(TEXT(AQ128,"0.#"),1)=".",FALSE,TRUE)</formula>
    </cfRule>
    <cfRule type="expression" dxfId="48" priority="32">
      <formula>IF(RIGHT(TEXT(AQ128,"0.#"),1)=".",TRUE,FALSE)</formula>
    </cfRule>
  </conditionalFormatting>
  <conditionalFormatting sqref="AQ136:AQ138">
    <cfRule type="expression" dxfId="47" priority="29">
      <formula>IF(RIGHT(TEXT(AQ136,"0.#"),1)=".",FALSE,TRUE)</formula>
    </cfRule>
    <cfRule type="expression" dxfId="46" priority="30">
      <formula>IF(RIGHT(TEXT(AQ136,"0.#"),1)=".",TRUE,FALSE)</formula>
    </cfRule>
  </conditionalFormatting>
  <conditionalFormatting sqref="AQ147:AQ148">
    <cfRule type="expression" dxfId="45" priority="244">
      <formula>IF(RIGHT(TEXT(AQ147,"0.#"),1)=".",FALSE,TRUE)</formula>
    </cfRule>
    <cfRule type="expression" dxfId="44" priority="245">
      <formula>IF(RIGHT(TEXT(AQ147,"0.#"),1)=".",TRUE,FALSE)</formula>
    </cfRule>
  </conditionalFormatting>
  <conditionalFormatting sqref="AQ153:AQ155">
    <cfRule type="expression" dxfId="43" priority="27">
      <formula>IF(RIGHT(TEXT(AQ153,"0.#"),1)=".",FALSE,TRUE)</formula>
    </cfRule>
    <cfRule type="expression" dxfId="42" priority="28">
      <formula>IF(RIGHT(TEXT(AQ153,"0.#"),1)=".",TRUE,FALSE)</formula>
    </cfRule>
  </conditionalFormatting>
  <conditionalFormatting sqref="AQ161:AQ163">
    <cfRule type="expression" dxfId="41" priority="25">
      <formula>IF(RIGHT(TEXT(AQ161,"0.#"),1)=".",FALSE,TRUE)</formula>
    </cfRule>
    <cfRule type="expression" dxfId="40" priority="26">
      <formula>IF(RIGHT(TEXT(AQ161,"0.#"),1)=".",TRUE,FALSE)</formula>
    </cfRule>
  </conditionalFormatting>
  <conditionalFormatting sqref="AQ169:AQ171">
    <cfRule type="expression" dxfId="39" priority="23">
      <formula>IF(RIGHT(TEXT(AQ169,"0.#"),1)=".",FALSE,TRUE)</formula>
    </cfRule>
    <cfRule type="expression" dxfId="38" priority="24">
      <formula>IF(RIGHT(TEXT(AQ169,"0.#"),1)=".",TRUE,FALSE)</formula>
    </cfRule>
  </conditionalFormatting>
  <conditionalFormatting sqref="AQ180:AQ181">
    <cfRule type="expression" dxfId="37" priority="166">
      <formula>IF(RIGHT(TEXT(AQ180,"0.#"),1)=".",FALSE,TRUE)</formula>
    </cfRule>
    <cfRule type="expression" dxfId="36" priority="167">
      <formula>IF(RIGHT(TEXT(AQ180,"0.#"),1)=".",TRUE,FALSE)</formula>
    </cfRule>
  </conditionalFormatting>
  <conditionalFormatting sqref="AQ186:AQ188">
    <cfRule type="expression" dxfId="35" priority="21">
      <formula>IF(RIGHT(TEXT(AQ186,"0.#"),1)=".",FALSE,TRUE)</formula>
    </cfRule>
    <cfRule type="expression" dxfId="34" priority="22">
      <formula>IF(RIGHT(TEXT(AQ186,"0.#"),1)=".",TRUE,FALSE)</formula>
    </cfRule>
  </conditionalFormatting>
  <conditionalFormatting sqref="AQ194:AQ196">
    <cfRule type="expression" dxfId="33" priority="19">
      <formula>IF(RIGHT(TEXT(AQ194,"0.#"),1)=".",FALSE,TRUE)</formula>
    </cfRule>
    <cfRule type="expression" dxfId="32" priority="20">
      <formula>IF(RIGHT(TEXT(AQ194,"0.#"),1)=".",TRUE,FALSE)</formula>
    </cfRule>
  </conditionalFormatting>
  <conditionalFormatting sqref="AQ202:AQ204">
    <cfRule type="expression" dxfId="31" priority="17">
      <formula>IF(RIGHT(TEXT(AQ202,"0.#"),1)=".",FALSE,TRUE)</formula>
    </cfRule>
    <cfRule type="expression" dxfId="30" priority="18">
      <formula>IF(RIGHT(TEXT(AQ202,"0.#"),1)=".",TRUE,FALSE)</formula>
    </cfRule>
  </conditionalFormatting>
  <conditionalFormatting sqref="AU48:AU49">
    <cfRule type="expression" dxfId="29" priority="2365">
      <formula>IF(RIGHT(TEXT(AU48,"0.#"),1)=".",FALSE,TRUE)</formula>
    </cfRule>
    <cfRule type="expression" dxfId="28" priority="2366">
      <formula>IF(RIGHT(TEXT(AU48,"0.#"),1)=".",TRUE,FALSE)</formula>
    </cfRule>
  </conditionalFormatting>
  <conditionalFormatting sqref="AU81:AU82">
    <cfRule type="expression" dxfId="27" priority="396">
      <formula>IF(RIGHT(TEXT(AU81,"0.#"),1)=".",FALSE,TRUE)</formula>
    </cfRule>
    <cfRule type="expression" dxfId="26" priority="397">
      <formula>IF(RIGHT(TEXT(AU81,"0.#"),1)=".",TRUE,FALSE)</formula>
    </cfRule>
  </conditionalFormatting>
  <conditionalFormatting sqref="AU114:AU115">
    <cfRule type="expression" dxfId="25" priority="318">
      <formula>IF(RIGHT(TEXT(AU114,"0.#"),1)=".",FALSE,TRUE)</formula>
    </cfRule>
    <cfRule type="expression" dxfId="24" priority="319">
      <formula>IF(RIGHT(TEXT(AU114,"0.#"),1)=".",TRUE,FALSE)</formula>
    </cfRule>
  </conditionalFormatting>
  <conditionalFormatting sqref="AU147:AU148">
    <cfRule type="expression" dxfId="23" priority="240">
      <formula>IF(RIGHT(TEXT(AU147,"0.#"),1)=".",FALSE,TRUE)</formula>
    </cfRule>
    <cfRule type="expression" dxfId="22" priority="241">
      <formula>IF(RIGHT(TEXT(AU147,"0.#"),1)=".",TRUE,FALSE)</formula>
    </cfRule>
  </conditionalFormatting>
  <conditionalFormatting sqref="AU180:AU181">
    <cfRule type="expression" dxfId="21" priority="162">
      <formula>IF(RIGHT(TEXT(AU180,"0.#"),1)=".",FALSE,TRUE)</formula>
    </cfRule>
    <cfRule type="expression" dxfId="20" priority="163">
      <formula>IF(RIGHT(TEXT(AU180,"0.#"),1)=".",TRUE,FALSE)</formula>
    </cfRule>
  </conditionalFormatting>
  <conditionalFormatting sqref="AU282:AU292">
    <cfRule type="expression" dxfId="19" priority="2573">
      <formula>IF(RIGHT(TEXT(AU282,"0.#"),1)=".",FALSE,TRUE)</formula>
    </cfRule>
    <cfRule type="expression" dxfId="18" priority="2574">
      <formula>IF(RIGHT(TEXT(AU282,"0.#"),1)=".",TRUE,FALSE)</formula>
    </cfRule>
  </conditionalFormatting>
  <conditionalFormatting sqref="AU295:AU305 AU308:AU318 AU321:AU331">
    <cfRule type="expression" dxfId="17" priority="2561">
      <formula>IF(RIGHT(TEXT(AU295,"0.#"),1)=".",FALSE,TRUE)</formula>
    </cfRule>
    <cfRule type="expression" dxfId="16" priority="2562">
      <formula>IF(RIGHT(TEXT(AU295,"0.#"),1)=".",TRUE,FALSE)</formula>
    </cfRule>
  </conditionalFormatting>
  <conditionalFormatting sqref="AE70:AE71">
    <cfRule type="expression" dxfId="15" priority="15">
      <formula>IF(RIGHT(TEXT(AE70,"0.#"),1)=".",FALSE,TRUE)</formula>
    </cfRule>
    <cfRule type="expression" dxfId="14" priority="16">
      <formula>IF(RIGHT(TEXT(AE70,"0.#"),1)=".",TRUE,FALSE)</formula>
    </cfRule>
  </conditionalFormatting>
  <conditionalFormatting sqref="AI70:AI71">
    <cfRule type="expression" dxfId="13" priority="13">
      <formula>IF(RIGHT(TEXT(AI70,"0.#"),1)=".",FALSE,TRUE)</formula>
    </cfRule>
    <cfRule type="expression" dxfId="12" priority="14">
      <formula>IF(RIGHT(TEXT(AI70,"0.#"),1)=".",TRUE,FALSE)</formula>
    </cfRule>
  </conditionalFormatting>
  <conditionalFormatting sqref="AM70:AM71">
    <cfRule type="expression" dxfId="11" priority="11">
      <formula>IF(RIGHT(TEXT(AM70,"0.#"),1)=".",FALSE,TRUE)</formula>
    </cfRule>
    <cfRule type="expression" dxfId="10" priority="12">
      <formula>IF(RIGHT(TEXT(AM70,"0.#"),1)=".",TRUE,FALSE)</formula>
    </cfRule>
  </conditionalFormatting>
  <conditionalFormatting sqref="AQ70:AQ71">
    <cfRule type="expression" dxfId="9" priority="9">
      <formula>IF(RIGHT(TEXT(AQ70,"0.#"),1)=".",FALSE,TRUE)</formula>
    </cfRule>
    <cfRule type="expression" dxfId="8" priority="10">
      <formula>IF(RIGHT(TEXT(AQ70,"0.#"),1)=".",TRUE,FALSE)</formula>
    </cfRule>
  </conditionalFormatting>
  <conditionalFormatting sqref="AE103:AE104">
    <cfRule type="expression" dxfId="7" priority="7">
      <formula>IF(RIGHT(TEXT(AE103,"0.#"),1)=".",FALSE,TRUE)</formula>
    </cfRule>
    <cfRule type="expression" dxfId="6" priority="8">
      <formula>IF(RIGHT(TEXT(AE103,"0.#"),1)=".",TRUE,FALSE)</formula>
    </cfRule>
  </conditionalFormatting>
  <conditionalFormatting sqref="AI103:AI104">
    <cfRule type="expression" dxfId="5" priority="5">
      <formula>IF(RIGHT(TEXT(AI103,"0.#"),1)=".",FALSE,TRUE)</formula>
    </cfRule>
    <cfRule type="expression" dxfId="4" priority="6">
      <formula>IF(RIGHT(TEXT(AI103,"0.#"),1)=".",TRUE,FALSE)</formula>
    </cfRule>
  </conditionalFormatting>
  <conditionalFormatting sqref="AM103:AM104">
    <cfRule type="expression" dxfId="3" priority="3">
      <formula>IF(RIGHT(TEXT(AM103,"0.#"),1)=".",FALSE,TRUE)</formula>
    </cfRule>
    <cfRule type="expression" dxfId="2" priority="4">
      <formula>IF(RIGHT(TEXT(AM103,"0.#"),1)=".",TRUE,FALSE)</formula>
    </cfRule>
  </conditionalFormatting>
  <conditionalFormatting sqref="AQ103:AQ104">
    <cfRule type="expression" dxfId="1" priority="1">
      <formula>IF(RIGHT(TEXT(AQ103,"0.#"),1)=".",FALSE,TRUE)</formula>
    </cfRule>
    <cfRule type="expression" dxfId="0" priority="2">
      <formula>IF(RIGHT(TEXT(AQ103,"0.#"),1)=".",TRUE,FALSE)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110" max="49" man="1"/>
    <brk id="245" max="49" man="1"/>
    <brk id="305" max="49" man="1"/>
    <brk id="475"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220</v>
      </c>
      <c r="F1" s="21" t="s">
        <v>221</v>
      </c>
      <c r="G1" s="19" t="s">
        <v>222</v>
      </c>
      <c r="J1" s="10"/>
      <c r="K1" s="20" t="s">
        <v>35</v>
      </c>
      <c r="L1" s="20" t="s">
        <v>220</v>
      </c>
      <c r="O1" s="10"/>
      <c r="P1" s="23" t="s">
        <v>223</v>
      </c>
      <c r="R1" s="23" t="s">
        <v>224</v>
      </c>
      <c r="T1" s="23" t="s">
        <v>225</v>
      </c>
      <c r="U1" s="23" t="s">
        <v>226</v>
      </c>
      <c r="V1" s="23" t="s">
        <v>227</v>
      </c>
      <c r="W1" s="23" t="s">
        <v>228</v>
      </c>
      <c r="X1" s="23" t="s">
        <v>229</v>
      </c>
      <c r="Y1" s="22"/>
      <c r="Z1" s="23" t="s">
        <v>230</v>
      </c>
      <c r="AA1" s="24"/>
      <c r="AB1" s="35" t="s">
        <v>216</v>
      </c>
      <c r="AE1" s="35" t="s">
        <v>231</v>
      </c>
      <c r="AJ1" s="22" t="s">
        <v>232</v>
      </c>
    </row>
    <row r="2" spans="1:36" ht="13.5" customHeight="1">
      <c r="A2" s="9" t="s">
        <v>233</v>
      </c>
      <c r="B2" s="14" t="s">
        <v>669</v>
      </c>
      <c r="C2" s="10" t="str">
        <f>IF(B2="","",A2)</f>
        <v>一般会計</v>
      </c>
      <c r="D2" s="10" t="str">
        <f>IF(C2="","",IF(D1&lt;&gt;"",CONCATENATE(D1,"、",C2),C2))</f>
        <v>一般会計</v>
      </c>
      <c r="F2" s="11" t="s">
        <v>234</v>
      </c>
      <c r="G2" s="12"/>
      <c r="H2" s="10" t="str">
        <f>IF(G2="","",F2)</f>
        <v/>
      </c>
      <c r="I2" s="10" t="str">
        <f>IF(H2="","",IF(I1&lt;&gt;"",CONCATENATE(I1,"、",H2),H2))</f>
        <v/>
      </c>
      <c r="J2" s="10"/>
      <c r="K2" s="9" t="s">
        <v>235</v>
      </c>
      <c r="L2" s="14" t="s">
        <v>669</v>
      </c>
      <c r="M2" s="10" t="str">
        <f>IF(L2="","",K2)</f>
        <v>直接実施</v>
      </c>
      <c r="N2" s="10" t="str">
        <f>IF(M2="","",IF(N1&lt;&gt;"",CONCATENATE(N1,"、",M2),M2))</f>
        <v>直接実施</v>
      </c>
      <c r="O2" s="10"/>
      <c r="P2" s="87" t="s">
        <v>3</v>
      </c>
      <c r="R2" s="26" t="s">
        <v>2</v>
      </c>
      <c r="T2" s="26" t="s">
        <v>236</v>
      </c>
      <c r="U2" s="26" t="s">
        <v>236</v>
      </c>
      <c r="V2" s="55" t="s">
        <v>237</v>
      </c>
      <c r="W2" s="55" t="s">
        <v>238</v>
      </c>
      <c r="X2" s="86" t="s">
        <v>239</v>
      </c>
      <c r="Y2" s="22"/>
      <c r="Z2" s="23" t="s">
        <v>239</v>
      </c>
      <c r="AA2" s="24"/>
      <c r="AB2" s="37" t="s">
        <v>240</v>
      </c>
      <c r="AE2" s="35" t="s">
        <v>241</v>
      </c>
      <c r="AJ2" s="60" t="s">
        <v>242</v>
      </c>
    </row>
    <row r="3" spans="1:36" ht="13.5" customHeight="1">
      <c r="A3" s="15" t="s">
        <v>243</v>
      </c>
      <c r="B3" s="14"/>
      <c r="C3" s="10" t="str">
        <f t="shared" ref="C3:C30" si="0">IF(B3="","",A3)</f>
        <v/>
      </c>
      <c r="D3" s="10" t="str">
        <f>IF(C3="",D2,IF(D2&lt;&gt;"",CONCATENATE(D2,"、",C3),C3))</f>
        <v>一般会計</v>
      </c>
      <c r="F3" s="11" t="s">
        <v>244</v>
      </c>
      <c r="G3" s="12"/>
      <c r="H3" s="10" t="str">
        <f t="shared" ref="H3:H13" si="1">IF(G3="","",F3)</f>
        <v/>
      </c>
      <c r="I3" s="10" t="str">
        <f>IF(H3="",I2,IF(I2&lt;&gt;"",CONCATENATE(I2,"、",H3),H3))</f>
        <v/>
      </c>
      <c r="J3" s="10"/>
      <c r="K3" s="9" t="s">
        <v>245</v>
      </c>
      <c r="L3" s="14" t="s">
        <v>669</v>
      </c>
      <c r="M3" s="10" t="str">
        <f t="shared" ref="M3:M8" si="2">IF(L3="","",K3)</f>
        <v>委託・請負</v>
      </c>
      <c r="N3" s="10" t="str">
        <f t="shared" ref="N3:N8" si="3">IF(M3="",N2,IF(N2&lt;&gt;"",CONCATENATE(N2,"、",M3),M3))</f>
        <v>直接実施、委託・請負</v>
      </c>
      <c r="O3" s="10"/>
      <c r="P3" s="57">
        <v>22</v>
      </c>
      <c r="R3" s="26" t="s">
        <v>246</v>
      </c>
      <c r="T3" s="26" t="s">
        <v>247</v>
      </c>
      <c r="U3" s="26" t="s">
        <v>248</v>
      </c>
      <c r="V3" s="55" t="s">
        <v>249</v>
      </c>
      <c r="W3" s="55" t="s">
        <v>250</v>
      </c>
      <c r="X3" s="56" t="s">
        <v>251</v>
      </c>
      <c r="Y3" s="22"/>
      <c r="Z3" s="27" t="s">
        <v>252</v>
      </c>
      <c r="AA3" s="24"/>
      <c r="AB3" s="37" t="s">
        <v>253</v>
      </c>
      <c r="AE3" s="35" t="str">
        <f>CHAR(CODE(AE2)+1)</f>
        <v>B</v>
      </c>
      <c r="AJ3" s="60" t="s">
        <v>254</v>
      </c>
    </row>
    <row r="4" spans="1:36" ht="13.5" customHeight="1">
      <c r="A4" s="15" t="s">
        <v>255</v>
      </c>
      <c r="B4" s="14"/>
      <c r="C4" s="10" t="str">
        <f t="shared" si="0"/>
        <v/>
      </c>
      <c r="D4" s="10" t="str">
        <f t="shared" ref="D4:D35" si="4">IF(C4="",D3,IF(D3&lt;&gt;"",CONCATENATE(D3,"、",C4),C4))</f>
        <v>一般会計</v>
      </c>
      <c r="F4" s="11" t="s">
        <v>256</v>
      </c>
      <c r="G4" s="12"/>
      <c r="H4" s="10" t="str">
        <f t="shared" si="1"/>
        <v/>
      </c>
      <c r="I4" s="10" t="str">
        <f t="shared" ref="I4:I29" si="5">IF(H4="",I3,IF(I3&lt;&gt;"",CONCATENATE(I3,"、",H4),H4))</f>
        <v/>
      </c>
      <c r="J4" s="10"/>
      <c r="K4" s="9" t="s">
        <v>257</v>
      </c>
      <c r="L4" s="14"/>
      <c r="M4" s="10" t="str">
        <f t="shared" si="2"/>
        <v/>
      </c>
      <c r="N4" s="10" t="str">
        <f t="shared" si="3"/>
        <v>直接実施、委託・請負</v>
      </c>
      <c r="O4" s="10"/>
      <c r="P4" s="26" t="s">
        <v>258</v>
      </c>
      <c r="R4" s="26" t="s">
        <v>259</v>
      </c>
      <c r="T4" s="26" t="s">
        <v>260</v>
      </c>
      <c r="U4" s="26" t="s">
        <v>261</v>
      </c>
      <c r="V4" s="55" t="s">
        <v>262</v>
      </c>
      <c r="W4" s="55" t="s">
        <v>263</v>
      </c>
      <c r="X4" s="56" t="s">
        <v>264</v>
      </c>
      <c r="Y4" s="22"/>
      <c r="Z4" s="27" t="s">
        <v>265</v>
      </c>
      <c r="AA4" s="24"/>
      <c r="AB4" s="37" t="s">
        <v>266</v>
      </c>
      <c r="AE4" s="35" t="str">
        <f t="shared" ref="AE4:AE49" si="6">CHAR(CODE(AE3)+1)</f>
        <v>C</v>
      </c>
      <c r="AJ4" s="60" t="s">
        <v>267</v>
      </c>
    </row>
    <row r="5" spans="1:36" ht="13.5" customHeight="1">
      <c r="A5" s="15" t="s">
        <v>268</v>
      </c>
      <c r="B5" s="14"/>
      <c r="C5" s="10" t="str">
        <f t="shared" si="0"/>
        <v/>
      </c>
      <c r="D5" s="10" t="str">
        <f t="shared" si="4"/>
        <v>一般会計</v>
      </c>
      <c r="F5" s="11" t="s">
        <v>269</v>
      </c>
      <c r="G5" s="12"/>
      <c r="H5" s="10" t="str">
        <f t="shared" si="1"/>
        <v/>
      </c>
      <c r="I5" s="10" t="str">
        <f t="shared" si="5"/>
        <v/>
      </c>
      <c r="J5" s="10"/>
      <c r="K5" s="9" t="s">
        <v>270</v>
      </c>
      <c r="L5" s="14"/>
      <c r="M5" s="10" t="str">
        <f t="shared" si="2"/>
        <v/>
      </c>
      <c r="N5" s="10" t="str">
        <f t="shared" si="3"/>
        <v>直接実施、委託・請負</v>
      </c>
      <c r="O5" s="10"/>
      <c r="P5" s="26" t="s">
        <v>271</v>
      </c>
      <c r="R5" s="26" t="s">
        <v>272</v>
      </c>
      <c r="T5" s="26" t="s">
        <v>273</v>
      </c>
      <c r="U5" s="26" t="s">
        <v>274</v>
      </c>
      <c r="V5" s="55" t="s">
        <v>275</v>
      </c>
      <c r="W5" s="55" t="s">
        <v>276</v>
      </c>
      <c r="X5" s="55" t="s">
        <v>277</v>
      </c>
      <c r="Z5" s="27" t="s">
        <v>278</v>
      </c>
      <c r="AA5" s="24"/>
      <c r="AB5" s="37" t="s">
        <v>279</v>
      </c>
      <c r="AE5" s="35" t="str">
        <f t="shared" si="6"/>
        <v>D</v>
      </c>
      <c r="AJ5" s="60" t="s">
        <v>280</v>
      </c>
    </row>
    <row r="6" spans="1:36" ht="13.5" customHeight="1">
      <c r="A6" s="15" t="s">
        <v>281</v>
      </c>
      <c r="B6" s="14"/>
      <c r="C6" s="10" t="str">
        <f t="shared" si="0"/>
        <v/>
      </c>
      <c r="D6" s="10" t="str">
        <f t="shared" si="4"/>
        <v>一般会計</v>
      </c>
      <c r="F6" s="11" t="s">
        <v>282</v>
      </c>
      <c r="G6" s="12"/>
      <c r="H6" s="10" t="str">
        <f t="shared" si="1"/>
        <v/>
      </c>
      <c r="I6" s="10" t="str">
        <f t="shared" si="5"/>
        <v/>
      </c>
      <c r="J6" s="10"/>
      <c r="K6" s="9" t="s">
        <v>283</v>
      </c>
      <c r="L6" s="14"/>
      <c r="M6" s="10" t="str">
        <f t="shared" si="2"/>
        <v/>
      </c>
      <c r="N6" s="10" t="str">
        <f t="shared" si="3"/>
        <v>直接実施、委託・請負</v>
      </c>
      <c r="O6" s="10"/>
      <c r="R6" s="26" t="s">
        <v>284</v>
      </c>
      <c r="T6" s="26" t="s">
        <v>285</v>
      </c>
      <c r="U6" s="26" t="s">
        <v>286</v>
      </c>
      <c r="V6" s="55" t="s">
        <v>287</v>
      </c>
      <c r="W6" s="55" t="s">
        <v>288</v>
      </c>
      <c r="X6" s="55" t="s">
        <v>289</v>
      </c>
      <c r="Z6" s="27" t="s">
        <v>290</v>
      </c>
      <c r="AA6" s="24"/>
      <c r="AB6" s="37" t="s">
        <v>291</v>
      </c>
      <c r="AE6" s="35" t="str">
        <f>CHAR(CODE(AE5)+1)</f>
        <v>E</v>
      </c>
      <c r="AJ6" s="60" t="s">
        <v>292</v>
      </c>
    </row>
    <row r="7" spans="1:36" ht="13.5" customHeight="1">
      <c r="A7" s="15" t="s">
        <v>293</v>
      </c>
      <c r="B7" s="14"/>
      <c r="C7" s="10" t="str">
        <f t="shared" si="0"/>
        <v/>
      </c>
      <c r="D7" s="10" t="str">
        <f t="shared" si="4"/>
        <v>一般会計</v>
      </c>
      <c r="F7" s="11" t="s">
        <v>294</v>
      </c>
      <c r="G7" s="12"/>
      <c r="H7" s="10" t="str">
        <f t="shared" si="1"/>
        <v/>
      </c>
      <c r="I7" s="10" t="str">
        <f t="shared" si="5"/>
        <v/>
      </c>
      <c r="J7" s="10"/>
      <c r="K7" s="9" t="s">
        <v>295</v>
      </c>
      <c r="L7" s="14"/>
      <c r="M7" s="10" t="str">
        <f t="shared" si="2"/>
        <v/>
      </c>
      <c r="N7" s="10" t="str">
        <f t="shared" si="3"/>
        <v>直接実施、委託・請負</v>
      </c>
      <c r="O7" s="10"/>
      <c r="P7" s="69" t="s">
        <v>296</v>
      </c>
      <c r="R7" s="26" t="s">
        <v>297</v>
      </c>
      <c r="T7" s="26" t="s">
        <v>298</v>
      </c>
      <c r="U7" s="26" t="s">
        <v>299</v>
      </c>
      <c r="V7" s="55" t="s">
        <v>300</v>
      </c>
      <c r="W7" s="55" t="s">
        <v>301</v>
      </c>
      <c r="X7" s="55" t="s">
        <v>302</v>
      </c>
      <c r="Z7" s="27" t="s">
        <v>303</v>
      </c>
      <c r="AA7" s="24"/>
      <c r="AB7" s="37" t="s">
        <v>304</v>
      </c>
      <c r="AC7" s="54"/>
      <c r="AE7" s="35" t="str">
        <f>CHAR(CODE(AE6)+1)</f>
        <v>F</v>
      </c>
      <c r="AJ7" s="60" t="s">
        <v>305</v>
      </c>
    </row>
    <row r="8" spans="1:36" ht="13.5" customHeight="1">
      <c r="A8" s="15" t="s">
        <v>306</v>
      </c>
      <c r="B8" s="14"/>
      <c r="C8" s="10" t="str">
        <f t="shared" si="0"/>
        <v/>
      </c>
      <c r="D8" s="10" t="str">
        <f t="shared" si="4"/>
        <v>一般会計</v>
      </c>
      <c r="F8" s="11" t="s">
        <v>307</v>
      </c>
      <c r="G8" s="12"/>
      <c r="H8" s="10" t="str">
        <f t="shared" si="1"/>
        <v/>
      </c>
      <c r="I8" s="10" t="str">
        <f t="shared" si="5"/>
        <v/>
      </c>
      <c r="J8" s="10"/>
      <c r="K8" s="9" t="s">
        <v>63</v>
      </c>
      <c r="L8" s="14"/>
      <c r="M8" s="10" t="str">
        <f t="shared" si="2"/>
        <v/>
      </c>
      <c r="N8" s="10" t="str">
        <f t="shared" si="3"/>
        <v>直接実施、委託・請負</v>
      </c>
      <c r="O8" s="10"/>
      <c r="P8" s="26"/>
      <c r="R8" s="26" t="s">
        <v>308</v>
      </c>
      <c r="T8" s="26" t="s">
        <v>309</v>
      </c>
      <c r="U8" s="26" t="s">
        <v>310</v>
      </c>
      <c r="V8" s="55" t="s">
        <v>311</v>
      </c>
      <c r="W8" s="55" t="s">
        <v>312</v>
      </c>
      <c r="Z8" s="26" t="s">
        <v>302</v>
      </c>
      <c r="AA8" s="24"/>
      <c r="AB8" s="37" t="s">
        <v>313</v>
      </c>
      <c r="AE8" s="35" t="str">
        <f t="shared" si="6"/>
        <v>G</v>
      </c>
      <c r="AJ8" s="60" t="s">
        <v>314</v>
      </c>
    </row>
    <row r="9" spans="1:36" ht="13.5" customHeight="1">
      <c r="A9" s="15" t="s">
        <v>315</v>
      </c>
      <c r="B9" s="14"/>
      <c r="C9" s="10" t="str">
        <f t="shared" si="0"/>
        <v/>
      </c>
      <c r="D9" s="10" t="str">
        <f t="shared" si="4"/>
        <v>一般会計</v>
      </c>
      <c r="F9" s="11" t="s">
        <v>316</v>
      </c>
      <c r="G9" s="12"/>
      <c r="H9" s="10" t="str">
        <f t="shared" si="1"/>
        <v/>
      </c>
      <c r="I9" s="10" t="str">
        <f t="shared" si="5"/>
        <v/>
      </c>
      <c r="J9" s="10"/>
      <c r="K9" s="10"/>
      <c r="L9" s="16"/>
      <c r="O9" s="10"/>
      <c r="P9" s="26" t="s">
        <v>317</v>
      </c>
      <c r="R9" s="26" t="s">
        <v>318</v>
      </c>
      <c r="T9" s="26" t="s">
        <v>319</v>
      </c>
      <c r="U9" s="26" t="s">
        <v>320</v>
      </c>
      <c r="V9" s="55" t="s">
        <v>321</v>
      </c>
      <c r="W9" s="55" t="s">
        <v>322</v>
      </c>
      <c r="AA9" s="24"/>
      <c r="AB9" s="37" t="s">
        <v>323</v>
      </c>
      <c r="AE9" s="35" t="str">
        <f t="shared" si="6"/>
        <v>H</v>
      </c>
      <c r="AJ9" s="60" t="s">
        <v>324</v>
      </c>
    </row>
    <row r="10" spans="1:36" ht="13.5" customHeight="1">
      <c r="A10" s="15" t="s">
        <v>325</v>
      </c>
      <c r="B10" s="14"/>
      <c r="C10" s="10" t="str">
        <f t="shared" si="0"/>
        <v/>
      </c>
      <c r="D10" s="10" t="str">
        <f t="shared" si="4"/>
        <v>一般会計</v>
      </c>
      <c r="F10" s="11" t="s">
        <v>326</v>
      </c>
      <c r="G10" s="12"/>
      <c r="H10" s="10" t="str">
        <f t="shared" si="1"/>
        <v/>
      </c>
      <c r="I10" s="10" t="str">
        <f t="shared" si="5"/>
        <v/>
      </c>
      <c r="J10" s="10"/>
      <c r="K10" s="10" t="str">
        <f>N8</f>
        <v>直接実施、委託・請負</v>
      </c>
      <c r="L10" s="16"/>
      <c r="O10" s="10"/>
      <c r="P10" s="26" t="s">
        <v>327</v>
      </c>
      <c r="R10" s="26" t="s">
        <v>328</v>
      </c>
      <c r="T10" s="26" t="s">
        <v>329</v>
      </c>
      <c r="U10" s="26" t="s">
        <v>330</v>
      </c>
      <c r="V10" s="55" t="s">
        <v>331</v>
      </c>
      <c r="W10" s="55" t="s">
        <v>332</v>
      </c>
      <c r="AA10" s="24"/>
      <c r="AB10" s="37" t="s">
        <v>333</v>
      </c>
      <c r="AE10" s="35" t="str">
        <f t="shared" si="6"/>
        <v>I</v>
      </c>
      <c r="AJ10" s="60" t="s">
        <v>334</v>
      </c>
    </row>
    <row r="11" spans="1:36" ht="13.5" customHeight="1">
      <c r="A11" s="15" t="s">
        <v>335</v>
      </c>
      <c r="B11" s="14"/>
      <c r="C11" s="10" t="str">
        <f t="shared" si="0"/>
        <v/>
      </c>
      <c r="D11" s="10" t="str">
        <f t="shared" si="4"/>
        <v>一般会計</v>
      </c>
      <c r="F11" s="11" t="s">
        <v>336</v>
      </c>
      <c r="G11" s="12"/>
      <c r="H11" s="10" t="str">
        <f t="shared" si="1"/>
        <v/>
      </c>
      <c r="I11" s="10" t="str">
        <f t="shared" si="5"/>
        <v/>
      </c>
      <c r="J11" s="10"/>
      <c r="K11" s="10"/>
      <c r="L11" s="16"/>
      <c r="O11" s="10"/>
      <c r="R11" s="26" t="s">
        <v>337</v>
      </c>
      <c r="T11" s="26" t="s">
        <v>338</v>
      </c>
      <c r="U11" s="26" t="s">
        <v>339</v>
      </c>
      <c r="V11" s="55" t="s">
        <v>340</v>
      </c>
      <c r="W11" s="55" t="s">
        <v>341</v>
      </c>
      <c r="AA11" s="24"/>
      <c r="AB11" s="37" t="s">
        <v>342</v>
      </c>
      <c r="AE11" s="35" t="str">
        <f t="shared" si="6"/>
        <v>J</v>
      </c>
      <c r="AJ11" s="60" t="s">
        <v>63</v>
      </c>
    </row>
    <row r="12" spans="1:36" ht="13.5" customHeight="1">
      <c r="A12" s="15" t="s">
        <v>343</v>
      </c>
      <c r="B12" s="14"/>
      <c r="C12" s="10" t="str">
        <f t="shared" si="0"/>
        <v/>
      </c>
      <c r="D12" s="10" t="str">
        <f t="shared" si="4"/>
        <v>一般会計</v>
      </c>
      <c r="F12" s="9" t="s">
        <v>344</v>
      </c>
      <c r="G12" s="12"/>
      <c r="H12" s="10" t="str">
        <f t="shared" si="1"/>
        <v/>
      </c>
      <c r="I12" s="10" t="str">
        <f t="shared" si="5"/>
        <v/>
      </c>
      <c r="J12" s="10"/>
      <c r="K12" s="10"/>
      <c r="L12" s="16"/>
      <c r="O12" s="10"/>
      <c r="R12" s="26" t="s">
        <v>345</v>
      </c>
      <c r="T12" s="26" t="s">
        <v>346</v>
      </c>
      <c r="U12" s="26" t="s">
        <v>347</v>
      </c>
      <c r="V12" s="55" t="s">
        <v>348</v>
      </c>
      <c r="W12" s="55" t="s">
        <v>349</v>
      </c>
      <c r="AA12" s="24"/>
      <c r="AB12" s="35" t="s">
        <v>350</v>
      </c>
      <c r="AE12" s="35" t="str">
        <f t="shared" si="6"/>
        <v>K</v>
      </c>
    </row>
    <row r="13" spans="1:36" ht="13.5" customHeight="1">
      <c r="A13" s="15" t="s">
        <v>351</v>
      </c>
      <c r="B13" s="14"/>
      <c r="C13" s="10" t="str">
        <f t="shared" si="0"/>
        <v/>
      </c>
      <c r="D13" s="10" t="str">
        <f t="shared" si="4"/>
        <v>一般会計</v>
      </c>
      <c r="F13" s="9" t="s">
        <v>352</v>
      </c>
      <c r="G13" s="12"/>
      <c r="H13" s="10" t="str">
        <f t="shared" si="1"/>
        <v/>
      </c>
      <c r="I13" s="10" t="str">
        <f t="shared" si="5"/>
        <v/>
      </c>
      <c r="J13" s="10"/>
      <c r="K13" s="10"/>
      <c r="L13" s="16"/>
      <c r="O13" s="10"/>
      <c r="P13" s="23" t="s">
        <v>353</v>
      </c>
      <c r="R13" s="26" t="s">
        <v>354</v>
      </c>
      <c r="T13" s="26" t="s">
        <v>355</v>
      </c>
      <c r="U13" s="26" t="s">
        <v>356</v>
      </c>
      <c r="V13" s="55" t="s">
        <v>357</v>
      </c>
      <c r="W13" s="55" t="s">
        <v>358</v>
      </c>
      <c r="AA13" s="24"/>
      <c r="AB13" s="35" t="s">
        <v>359</v>
      </c>
      <c r="AE13" s="35" t="str">
        <f t="shared" si="6"/>
        <v>L</v>
      </c>
    </row>
    <row r="14" spans="1:36" ht="13.5" customHeight="1">
      <c r="A14" s="15" t="s">
        <v>360</v>
      </c>
      <c r="B14" s="14"/>
      <c r="C14" s="10" t="str">
        <f t="shared" si="0"/>
        <v/>
      </c>
      <c r="D14" s="10" t="str">
        <f t="shared" si="4"/>
        <v>一般会計</v>
      </c>
      <c r="F14" s="9" t="s">
        <v>361</v>
      </c>
      <c r="G14" s="12"/>
      <c r="H14" s="10" t="str">
        <f t="shared" ref="H14:H29" si="7">IF(G14="","",F14)</f>
        <v/>
      </c>
      <c r="I14" s="10" t="str">
        <f t="shared" si="5"/>
        <v/>
      </c>
      <c r="J14" s="10"/>
      <c r="K14" s="10"/>
      <c r="L14" s="16"/>
      <c r="O14" s="10"/>
      <c r="P14" s="26" t="s">
        <v>2</v>
      </c>
      <c r="R14" s="26" t="s">
        <v>362</v>
      </c>
      <c r="T14" s="26" t="s">
        <v>363</v>
      </c>
      <c r="U14" s="26" t="s">
        <v>364</v>
      </c>
      <c r="V14" s="55" t="s">
        <v>365</v>
      </c>
      <c r="W14" s="55" t="s">
        <v>366</v>
      </c>
      <c r="AA14" s="24"/>
      <c r="AB14" s="35" t="s">
        <v>63</v>
      </c>
      <c r="AE14" s="35" t="str">
        <f t="shared" si="6"/>
        <v>M</v>
      </c>
    </row>
    <row r="15" spans="1:36" ht="13.5" customHeight="1">
      <c r="A15" s="15" t="s">
        <v>367</v>
      </c>
      <c r="B15" s="14"/>
      <c r="C15" s="10" t="str">
        <f t="shared" si="0"/>
        <v/>
      </c>
      <c r="D15" s="10" t="str">
        <f t="shared" si="4"/>
        <v>一般会計</v>
      </c>
      <c r="F15" s="9" t="s">
        <v>368</v>
      </c>
      <c r="G15" s="12"/>
      <c r="H15" s="10" t="str">
        <f t="shared" si="7"/>
        <v/>
      </c>
      <c r="I15" s="10" t="str">
        <f t="shared" si="5"/>
        <v/>
      </c>
      <c r="J15" s="10"/>
      <c r="K15" s="10"/>
      <c r="L15" s="16"/>
      <c r="O15" s="10"/>
      <c r="P15" s="26" t="s">
        <v>369</v>
      </c>
      <c r="R15" s="26" t="s">
        <v>370</v>
      </c>
      <c r="T15" s="26" t="s">
        <v>371</v>
      </c>
      <c r="U15" s="26" t="s">
        <v>372</v>
      </c>
      <c r="V15" s="55" t="s">
        <v>373</v>
      </c>
      <c r="W15" s="55" t="s">
        <v>374</v>
      </c>
      <c r="AA15" s="24"/>
      <c r="AB15" s="53"/>
      <c r="AE15" s="35" t="str">
        <f t="shared" si="6"/>
        <v>N</v>
      </c>
    </row>
    <row r="16" spans="1:36" ht="13.5" customHeight="1">
      <c r="A16" s="15" t="s">
        <v>375</v>
      </c>
      <c r="B16" s="14"/>
      <c r="C16" s="10" t="str">
        <f t="shared" si="0"/>
        <v/>
      </c>
      <c r="D16" s="10" t="str">
        <f t="shared" si="4"/>
        <v>一般会計</v>
      </c>
      <c r="F16" s="9" t="s">
        <v>376</v>
      </c>
      <c r="G16" s="12"/>
      <c r="H16" s="10" t="str">
        <f t="shared" si="7"/>
        <v/>
      </c>
      <c r="I16" s="10" t="str">
        <f t="shared" si="5"/>
        <v/>
      </c>
      <c r="J16" s="10"/>
      <c r="K16" s="10"/>
      <c r="L16" s="16"/>
      <c r="O16" s="10"/>
      <c r="P16" s="26" t="s">
        <v>377</v>
      </c>
      <c r="R16" s="26" t="s">
        <v>6</v>
      </c>
      <c r="T16" s="26" t="s">
        <v>378</v>
      </c>
      <c r="U16" s="26" t="s">
        <v>379</v>
      </c>
      <c r="V16" s="55" t="s">
        <v>380</v>
      </c>
      <c r="W16" s="55" t="s">
        <v>381</v>
      </c>
      <c r="AA16" s="24"/>
      <c r="AE16" s="35" t="str">
        <f t="shared" si="6"/>
        <v>O</v>
      </c>
    </row>
    <row r="17" spans="1:31" ht="13.5" customHeight="1">
      <c r="A17" s="15" t="s">
        <v>382</v>
      </c>
      <c r="B17" s="14"/>
      <c r="C17" s="10" t="str">
        <f t="shared" si="0"/>
        <v/>
      </c>
      <c r="D17" s="10" t="str">
        <f t="shared" si="4"/>
        <v>一般会計</v>
      </c>
      <c r="F17" s="9" t="s">
        <v>383</v>
      </c>
      <c r="G17" s="12"/>
      <c r="H17" s="10" t="str">
        <f t="shared" si="7"/>
        <v/>
      </c>
      <c r="I17" s="10" t="str">
        <f t="shared" si="5"/>
        <v/>
      </c>
      <c r="J17" s="10"/>
      <c r="K17" s="10"/>
      <c r="L17" s="16"/>
      <c r="O17" s="10"/>
      <c r="P17" s="26" t="s">
        <v>384</v>
      </c>
      <c r="R17" s="26" t="s">
        <v>385</v>
      </c>
      <c r="T17" s="26" t="s">
        <v>386</v>
      </c>
      <c r="U17" s="26" t="s">
        <v>387</v>
      </c>
      <c r="V17" s="55" t="s">
        <v>388</v>
      </c>
      <c r="W17" s="55" t="s">
        <v>389</v>
      </c>
      <c r="AA17" s="24"/>
      <c r="AE17" s="35" t="str">
        <f t="shared" si="6"/>
        <v>P</v>
      </c>
    </row>
    <row r="18" spans="1:31" ht="13.5" customHeight="1">
      <c r="A18" s="15" t="s">
        <v>390</v>
      </c>
      <c r="B18" s="14"/>
      <c r="C18" s="10" t="str">
        <f t="shared" si="0"/>
        <v/>
      </c>
      <c r="D18" s="10" t="str">
        <f t="shared" si="4"/>
        <v>一般会計</v>
      </c>
      <c r="F18" s="9" t="s">
        <v>391</v>
      </c>
      <c r="G18" s="12"/>
      <c r="H18" s="10" t="str">
        <f t="shared" si="7"/>
        <v/>
      </c>
      <c r="I18" s="10" t="str">
        <f t="shared" si="5"/>
        <v/>
      </c>
      <c r="J18" s="10"/>
      <c r="K18" s="10"/>
      <c r="L18" s="16"/>
      <c r="O18" s="10"/>
      <c r="P18" s="26" t="s">
        <v>392</v>
      </c>
      <c r="R18" s="26" t="s">
        <v>393</v>
      </c>
      <c r="T18" s="26" t="s">
        <v>394</v>
      </c>
      <c r="U18" s="26" t="s">
        <v>395</v>
      </c>
      <c r="V18" s="55" t="s">
        <v>396</v>
      </c>
      <c r="W18" s="55" t="s">
        <v>397</v>
      </c>
      <c r="AA18" s="24"/>
      <c r="AE18" s="35" t="str">
        <f t="shared" si="6"/>
        <v>Q</v>
      </c>
    </row>
    <row r="19" spans="1:31" ht="13.5" customHeight="1">
      <c r="A19" s="15" t="s">
        <v>398</v>
      </c>
      <c r="B19" s="14"/>
      <c r="C19" s="10" t="str">
        <f t="shared" si="0"/>
        <v/>
      </c>
      <c r="D19" s="10" t="str">
        <f t="shared" si="4"/>
        <v>一般会計</v>
      </c>
      <c r="F19" s="9" t="s">
        <v>399</v>
      </c>
      <c r="G19" s="12"/>
      <c r="H19" s="10" t="str">
        <f t="shared" si="7"/>
        <v/>
      </c>
      <c r="I19" s="10" t="str">
        <f t="shared" si="5"/>
        <v/>
      </c>
      <c r="J19" s="10"/>
      <c r="K19" s="10"/>
      <c r="L19" s="16"/>
      <c r="O19" s="10"/>
      <c r="P19" s="26" t="s">
        <v>400</v>
      </c>
      <c r="R19" s="26" t="s">
        <v>401</v>
      </c>
      <c r="T19" s="26" t="s">
        <v>402</v>
      </c>
      <c r="U19" s="26" t="s">
        <v>403</v>
      </c>
      <c r="V19" s="55" t="s">
        <v>404</v>
      </c>
      <c r="W19" s="55" t="s">
        <v>405</v>
      </c>
      <c r="AA19" s="24"/>
      <c r="AE19" s="35" t="str">
        <f t="shared" si="6"/>
        <v>R</v>
      </c>
    </row>
    <row r="20" spans="1:31" ht="13.5" customHeight="1">
      <c r="A20" s="15" t="s">
        <v>406</v>
      </c>
      <c r="B20" s="14"/>
      <c r="C20" s="10" t="str">
        <f t="shared" si="0"/>
        <v/>
      </c>
      <c r="D20" s="10" t="str">
        <f t="shared" si="4"/>
        <v>一般会計</v>
      </c>
      <c r="F20" s="9" t="s">
        <v>407</v>
      </c>
      <c r="G20" s="12"/>
      <c r="H20" s="10" t="str">
        <f t="shared" si="7"/>
        <v/>
      </c>
      <c r="I20" s="10" t="str">
        <f t="shared" si="5"/>
        <v/>
      </c>
      <c r="J20" s="10"/>
      <c r="K20" s="10"/>
      <c r="L20" s="16"/>
      <c r="O20" s="10"/>
      <c r="P20" s="26" t="s">
        <v>408</v>
      </c>
      <c r="R20" s="26" t="s">
        <v>409</v>
      </c>
      <c r="T20" s="26" t="s">
        <v>410</v>
      </c>
      <c r="U20" s="26" t="s">
        <v>411</v>
      </c>
      <c r="V20" s="55" t="s">
        <v>412</v>
      </c>
      <c r="W20" s="55" t="s">
        <v>413</v>
      </c>
      <c r="AA20" s="24"/>
      <c r="AE20" s="35" t="str">
        <f t="shared" si="6"/>
        <v>S</v>
      </c>
    </row>
    <row r="21" spans="1:31" ht="13.5" customHeight="1">
      <c r="A21" s="15" t="s">
        <v>414</v>
      </c>
      <c r="B21" s="14"/>
      <c r="C21" s="10" t="str">
        <f t="shared" si="0"/>
        <v/>
      </c>
      <c r="D21" s="10" t="str">
        <f t="shared" si="4"/>
        <v>一般会計</v>
      </c>
      <c r="F21" s="9" t="s">
        <v>415</v>
      </c>
      <c r="G21" s="12"/>
      <c r="H21" s="10" t="str">
        <f t="shared" si="7"/>
        <v/>
      </c>
      <c r="I21" s="10" t="str">
        <f t="shared" si="5"/>
        <v/>
      </c>
      <c r="J21" s="10"/>
      <c r="K21" s="10"/>
      <c r="L21" s="16"/>
      <c r="O21" s="10"/>
      <c r="P21" s="26" t="s">
        <v>416</v>
      </c>
      <c r="R21" s="26" t="s">
        <v>417</v>
      </c>
      <c r="T21" s="26" t="s">
        <v>418</v>
      </c>
      <c r="U21" s="26" t="s">
        <v>419</v>
      </c>
      <c r="V21" s="55" t="s">
        <v>420</v>
      </c>
      <c r="W21" s="55" t="s">
        <v>421</v>
      </c>
      <c r="AA21" s="24"/>
      <c r="AE21" s="35" t="str">
        <f t="shared" si="6"/>
        <v>T</v>
      </c>
    </row>
    <row r="22" spans="1:31" ht="13.5" customHeight="1">
      <c r="A22" s="15" t="s">
        <v>422</v>
      </c>
      <c r="B22" s="14"/>
      <c r="C22" s="10" t="str">
        <f t="shared" si="0"/>
        <v/>
      </c>
      <c r="D22" s="10" t="str">
        <f t="shared" si="4"/>
        <v>一般会計</v>
      </c>
      <c r="F22" s="9" t="s">
        <v>423</v>
      </c>
      <c r="G22" s="12"/>
      <c r="H22" s="10" t="str">
        <f t="shared" si="7"/>
        <v/>
      </c>
      <c r="I22" s="10" t="str">
        <f t="shared" si="5"/>
        <v/>
      </c>
      <c r="J22" s="10"/>
      <c r="K22" s="10"/>
      <c r="L22" s="16"/>
      <c r="O22" s="10"/>
      <c r="P22" s="26" t="s">
        <v>424</v>
      </c>
      <c r="R22" s="26" t="s">
        <v>425</v>
      </c>
      <c r="T22" s="26" t="s">
        <v>426</v>
      </c>
      <c r="U22" s="26" t="s">
        <v>427</v>
      </c>
      <c r="V22" s="55" t="s">
        <v>428</v>
      </c>
      <c r="W22" s="55" t="s">
        <v>429</v>
      </c>
      <c r="AA22" s="24"/>
      <c r="AE22" s="35" t="str">
        <f t="shared" si="6"/>
        <v>U</v>
      </c>
    </row>
    <row r="23" spans="1:31" ht="13.5" customHeight="1">
      <c r="A23" s="15" t="s">
        <v>430</v>
      </c>
      <c r="B23" s="14"/>
      <c r="C23" s="10" t="str">
        <f t="shared" si="0"/>
        <v/>
      </c>
      <c r="D23" s="10" t="str">
        <f t="shared" si="4"/>
        <v>一般会計</v>
      </c>
      <c r="F23" s="9" t="s">
        <v>431</v>
      </c>
      <c r="G23" s="12"/>
      <c r="H23" s="10" t="str">
        <f t="shared" si="7"/>
        <v/>
      </c>
      <c r="I23" s="10" t="str">
        <f t="shared" si="5"/>
        <v/>
      </c>
      <c r="J23" s="10"/>
      <c r="K23" s="10"/>
      <c r="L23" s="16"/>
      <c r="O23" s="10"/>
      <c r="P23" s="26" t="s">
        <v>432</v>
      </c>
      <c r="R23" s="26" t="s">
        <v>433</v>
      </c>
      <c r="T23" s="26" t="s">
        <v>434</v>
      </c>
      <c r="U23" s="26" t="s">
        <v>435</v>
      </c>
      <c r="V23" s="55" t="s">
        <v>436</v>
      </c>
      <c r="W23" s="55" t="s">
        <v>437</v>
      </c>
      <c r="AA23" s="24"/>
      <c r="AE23" s="35" t="str">
        <f t="shared" si="6"/>
        <v>V</v>
      </c>
    </row>
    <row r="24" spans="1:31" ht="13.5" customHeight="1">
      <c r="A24" s="15" t="s">
        <v>438</v>
      </c>
      <c r="B24" s="14"/>
      <c r="C24" s="10" t="str">
        <f t="shared" si="0"/>
        <v/>
      </c>
      <c r="D24" s="10" t="str">
        <f t="shared" si="4"/>
        <v>一般会計</v>
      </c>
      <c r="F24" s="9" t="s">
        <v>439</v>
      </c>
      <c r="G24" s="12"/>
      <c r="H24" s="10" t="str">
        <f t="shared" si="7"/>
        <v/>
      </c>
      <c r="I24" s="10" t="str">
        <f t="shared" si="5"/>
        <v/>
      </c>
      <c r="J24" s="10"/>
      <c r="K24" s="10"/>
      <c r="L24" s="16"/>
      <c r="O24" s="10"/>
      <c r="P24" s="26" t="s">
        <v>440</v>
      </c>
      <c r="R24" s="26" t="s">
        <v>441</v>
      </c>
      <c r="T24" s="26" t="s">
        <v>442</v>
      </c>
      <c r="U24" s="26" t="s">
        <v>443</v>
      </c>
      <c r="V24" s="55" t="s">
        <v>444</v>
      </c>
      <c r="W24" s="55" t="s">
        <v>445</v>
      </c>
      <c r="AA24" s="24"/>
      <c r="AE24" s="35" t="str">
        <f>CHAR(CODE(AE23)+1)</f>
        <v>W</v>
      </c>
    </row>
    <row r="25" spans="1:31" ht="13.5" customHeight="1">
      <c r="A25" s="15" t="s">
        <v>446</v>
      </c>
      <c r="B25" s="14"/>
      <c r="C25" s="10" t="str">
        <f t="shared" si="0"/>
        <v/>
      </c>
      <c r="D25" s="10" t="str">
        <f t="shared" si="4"/>
        <v>一般会計</v>
      </c>
      <c r="F25" s="9" t="s">
        <v>447</v>
      </c>
      <c r="G25" s="12"/>
      <c r="H25" s="10" t="str">
        <f t="shared" si="7"/>
        <v/>
      </c>
      <c r="I25" s="10" t="str">
        <f t="shared" si="5"/>
        <v/>
      </c>
      <c r="J25" s="10"/>
      <c r="K25" s="10"/>
      <c r="L25" s="16"/>
      <c r="O25" s="10"/>
      <c r="P25" s="26" t="s">
        <v>448</v>
      </c>
      <c r="R25" s="26" t="s">
        <v>449</v>
      </c>
      <c r="T25" s="26" t="s">
        <v>450</v>
      </c>
      <c r="U25" s="26" t="s">
        <v>451</v>
      </c>
      <c r="V25" s="55" t="s">
        <v>452</v>
      </c>
      <c r="W25" s="55" t="s">
        <v>453</v>
      </c>
      <c r="AA25" s="24"/>
      <c r="AE25" s="35" t="str">
        <f t="shared" si="6"/>
        <v>X</v>
      </c>
    </row>
    <row r="26" spans="1:31" ht="13.5" customHeight="1">
      <c r="A26" s="15" t="s">
        <v>454</v>
      </c>
      <c r="B26" s="14"/>
      <c r="C26" s="10" t="str">
        <f t="shared" si="0"/>
        <v/>
      </c>
      <c r="D26" s="10" t="str">
        <f t="shared" si="4"/>
        <v>一般会計</v>
      </c>
      <c r="F26" s="9" t="s">
        <v>455</v>
      </c>
      <c r="G26" s="12"/>
      <c r="H26" s="10" t="str">
        <f t="shared" si="7"/>
        <v/>
      </c>
      <c r="I26" s="10" t="str">
        <f t="shared" si="5"/>
        <v/>
      </c>
      <c r="J26" s="10"/>
      <c r="K26" s="10"/>
      <c r="L26" s="16"/>
      <c r="O26" s="10"/>
      <c r="P26" s="26" t="s">
        <v>456</v>
      </c>
      <c r="R26" s="51"/>
      <c r="T26" s="26" t="s">
        <v>457</v>
      </c>
      <c r="U26" s="26" t="s">
        <v>458</v>
      </c>
      <c r="V26" s="55" t="s">
        <v>459</v>
      </c>
      <c r="W26" s="55" t="s">
        <v>460</v>
      </c>
      <c r="AA26" s="24"/>
      <c r="AE26" s="35" t="str">
        <f t="shared" si="6"/>
        <v>Y</v>
      </c>
    </row>
    <row r="27" spans="1:31" ht="13.5" customHeight="1">
      <c r="A27" s="15" t="s">
        <v>461</v>
      </c>
      <c r="B27" s="14"/>
      <c r="C27" s="10" t="str">
        <f t="shared" si="0"/>
        <v/>
      </c>
      <c r="D27" s="10" t="str">
        <f t="shared" si="4"/>
        <v>一般会計</v>
      </c>
      <c r="F27" s="9" t="s">
        <v>462</v>
      </c>
      <c r="G27" s="12"/>
      <c r="H27" s="10" t="str">
        <f t="shared" si="7"/>
        <v/>
      </c>
      <c r="I27" s="10" t="str">
        <f t="shared" si="5"/>
        <v/>
      </c>
      <c r="J27" s="10"/>
      <c r="K27" s="10"/>
      <c r="L27" s="16"/>
      <c r="O27" s="10"/>
      <c r="P27" s="26" t="s">
        <v>463</v>
      </c>
      <c r="T27" s="26" t="s">
        <v>464</v>
      </c>
      <c r="U27" s="26" t="s">
        <v>465</v>
      </c>
      <c r="V27" s="55" t="s">
        <v>466</v>
      </c>
      <c r="W27" s="55" t="s">
        <v>467</v>
      </c>
      <c r="AA27" s="24"/>
      <c r="AE27" s="35" t="str">
        <f>CHAR(CODE(AE26)+1)</f>
        <v>Z</v>
      </c>
    </row>
    <row r="28" spans="1:31" ht="13.5" customHeight="1">
      <c r="A28" s="15" t="s">
        <v>468</v>
      </c>
      <c r="B28" s="14"/>
      <c r="C28" s="10" t="str">
        <f t="shared" si="0"/>
        <v/>
      </c>
      <c r="D28" s="10" t="str">
        <f t="shared" si="4"/>
        <v>一般会計</v>
      </c>
      <c r="F28" s="9" t="s">
        <v>469</v>
      </c>
      <c r="G28" s="12"/>
      <c r="H28" s="10" t="str">
        <f t="shared" si="7"/>
        <v/>
      </c>
      <c r="I28" s="10" t="str">
        <f t="shared" si="5"/>
        <v/>
      </c>
      <c r="J28" s="10"/>
      <c r="K28" s="10"/>
      <c r="L28" s="16"/>
      <c r="O28" s="10"/>
      <c r="P28" s="26" t="s">
        <v>470</v>
      </c>
      <c r="T28" s="26" t="s">
        <v>471</v>
      </c>
      <c r="U28" s="26" t="s">
        <v>472</v>
      </c>
      <c r="V28" s="55" t="s">
        <v>473</v>
      </c>
      <c r="W28" s="55" t="s">
        <v>474</v>
      </c>
      <c r="AA28" s="24"/>
      <c r="AE28" s="35" t="s">
        <v>475</v>
      </c>
    </row>
    <row r="29" spans="1:31" ht="13.5" customHeight="1">
      <c r="A29" s="15" t="s">
        <v>476</v>
      </c>
      <c r="B29" s="14"/>
      <c r="C29" s="10" t="str">
        <f t="shared" si="0"/>
        <v/>
      </c>
      <c r="D29" s="10" t="str">
        <f t="shared" si="4"/>
        <v>一般会計</v>
      </c>
      <c r="F29" s="9" t="s">
        <v>477</v>
      </c>
      <c r="G29" s="12" t="s">
        <v>669</v>
      </c>
      <c r="H29" s="10" t="str">
        <f t="shared" si="7"/>
        <v>その他の事項経費</v>
      </c>
      <c r="I29" s="10" t="str">
        <f t="shared" si="5"/>
        <v>その他の事項経費</v>
      </c>
      <c r="J29" s="10"/>
      <c r="K29" s="10"/>
      <c r="L29" s="16"/>
      <c r="O29" s="10"/>
      <c r="P29" s="26" t="s">
        <v>478</v>
      </c>
      <c r="T29" s="26" t="s">
        <v>479</v>
      </c>
      <c r="U29" s="26" t="s">
        <v>480</v>
      </c>
      <c r="V29" s="55" t="s">
        <v>481</v>
      </c>
      <c r="W29" s="55" t="s">
        <v>482</v>
      </c>
      <c r="AA29" s="24"/>
      <c r="AE29" s="35" t="str">
        <f t="shared" si="6"/>
        <v>b</v>
      </c>
    </row>
    <row r="30" spans="1:31" ht="13.5" customHeight="1">
      <c r="A30" s="15" t="s">
        <v>483</v>
      </c>
      <c r="B30" s="14"/>
      <c r="C30" s="10" t="str">
        <f t="shared" si="0"/>
        <v/>
      </c>
      <c r="D30" s="10" t="str">
        <f t="shared" si="4"/>
        <v>一般会計</v>
      </c>
      <c r="F30" s="10"/>
      <c r="G30" s="10"/>
      <c r="J30" s="10"/>
      <c r="K30" s="10"/>
      <c r="L30" s="16"/>
      <c r="O30" s="10"/>
      <c r="P30" s="26" t="s">
        <v>484</v>
      </c>
      <c r="T30" s="26" t="s">
        <v>485</v>
      </c>
      <c r="U30" s="26" t="s">
        <v>486</v>
      </c>
      <c r="V30" s="51"/>
      <c r="W30" s="55" t="s">
        <v>487</v>
      </c>
      <c r="AA30" s="24"/>
      <c r="AE30" s="35" t="str">
        <f t="shared" si="6"/>
        <v>c</v>
      </c>
    </row>
    <row r="31" spans="1:31" ht="13.5" customHeight="1">
      <c r="A31" s="15" t="s">
        <v>488</v>
      </c>
      <c r="B31" s="14"/>
      <c r="C31" s="10" t="str">
        <f>IF(B31="","",#REF!)</f>
        <v/>
      </c>
      <c r="D31" s="10" t="str">
        <f t="shared" si="4"/>
        <v>一般会計</v>
      </c>
      <c r="F31" s="10" t="str">
        <f>I29</f>
        <v>その他の事項経費</v>
      </c>
      <c r="G31" s="10"/>
      <c r="J31" s="10"/>
      <c r="K31" s="10"/>
      <c r="L31" s="16"/>
      <c r="O31" s="10"/>
      <c r="P31" s="26" t="s">
        <v>489</v>
      </c>
      <c r="T31" s="26" t="s">
        <v>490</v>
      </c>
      <c r="U31" s="26" t="s">
        <v>491</v>
      </c>
      <c r="W31" s="55" t="s">
        <v>492</v>
      </c>
      <c r="AA31" s="24"/>
      <c r="AE31" s="35" t="str">
        <f t="shared" si="6"/>
        <v>d</v>
      </c>
    </row>
    <row r="32" spans="1:31" ht="13.5" customHeight="1">
      <c r="A32" s="15" t="s">
        <v>493</v>
      </c>
      <c r="B32" s="14"/>
      <c r="C32" s="10" t="str">
        <f>IF(B32="","",A31)</f>
        <v/>
      </c>
      <c r="D32" s="10" t="str">
        <f t="shared" si="4"/>
        <v>一般会計</v>
      </c>
      <c r="F32" s="10"/>
      <c r="G32" s="10"/>
      <c r="J32" s="10"/>
      <c r="K32" s="10"/>
      <c r="L32" s="16"/>
      <c r="O32" s="10"/>
      <c r="P32" s="26" t="s">
        <v>494</v>
      </c>
      <c r="T32" s="26" t="s">
        <v>495</v>
      </c>
      <c r="U32" s="26" t="s">
        <v>496</v>
      </c>
      <c r="W32" s="55" t="s">
        <v>481</v>
      </c>
      <c r="AA32" s="24"/>
      <c r="AE32" s="35" t="str">
        <f t="shared" si="6"/>
        <v>e</v>
      </c>
    </row>
    <row r="33" spans="1:31" ht="13.5" customHeight="1">
      <c r="A33" s="15" t="s">
        <v>497</v>
      </c>
      <c r="B33" s="14"/>
      <c r="C33" s="10" t="str">
        <f>IF(B33="","",A32)</f>
        <v/>
      </c>
      <c r="D33" s="10" t="str">
        <f t="shared" si="4"/>
        <v>一般会計</v>
      </c>
      <c r="F33" s="10"/>
      <c r="G33" s="10"/>
      <c r="J33" s="10"/>
      <c r="K33" s="10"/>
      <c r="L33" s="16"/>
      <c r="O33" s="10"/>
      <c r="P33" s="26" t="s">
        <v>498</v>
      </c>
      <c r="T33" s="26" t="s">
        <v>499</v>
      </c>
      <c r="U33" s="26" t="s">
        <v>500</v>
      </c>
      <c r="AA33" s="24"/>
      <c r="AE33" s="35" t="str">
        <f t="shared" si="6"/>
        <v>f</v>
      </c>
    </row>
    <row r="34" spans="1:31" ht="13.5" customHeight="1">
      <c r="A34" s="15" t="s">
        <v>501</v>
      </c>
      <c r="B34" s="14"/>
      <c r="C34" s="10" t="str">
        <f>IF(B34="","",A33)</f>
        <v/>
      </c>
      <c r="D34" s="10" t="str">
        <f t="shared" si="4"/>
        <v>一般会計</v>
      </c>
      <c r="F34" s="10"/>
      <c r="G34" s="10"/>
      <c r="J34" s="10"/>
      <c r="K34" s="10"/>
      <c r="L34" s="16"/>
      <c r="O34" s="10"/>
      <c r="P34" s="26" t="s">
        <v>502</v>
      </c>
      <c r="T34" s="26" t="s">
        <v>503</v>
      </c>
      <c r="U34" s="26" t="s">
        <v>504</v>
      </c>
      <c r="AA34" s="24"/>
      <c r="AE34" s="35" t="str">
        <f t="shared" si="6"/>
        <v>g</v>
      </c>
    </row>
    <row r="35" spans="1:31" ht="13.5" customHeight="1">
      <c r="A35" s="15" t="s">
        <v>493</v>
      </c>
      <c r="B35" s="14"/>
      <c r="C35" s="10" t="str">
        <f>IF(B35="","",A34)</f>
        <v/>
      </c>
      <c r="D35" s="10" t="str">
        <f t="shared" si="4"/>
        <v>一般会計</v>
      </c>
      <c r="F35" s="10"/>
      <c r="G35" s="10"/>
      <c r="J35" s="10"/>
      <c r="K35" s="10"/>
      <c r="L35" s="16"/>
      <c r="O35" s="10"/>
      <c r="P35" s="26" t="s">
        <v>505</v>
      </c>
      <c r="T35" s="26" t="s">
        <v>506</v>
      </c>
      <c r="U35" s="26" t="s">
        <v>507</v>
      </c>
      <c r="AA35" s="24"/>
      <c r="AE35" s="35" t="str">
        <f t="shared" si="6"/>
        <v>h</v>
      </c>
    </row>
    <row r="36" spans="1:31" ht="13.5" customHeight="1">
      <c r="A36" s="10"/>
      <c r="B36" s="16"/>
      <c r="C36" s="10" t="str">
        <f>IF(B36="","",#REF!)</f>
        <v/>
      </c>
      <c r="F36" s="10"/>
      <c r="G36" s="10"/>
      <c r="J36" s="10"/>
      <c r="K36" s="10"/>
      <c r="L36" s="16"/>
      <c r="O36" s="10"/>
      <c r="P36" s="26" t="s">
        <v>508</v>
      </c>
      <c r="T36" s="26" t="s">
        <v>509</v>
      </c>
      <c r="U36" s="26" t="s">
        <v>510</v>
      </c>
      <c r="AA36" s="24"/>
      <c r="AE36" s="35" t="str">
        <f t="shared" si="6"/>
        <v>i</v>
      </c>
    </row>
    <row r="37" spans="1:31" ht="13.5" customHeight="1">
      <c r="A37" s="10" t="str">
        <f>D35</f>
        <v>一般会計</v>
      </c>
      <c r="B37" s="16"/>
      <c r="F37" s="10"/>
      <c r="G37" s="10"/>
      <c r="J37" s="10"/>
      <c r="K37" s="10"/>
      <c r="L37" s="16"/>
      <c r="O37" s="10"/>
      <c r="P37" s="26" t="s">
        <v>511</v>
      </c>
      <c r="T37" s="26" t="s">
        <v>512</v>
      </c>
      <c r="U37" s="26" t="s">
        <v>513</v>
      </c>
      <c r="AA37" s="24"/>
      <c r="AE37" s="35" t="str">
        <f t="shared" si="6"/>
        <v>j</v>
      </c>
    </row>
    <row r="38" spans="1:31">
      <c r="A38" s="10"/>
      <c r="B38" s="16"/>
      <c r="F38" s="10"/>
      <c r="G38" s="10"/>
      <c r="J38" s="10"/>
      <c r="K38" s="10"/>
      <c r="L38" s="16"/>
      <c r="O38" s="10"/>
      <c r="T38" s="26" t="s">
        <v>514</v>
      </c>
      <c r="U38" s="26" t="s">
        <v>515</v>
      </c>
      <c r="AA38" s="24"/>
      <c r="AE38" s="35" t="str">
        <f t="shared" si="6"/>
        <v>k</v>
      </c>
    </row>
    <row r="39" spans="1:31">
      <c r="A39" s="10"/>
      <c r="B39" s="16"/>
      <c r="F39" s="10"/>
      <c r="G39" s="10"/>
      <c r="J39" s="10"/>
      <c r="K39" s="10"/>
      <c r="L39" s="16"/>
      <c r="O39" s="10"/>
      <c r="T39" s="26" t="s">
        <v>516</v>
      </c>
      <c r="U39" s="26" t="s">
        <v>517</v>
      </c>
      <c r="AA39" s="24"/>
      <c r="AE39" s="35" t="str">
        <f t="shared" si="6"/>
        <v>l</v>
      </c>
    </row>
    <row r="40" spans="1:31">
      <c r="A40" s="10"/>
      <c r="B40" s="16"/>
      <c r="F40" s="10"/>
      <c r="G40" s="10"/>
      <c r="J40" s="10"/>
      <c r="K40" s="10"/>
      <c r="L40" s="16"/>
      <c r="O40" s="10"/>
      <c r="T40" s="26" t="s">
        <v>518</v>
      </c>
      <c r="U40" s="26" t="s">
        <v>519</v>
      </c>
      <c r="AA40" s="24"/>
      <c r="AE40" s="35" t="str">
        <f t="shared" si="6"/>
        <v>m</v>
      </c>
    </row>
    <row r="41" spans="1:31">
      <c r="A41" s="10"/>
      <c r="B41" s="16"/>
      <c r="F41" s="10"/>
      <c r="G41" s="10"/>
      <c r="J41" s="10"/>
      <c r="K41" s="10"/>
      <c r="L41" s="16"/>
      <c r="O41" s="10"/>
      <c r="P41" s="26" t="s">
        <v>520</v>
      </c>
      <c r="T41" s="26" t="s">
        <v>521</v>
      </c>
      <c r="U41" s="26" t="s">
        <v>522</v>
      </c>
      <c r="AA41" s="24"/>
      <c r="AE41" s="35" t="str">
        <f t="shared" si="6"/>
        <v>n</v>
      </c>
    </row>
    <row r="42" spans="1:31">
      <c r="A42" s="10"/>
      <c r="B42" s="16"/>
      <c r="F42" s="10"/>
      <c r="G42" s="10"/>
      <c r="J42" s="10"/>
      <c r="K42" s="10"/>
      <c r="L42" s="16"/>
      <c r="O42" s="10"/>
      <c r="P42" s="26"/>
      <c r="T42" s="26" t="s">
        <v>523</v>
      </c>
      <c r="U42" s="26" t="s">
        <v>524</v>
      </c>
      <c r="AA42" s="24"/>
      <c r="AE42" s="35" t="str">
        <f t="shared" si="6"/>
        <v>o</v>
      </c>
    </row>
    <row r="43" spans="1:31">
      <c r="A43" s="10"/>
      <c r="B43" s="16"/>
      <c r="F43" s="10"/>
      <c r="G43" s="10"/>
      <c r="J43" s="10"/>
      <c r="K43" s="10"/>
      <c r="L43" s="16"/>
      <c r="O43" s="10"/>
      <c r="P43" s="26" t="s">
        <v>525</v>
      </c>
      <c r="T43" s="26" t="s">
        <v>526</v>
      </c>
      <c r="U43" s="26" t="s">
        <v>527</v>
      </c>
      <c r="AA43" s="24"/>
      <c r="AE43" s="35" t="str">
        <f t="shared" si="6"/>
        <v>p</v>
      </c>
    </row>
    <row r="44" spans="1:31">
      <c r="A44" s="10"/>
      <c r="B44" s="16"/>
      <c r="F44" s="10"/>
      <c r="G44" s="10"/>
      <c r="J44" s="10"/>
      <c r="K44" s="10"/>
      <c r="L44" s="16"/>
      <c r="O44" s="10"/>
      <c r="P44" s="26" t="s">
        <v>528</v>
      </c>
      <c r="T44" s="26" t="s">
        <v>529</v>
      </c>
      <c r="U44" s="26" t="s">
        <v>530</v>
      </c>
      <c r="AA44" s="24"/>
      <c r="AE44" s="35" t="str">
        <f t="shared" si="6"/>
        <v>q</v>
      </c>
    </row>
    <row r="45" spans="1:31">
      <c r="A45" s="10"/>
      <c r="B45" s="16"/>
      <c r="F45" s="10"/>
      <c r="G45" s="10"/>
      <c r="J45" s="10"/>
      <c r="K45" s="10"/>
      <c r="L45" s="16"/>
      <c r="O45" s="10"/>
      <c r="T45" s="26" t="s">
        <v>531</v>
      </c>
      <c r="U45" s="26" t="s">
        <v>532</v>
      </c>
      <c r="AA45" s="24"/>
      <c r="AE45" s="35" t="str">
        <f t="shared" si="6"/>
        <v>r</v>
      </c>
    </row>
    <row r="46" spans="1:31">
      <c r="A46" s="10"/>
      <c r="B46" s="16"/>
      <c r="F46" s="10"/>
      <c r="G46" s="10"/>
      <c r="J46" s="10"/>
      <c r="K46" s="10"/>
      <c r="L46" s="16"/>
      <c r="O46" s="10"/>
      <c r="P46" s="69" t="s">
        <v>296</v>
      </c>
      <c r="T46" s="26" t="s">
        <v>533</v>
      </c>
      <c r="U46" s="26" t="s">
        <v>534</v>
      </c>
      <c r="AA46" s="24"/>
      <c r="AE46" s="35" t="str">
        <f t="shared" si="6"/>
        <v>s</v>
      </c>
    </row>
    <row r="47" spans="1:31">
      <c r="A47" s="10"/>
      <c r="B47" s="16"/>
      <c r="F47" s="10"/>
      <c r="G47" s="10"/>
      <c r="J47" s="10"/>
      <c r="K47" s="10"/>
      <c r="L47" s="16"/>
      <c r="O47" s="10"/>
      <c r="P47" s="26"/>
      <c r="T47" s="26" t="s">
        <v>535</v>
      </c>
      <c r="U47" s="26" t="s">
        <v>536</v>
      </c>
      <c r="AA47" s="24"/>
      <c r="AE47" s="35" t="str">
        <f t="shared" si="6"/>
        <v>t</v>
      </c>
    </row>
    <row r="48" spans="1:31">
      <c r="A48" s="10"/>
      <c r="B48" s="16"/>
      <c r="F48" s="10"/>
      <c r="G48" s="10"/>
      <c r="J48" s="10"/>
      <c r="K48" s="10"/>
      <c r="L48" s="16"/>
      <c r="O48" s="10"/>
      <c r="P48" s="26" t="s">
        <v>317</v>
      </c>
      <c r="T48" s="26" t="s">
        <v>537</v>
      </c>
      <c r="U48" s="26" t="s">
        <v>538</v>
      </c>
      <c r="AA48" s="24"/>
      <c r="AE48" s="35" t="str">
        <f t="shared" si="6"/>
        <v>u</v>
      </c>
    </row>
    <row r="49" spans="1:31">
      <c r="A49" s="10"/>
      <c r="B49" s="16"/>
      <c r="F49" s="10"/>
      <c r="G49" s="10"/>
      <c r="J49" s="10"/>
      <c r="K49" s="10"/>
      <c r="L49" s="16"/>
      <c r="O49" s="10"/>
      <c r="P49" s="26" t="s">
        <v>327</v>
      </c>
      <c r="T49" s="26" t="s">
        <v>539</v>
      </c>
      <c r="U49" s="26" t="s">
        <v>540</v>
      </c>
      <c r="AA49" s="24"/>
      <c r="AE49" s="35" t="str">
        <f t="shared" si="6"/>
        <v>v</v>
      </c>
    </row>
    <row r="50" spans="1:31">
      <c r="A50" s="10"/>
      <c r="B50" s="16"/>
      <c r="F50" s="10"/>
      <c r="G50" s="10"/>
      <c r="J50" s="10"/>
      <c r="K50" s="10"/>
      <c r="L50" s="16"/>
      <c r="O50" s="10"/>
      <c r="T50" s="26" t="s">
        <v>541</v>
      </c>
      <c r="U50" s="26" t="s">
        <v>542</v>
      </c>
      <c r="AA50" s="24"/>
    </row>
    <row r="51" spans="1:31">
      <c r="A51" s="10"/>
      <c r="B51" s="16"/>
      <c r="F51" s="10"/>
      <c r="G51" s="10"/>
      <c r="J51" s="10"/>
      <c r="K51" s="10"/>
      <c r="L51" s="16"/>
      <c r="O51" s="10"/>
      <c r="P51" s="23" t="s">
        <v>223</v>
      </c>
      <c r="T51" s="26" t="s">
        <v>543</v>
      </c>
      <c r="U51" s="26" t="s">
        <v>544</v>
      </c>
      <c r="AA51" s="24"/>
    </row>
    <row r="52" spans="1:31">
      <c r="A52" s="10"/>
      <c r="B52" s="16"/>
      <c r="F52" s="10"/>
      <c r="G52" s="10"/>
      <c r="J52" s="10"/>
      <c r="K52" s="10"/>
      <c r="L52" s="16"/>
      <c r="O52" s="10"/>
      <c r="P52" s="57" t="s">
        <v>545</v>
      </c>
      <c r="T52" s="26" t="s">
        <v>546</v>
      </c>
      <c r="U52" s="26" t="s">
        <v>547</v>
      </c>
      <c r="AA52" s="24"/>
    </row>
    <row r="53" spans="1:31">
      <c r="A53" s="10"/>
      <c r="B53" s="16"/>
      <c r="F53" s="10"/>
      <c r="G53" s="10"/>
      <c r="J53" s="10"/>
      <c r="K53" s="10"/>
      <c r="L53" s="16"/>
      <c r="O53" s="10"/>
      <c r="T53" s="26" t="s">
        <v>548</v>
      </c>
      <c r="U53" s="26" t="s">
        <v>549</v>
      </c>
      <c r="AA53" s="24"/>
    </row>
    <row r="54" spans="1:31">
      <c r="A54" s="10"/>
      <c r="B54" s="16"/>
      <c r="F54" s="10"/>
      <c r="G54" s="10"/>
      <c r="J54" s="10"/>
      <c r="K54" s="10"/>
      <c r="L54" s="16"/>
      <c r="O54" s="10"/>
      <c r="P54" s="57">
        <v>2021</v>
      </c>
      <c r="T54" s="26" t="s">
        <v>550</v>
      </c>
      <c r="U54" s="26" t="s">
        <v>551</v>
      </c>
      <c r="AA54" s="24"/>
    </row>
    <row r="55" spans="1:31">
      <c r="A55" s="10"/>
      <c r="B55" s="16"/>
      <c r="F55" s="10"/>
      <c r="G55" s="10"/>
      <c r="J55" s="10"/>
      <c r="K55" s="10"/>
      <c r="L55" s="16"/>
      <c r="O55" s="10"/>
      <c r="P55" s="57">
        <v>2022</v>
      </c>
      <c r="T55" s="26" t="s">
        <v>552</v>
      </c>
      <c r="U55" s="26" t="s">
        <v>553</v>
      </c>
      <c r="AA55" s="24"/>
    </row>
    <row r="56" spans="1:31">
      <c r="A56" s="10"/>
      <c r="B56" s="16"/>
      <c r="F56" s="10"/>
      <c r="G56" s="10"/>
      <c r="J56" s="10"/>
      <c r="K56" s="10"/>
      <c r="L56" s="16"/>
      <c r="O56" s="10"/>
      <c r="P56" s="57">
        <v>2023</v>
      </c>
      <c r="T56" s="26" t="s">
        <v>554</v>
      </c>
      <c r="U56" s="26" t="s">
        <v>555</v>
      </c>
      <c r="AA56" s="24"/>
    </row>
    <row r="57" spans="1:31">
      <c r="A57" s="10"/>
      <c r="B57" s="16"/>
      <c r="F57" s="10"/>
      <c r="G57" s="10"/>
      <c r="J57" s="10"/>
      <c r="K57" s="10"/>
      <c r="L57" s="16"/>
      <c r="O57" s="10"/>
      <c r="P57" s="57">
        <v>2024</v>
      </c>
      <c r="T57" s="26" t="s">
        <v>556</v>
      </c>
      <c r="U57" s="26" t="s">
        <v>557</v>
      </c>
      <c r="AA57" s="24"/>
    </row>
    <row r="58" spans="1:31">
      <c r="A58" s="10"/>
      <c r="B58" s="16"/>
      <c r="F58" s="10"/>
      <c r="G58" s="10"/>
      <c r="J58" s="10"/>
      <c r="K58" s="10"/>
      <c r="L58" s="16"/>
      <c r="O58" s="10"/>
      <c r="P58" s="57">
        <v>2025</v>
      </c>
      <c r="T58" s="26" t="s">
        <v>558</v>
      </c>
      <c r="U58" s="26" t="s">
        <v>559</v>
      </c>
      <c r="AA58" s="24"/>
    </row>
    <row r="59" spans="1:31">
      <c r="A59" s="10"/>
      <c r="B59" s="16"/>
      <c r="F59" s="10"/>
      <c r="G59" s="10"/>
      <c r="J59" s="10"/>
      <c r="K59" s="10"/>
      <c r="L59" s="16"/>
      <c r="O59" s="10"/>
      <c r="P59" s="57">
        <v>2026</v>
      </c>
      <c r="T59" s="26" t="s">
        <v>560</v>
      </c>
      <c r="U59" s="26" t="s">
        <v>561</v>
      </c>
      <c r="AA59" s="24"/>
    </row>
    <row r="60" spans="1:31">
      <c r="A60" s="10"/>
      <c r="B60" s="16"/>
      <c r="F60" s="10"/>
      <c r="G60" s="10"/>
      <c r="J60" s="10"/>
      <c r="K60" s="10"/>
      <c r="L60" s="16"/>
      <c r="O60" s="10"/>
      <c r="T60" s="26" t="s">
        <v>562</v>
      </c>
      <c r="U60" s="26" t="s">
        <v>563</v>
      </c>
      <c r="AA60" s="24"/>
    </row>
    <row r="61" spans="1:31">
      <c r="A61" s="10"/>
      <c r="B61" s="16"/>
      <c r="F61" s="10"/>
      <c r="G61" s="10"/>
      <c r="J61" s="10"/>
      <c r="K61" s="10"/>
      <c r="L61" s="16"/>
      <c r="O61" s="10"/>
      <c r="P61" s="68" t="s">
        <v>564</v>
      </c>
      <c r="T61" s="26" t="s">
        <v>565</v>
      </c>
      <c r="U61" s="26" t="s">
        <v>566</v>
      </c>
      <c r="AA61" s="24"/>
    </row>
    <row r="62" spans="1:31">
      <c r="A62" s="10"/>
      <c r="B62" s="16"/>
      <c r="F62" s="10"/>
      <c r="G62" s="10"/>
      <c r="J62" s="10"/>
      <c r="K62" s="10"/>
      <c r="L62" s="16"/>
      <c r="O62" s="10"/>
      <c r="P62" s="57">
        <v>20</v>
      </c>
      <c r="T62" s="26" t="s">
        <v>567</v>
      </c>
      <c r="U62" s="26" t="s">
        <v>568</v>
      </c>
      <c r="AA62" s="24"/>
    </row>
    <row r="63" spans="1:31">
      <c r="A63" s="10"/>
      <c r="B63" s="16"/>
      <c r="F63" s="10"/>
      <c r="G63" s="10"/>
      <c r="J63" s="10"/>
      <c r="K63" s="10"/>
      <c r="L63" s="16"/>
      <c r="O63" s="10"/>
      <c r="P63" s="26" t="s">
        <v>569</v>
      </c>
      <c r="T63" s="26" t="s">
        <v>570</v>
      </c>
      <c r="U63" s="26" t="s">
        <v>571</v>
      </c>
      <c r="AA63" s="24"/>
    </row>
    <row r="64" spans="1:31">
      <c r="A64" s="10"/>
      <c r="B64" s="16"/>
      <c r="F64" s="10"/>
      <c r="G64" s="10"/>
      <c r="J64" s="10"/>
      <c r="K64" s="10"/>
      <c r="L64" s="16"/>
      <c r="O64" s="10"/>
      <c r="P64" s="26" t="s">
        <v>572</v>
      </c>
      <c r="T64" s="26" t="s">
        <v>573</v>
      </c>
      <c r="U64" s="26" t="s">
        <v>574</v>
      </c>
      <c r="AA64" s="24"/>
    </row>
    <row r="65" spans="1:27">
      <c r="A65" s="10"/>
      <c r="B65" s="16"/>
      <c r="F65" s="10"/>
      <c r="G65" s="10"/>
      <c r="J65" s="10"/>
      <c r="K65" s="10"/>
      <c r="L65" s="16"/>
      <c r="O65" s="10"/>
      <c r="T65" s="26" t="s">
        <v>575</v>
      </c>
      <c r="U65" s="26" t="s">
        <v>576</v>
      </c>
      <c r="AA65" s="24"/>
    </row>
    <row r="66" spans="1:27">
      <c r="A66" s="10"/>
      <c r="B66" s="16"/>
      <c r="J66" s="10"/>
      <c r="K66" s="10"/>
      <c r="L66" s="16"/>
      <c r="O66" s="10"/>
      <c r="P66" s="68" t="s">
        <v>577</v>
      </c>
      <c r="T66" s="26" t="s">
        <v>578</v>
      </c>
      <c r="U66" s="26" t="s">
        <v>579</v>
      </c>
      <c r="AA66" s="24"/>
    </row>
    <row r="67" spans="1:27">
      <c r="A67" s="10"/>
      <c r="B67" s="16"/>
      <c r="J67" s="10"/>
      <c r="K67" s="10"/>
      <c r="L67" s="16"/>
      <c r="O67" s="10"/>
      <c r="P67" s="57">
        <v>21</v>
      </c>
      <c r="T67" s="26" t="s">
        <v>580</v>
      </c>
      <c r="U67" s="26" t="s">
        <v>581</v>
      </c>
      <c r="AA67" s="24"/>
    </row>
    <row r="68" spans="1:27">
      <c r="B68" s="16"/>
      <c r="J68" s="10"/>
      <c r="K68" s="10"/>
      <c r="L68" s="16"/>
      <c r="O68" s="10"/>
      <c r="P68" s="26" t="s">
        <v>572</v>
      </c>
      <c r="T68" s="26" t="s">
        <v>582</v>
      </c>
      <c r="U68" s="26" t="s">
        <v>583</v>
      </c>
      <c r="AA68" s="24"/>
    </row>
    <row r="69" spans="1:27">
      <c r="J69" s="10"/>
      <c r="K69" s="10"/>
      <c r="L69" s="16"/>
      <c r="O69" s="10"/>
      <c r="P69" s="26" t="s">
        <v>258</v>
      </c>
      <c r="T69" s="26" t="s">
        <v>584</v>
      </c>
      <c r="U69" s="26" t="s">
        <v>585</v>
      </c>
      <c r="AA69" s="24"/>
    </row>
    <row r="70" spans="1:27">
      <c r="T70" s="26" t="s">
        <v>586</v>
      </c>
      <c r="U70" s="26" t="s">
        <v>587</v>
      </c>
    </row>
    <row r="71" spans="1:27">
      <c r="P71" s="60" t="s">
        <v>588</v>
      </c>
      <c r="T71" s="26" t="s">
        <v>589</v>
      </c>
      <c r="U71" s="26" t="s">
        <v>590</v>
      </c>
    </row>
    <row r="72" spans="1:27">
      <c r="P72" s="60" t="s">
        <v>591</v>
      </c>
      <c r="T72" s="26" t="s">
        <v>592</v>
      </c>
      <c r="U72" s="26" t="s">
        <v>593</v>
      </c>
    </row>
    <row r="73" spans="1:27">
      <c r="P73" s="60" t="s">
        <v>594</v>
      </c>
      <c r="T73" s="26" t="s">
        <v>595</v>
      </c>
      <c r="U73" s="26" t="s">
        <v>596</v>
      </c>
    </row>
    <row r="74" spans="1:27">
      <c r="P74" s="60" t="s">
        <v>597</v>
      </c>
      <c r="T74" s="26" t="s">
        <v>598</v>
      </c>
      <c r="U74" s="26" t="s">
        <v>599</v>
      </c>
    </row>
    <row r="75" spans="1:27">
      <c r="P75" s="60" t="s">
        <v>600</v>
      </c>
      <c r="T75" s="26" t="s">
        <v>601</v>
      </c>
      <c r="U75" s="26" t="s">
        <v>602</v>
      </c>
    </row>
    <row r="76" spans="1:27">
      <c r="P76" s="60" t="s">
        <v>603</v>
      </c>
      <c r="T76" s="26" t="s">
        <v>604</v>
      </c>
      <c r="U76" s="26" t="s">
        <v>605</v>
      </c>
    </row>
    <row r="77" spans="1:27">
      <c r="T77" s="26" t="s">
        <v>606</v>
      </c>
      <c r="U77" s="26" t="s">
        <v>607</v>
      </c>
    </row>
    <row r="78" spans="1:27">
      <c r="T78" s="26" t="s">
        <v>608</v>
      </c>
      <c r="U78" s="26" t="s">
        <v>609</v>
      </c>
    </row>
    <row r="79" spans="1:27">
      <c r="T79" s="26" t="s">
        <v>610</v>
      </c>
      <c r="U79" s="26" t="s">
        <v>611</v>
      </c>
    </row>
    <row r="80" spans="1:27">
      <c r="T80" s="26" t="s">
        <v>612</v>
      </c>
      <c r="U80" s="26" t="s">
        <v>613</v>
      </c>
    </row>
    <row r="81" spans="20:21">
      <c r="T81" s="26" t="s">
        <v>614</v>
      </c>
      <c r="U81" s="26" t="s">
        <v>615</v>
      </c>
    </row>
    <row r="82" spans="20:21">
      <c r="T82" s="26" t="s">
        <v>616</v>
      </c>
      <c r="U82" s="26" t="s">
        <v>617</v>
      </c>
    </row>
    <row r="83" spans="20:21">
      <c r="T83" s="26" t="s">
        <v>618</v>
      </c>
      <c r="U83" s="26" t="s">
        <v>619</v>
      </c>
    </row>
    <row r="84" spans="20:21">
      <c r="T84" s="26" t="s">
        <v>620</v>
      </c>
      <c r="U84" s="26" t="s">
        <v>621</v>
      </c>
    </row>
    <row r="85" spans="20:21">
      <c r="T85" s="26" t="s">
        <v>622</v>
      </c>
      <c r="U85" s="26" t="s">
        <v>623</v>
      </c>
    </row>
    <row r="86" spans="20:21">
      <c r="T86" s="26" t="s">
        <v>624</v>
      </c>
      <c r="U86" s="26" t="s">
        <v>625</v>
      </c>
    </row>
    <row r="87" spans="20:21">
      <c r="T87" s="26" t="s">
        <v>626</v>
      </c>
      <c r="U87" s="26" t="s">
        <v>627</v>
      </c>
    </row>
    <row r="88" spans="20:21">
      <c r="T88" s="26" t="s">
        <v>628</v>
      </c>
      <c r="U88" s="26" t="s">
        <v>629</v>
      </c>
    </row>
    <row r="89" spans="20:21">
      <c r="T89" s="26" t="s">
        <v>630</v>
      </c>
      <c r="U89" s="26" t="s">
        <v>631</v>
      </c>
    </row>
    <row r="90" spans="20:21">
      <c r="T90" s="26" t="s">
        <v>632</v>
      </c>
      <c r="U90" s="26" t="s">
        <v>633</v>
      </c>
    </row>
    <row r="91" spans="20:21">
      <c r="T91" s="26" t="s">
        <v>634</v>
      </c>
      <c r="U91" s="26" t="s">
        <v>635</v>
      </c>
    </row>
    <row r="92" spans="20:21">
      <c r="T92" s="26" t="s">
        <v>636</v>
      </c>
      <c r="U92" s="26" t="s">
        <v>637</v>
      </c>
    </row>
    <row r="93" spans="20:21">
      <c r="T93" s="26" t="s">
        <v>638</v>
      </c>
      <c r="U93" s="26" t="s">
        <v>639</v>
      </c>
    </row>
    <row r="94" spans="20:21">
      <c r="T94" s="26" t="s">
        <v>640</v>
      </c>
      <c r="U94" s="26" t="s">
        <v>641</v>
      </c>
    </row>
    <row r="95" spans="20:21">
      <c r="T95" s="26" t="s">
        <v>642</v>
      </c>
      <c r="U95" s="26" t="s">
        <v>643</v>
      </c>
    </row>
    <row r="96" spans="20:21">
      <c r="T96" s="26" t="s">
        <v>644</v>
      </c>
      <c r="U96" s="26" t="s">
        <v>238</v>
      </c>
    </row>
    <row r="97" spans="16:21">
      <c r="T97" s="26" t="s">
        <v>645</v>
      </c>
      <c r="U97" s="26" t="s">
        <v>250</v>
      </c>
    </row>
    <row r="98" spans="16:21">
      <c r="T98" s="26" t="s">
        <v>170</v>
      </c>
      <c r="U98" s="26" t="s">
        <v>263</v>
      </c>
    </row>
    <row r="99" spans="16:21">
      <c r="T99" s="26" t="s">
        <v>73</v>
      </c>
      <c r="U99" s="26" t="s">
        <v>276</v>
      </c>
    </row>
    <row r="100" spans="16:21">
      <c r="T100" s="26" t="s">
        <v>646</v>
      </c>
      <c r="U100" s="26" t="s">
        <v>288</v>
      </c>
    </row>
    <row r="102" spans="16:21">
      <c r="Q102" s="68" t="s">
        <v>647</v>
      </c>
      <c r="R102" s="68" t="str">
        <f>IFERROR("（令和"&amp;SMALL(Q104:S114,COUNTIF(Q104:S114,0)+1)+1&amp;"年度実施)","（令和○年度実施）")</f>
        <v>（令和○年度実施）</v>
      </c>
      <c r="S102" s="68"/>
    </row>
    <row r="103" spans="16:21">
      <c r="P103" s="68" t="s">
        <v>648</v>
      </c>
      <c r="Q103" s="71"/>
      <c r="R103" s="72" t="s">
        <v>649</v>
      </c>
      <c r="S103" s="71" t="s">
        <v>650</v>
      </c>
    </row>
    <row r="104" spans="16:21">
      <c r="P104" s="68" t="s">
        <v>651</v>
      </c>
      <c r="R104" s="22">
        <f>行政事業レビューシート!AU61</f>
        <v>0</v>
      </c>
      <c r="S104" s="22">
        <f>行政事業レビューシート!AU69</f>
        <v>7</v>
      </c>
    </row>
    <row r="105" spans="16:21">
      <c r="P105" s="68" t="s">
        <v>652</v>
      </c>
      <c r="R105" s="22">
        <f>行政事業レビューシート!$AU94</f>
        <v>0</v>
      </c>
      <c r="S105" s="22">
        <f>行政事業レビューシート!$AU102</f>
        <v>7</v>
      </c>
    </row>
    <row r="106" spans="16:21">
      <c r="P106" s="68" t="s">
        <v>653</v>
      </c>
      <c r="R106" s="22">
        <f>行政事業レビューシート!$AU127</f>
        <v>0</v>
      </c>
      <c r="S106" s="22">
        <f>行政事業レビューシート!$AU135</f>
        <v>0</v>
      </c>
    </row>
    <row r="107" spans="16:21">
      <c r="P107" s="68" t="s">
        <v>654</v>
      </c>
      <c r="R107" s="22">
        <f>行政事業レビューシート!$AU160</f>
        <v>0</v>
      </c>
      <c r="S107" s="22">
        <f>行政事業レビューシート!$AU168</f>
        <v>0</v>
      </c>
    </row>
    <row r="108" spans="16:21">
      <c r="P108" s="68" t="s">
        <v>655</v>
      </c>
      <c r="R108" s="22">
        <f>行政事業レビューシート!$AU193</f>
        <v>0</v>
      </c>
      <c r="S108" s="22">
        <f>行政事業レビューシート!$AU201</f>
        <v>0</v>
      </c>
    </row>
    <row r="109" spans="16:21">
      <c r="P109" s="68" t="s">
        <v>656</v>
      </c>
      <c r="R109" s="22" t="e">
        <f>#REF!</f>
        <v>#REF!</v>
      </c>
      <c r="S109" s="22" t="e">
        <f>#REF!</f>
        <v>#REF!</v>
      </c>
    </row>
    <row r="110" spans="16:21">
      <c r="P110" s="68" t="s">
        <v>657</v>
      </c>
      <c r="R110" s="22" t="e">
        <f>#REF!</f>
        <v>#REF!</v>
      </c>
      <c r="S110" s="22" t="e">
        <f>#REF!</f>
        <v>#REF!</v>
      </c>
    </row>
    <row r="111" spans="16:21">
      <c r="P111" s="68" t="s">
        <v>658</v>
      </c>
      <c r="R111" s="22" t="e">
        <f>#REF!</f>
        <v>#REF!</v>
      </c>
      <c r="S111" s="22" t="e">
        <f>#REF!</f>
        <v>#REF!</v>
      </c>
    </row>
    <row r="112" spans="16:21">
      <c r="P112" s="68" t="s">
        <v>659</v>
      </c>
      <c r="R112" s="22" t="e">
        <f>#REF!</f>
        <v>#REF!</v>
      </c>
      <c r="S112" s="22" t="e">
        <f>#REF!</f>
        <v>#REF!</v>
      </c>
    </row>
    <row r="113" spans="16:19">
      <c r="P113" s="68" t="s">
        <v>660</v>
      </c>
      <c r="R113" s="22" t="e">
        <f>#REF!</f>
        <v>#REF!</v>
      </c>
      <c r="S113" s="22" t="e">
        <f>#REF!</f>
        <v>#REF!</v>
      </c>
    </row>
    <row r="114" spans="16:19">
      <c r="P114" s="22" t="s">
        <v>661</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2023-09-04T02:54:22Z</cp:lastPrinted>
  <dcterms:created xsi:type="dcterms:W3CDTF">2012-03-13T00:50:25Z</dcterms:created>
  <dcterms:modified xsi:type="dcterms:W3CDTF">2023-09-07T08:47:57Z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