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２　日本企業の海外展開支援\"/>
    </mc:Choice>
  </mc:AlternateContent>
  <bookViews>
    <workbookView xWindow="-120" yWindow="-120" windowWidth="29040" windowHeight="15840"/>
  </bookViews>
  <sheets>
    <sheet name="行政事業レビューシート" sheetId="1" r:id="rId1"/>
    <sheet name="入力規則等" sheetId="7" r:id="rId2"/>
  </sheets>
  <definedNames>
    <definedName name="_xlnm.Print_Area" localSheetId="0">行政事業レビューシート!$A$1:$AX$633</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<sst xmlns="http://schemas.openxmlformats.org/spreadsheetml/2006/main" count="1465" uniqueCount="783">
  <si>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</si>
  <si>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</si>
  <si>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</si>
  <si>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</si>
  <si>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</si>
  <si>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</si>
  <si>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</si>
  <si>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</si>
  <si>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</si>
  <si>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海外の日本企業支援</t>
  </si>
  <si>
    <t>担当部局庁</t>
    <phoneticPr fontId="5"/>
  </si>
  <si>
    <t>経済局</t>
  </si>
  <si>
    <t>作成責任者</t>
    <rPh sb="0" eb="2">
      <t>サクセイ</t>
    </rPh>
    <rPh sb="2" eb="5">
      <t>セキニンシャ</t>
    </rPh>
    <phoneticPr fontId="5"/>
  </si>
  <si>
    <t>事業開始年度</t>
    <rPh sb="4" eb="6">
      <t>ネンド</t>
    </rPh>
    <phoneticPr fontId="5"/>
  </si>
  <si>
    <t>不明</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</si>
  <si>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</si>
  <si>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</si>
  <si>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</si>
  <si>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政策課</t>
  </si>
  <si>
    <t>課長　有吉 孝史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</si>
  <si>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</si>
  <si>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</si>
  <si>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外務省設置法第4条第1項ロ</t>
  </si>
  <si>
    <t>関係する
計画、通知等</t>
    <phoneticPr fontId="5"/>
  </si>
  <si>
    <t>新しい資本主義グランドデザイン・実行計画及びフォローアップ（旧・成長戦略）（令和4年6月閣議決定）
インフラシステム海外展開戦略2025（令和2年12月経協インフラ会議決定、令和3年6月改訂、令和4年6月追補）
食料・農業・農村基本計画（令和2年3月閣議決定）
農林水産物・食品の輸出拡大実行戦略（令和2年11月策定）</t>
  </si>
  <si>
    <t>政策</t>
  </si>
  <si>
    <t>基本目標Ⅱ　分野別外交：国民の安全の確保と繁栄を目指し、望ましい国際環境を確保すること</t>
  </si>
  <si>
    <t>主要経費</t>
    <phoneticPr fontId="5"/>
  </si>
  <si>
    <t>施策</t>
    <rPh sb="0" eb="2">
      <t>セサク</t>
    </rPh>
    <phoneticPr fontId="5"/>
  </si>
  <si>
    <t>施策Ⅱ－２　国際経済に関する取組
２　日本企業の海外展開支援</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</si>
  <si>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</si>
  <si>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</si>
  <si>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</si>
  <si>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</si>
  <si>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中堅・中小企業を含む日本企業の海外展開支援（法律相談を含む）、インフラ、日本製品・農産品等の輸出促進（風評被害対策を含む）、在外公館施設の積極的活用したプロモーション、在外公館に配置されている日本企業支援担当官、インフラプロジェクト専門官による情報収集、情報発信等、関係機関とも連携しつつ、総合的な日本企業の海外展開支援を実施す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</si>
  <si>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</si>
  <si>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</si>
  <si>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</si>
  <si>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</si>
  <si>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</si>
  <si>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</si>
  <si>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</si>
  <si>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</si>
  <si>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</si>
  <si>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</si>
  <si>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</si>
  <si>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</si>
  <si>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</si>
  <si>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</si>
  <si>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</si>
  <si>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</si>
  <si>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</si>
  <si>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</si>
  <si>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</si>
  <si>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</si>
  <si>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</si>
  <si>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</si>
  <si>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</si>
  <si>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</si>
  <si>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</si>
  <si>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</si>
  <si>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</si>
  <si>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</si>
  <si>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</si>
  <si>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</si>
  <si>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</si>
  <si>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</si>
  <si>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</si>
  <si>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</si>
  <si>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</si>
  <si>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</si>
  <si>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</si>
  <si>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</si>
  <si>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</si>
  <si>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</si>
  <si>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</si>
  <si>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</si>
  <si>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</si>
  <si>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</si>
  <si>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</si>
  <si>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</si>
  <si>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</si>
  <si>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</si>
  <si>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</si>
  <si>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</si>
  <si>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</si>
  <si>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</si>
  <si>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</si>
  <si>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</si>
  <si>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</si>
  <si>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</si>
  <si>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</si>
  <si>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</si>
  <si>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</si>
  <si>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</si>
  <si>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</si>
  <si>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</si>
  <si>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</si>
  <si>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</si>
  <si>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</si>
  <si>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</si>
  <si>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</si>
  <si>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</si>
  <si>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</si>
  <si>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</si>
  <si>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</si>
  <si>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</si>
  <si>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</si>
  <si>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</si>
  <si>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</si>
  <si>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</si>
  <si>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</si>
  <si>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</si>
  <si>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</si>
  <si>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</si>
  <si>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</si>
  <si>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</si>
  <si>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</si>
  <si>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</si>
  <si>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</si>
  <si>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</si>
  <si>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</si>
  <si>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</si>
  <si>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</si>
  <si>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</si>
  <si>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</si>
  <si>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</si>
  <si>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</si>
  <si>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</si>
  <si>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</si>
  <si>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</si>
  <si>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</si>
  <si>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</si>
  <si>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</si>
  <si>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</si>
  <si>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</si>
  <si>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</si>
  <si>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</si>
  <si>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</si>
  <si>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</si>
  <si>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</si>
  <si>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</si>
  <si>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</si>
  <si>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</si>
  <si>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</si>
  <si>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</si>
  <si>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</si>
  <si>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</si>
  <si>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</si>
  <si>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</si>
  <si>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</si>
  <si>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</si>
  <si>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</si>
  <si>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</si>
  <si>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</si>
  <si>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</si>
  <si>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</si>
  <si>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</si>
  <si>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</si>
  <si>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</si>
  <si>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５１５</t>
  </si>
  <si>
    <t>新２３－６０</t>
  </si>
  <si>
    <t>２８</t>
  </si>
  <si>
    <t>２９</t>
  </si>
  <si>
    <t>平成24年度</t>
    <rPh sb="0" eb="2">
      <t>ヘイセイ</t>
    </rPh>
    <phoneticPr fontId="5"/>
  </si>
  <si>
    <t>２５８</t>
  </si>
  <si>
    <t>新２４－３０</t>
  </si>
  <si>
    <t>新２４－３１</t>
  </si>
  <si>
    <t>平成25年度</t>
    <rPh sb="0" eb="2">
      <t>ヘイセイ</t>
    </rPh>
    <phoneticPr fontId="5"/>
  </si>
  <si>
    <t>００６０</t>
  </si>
  <si>
    <t>新２５－２３</t>
  </si>
  <si>
    <t>平成26年度</t>
    <rPh sb="0" eb="2">
      <t>ヘイセイ</t>
    </rPh>
    <phoneticPr fontId="5"/>
  </si>
  <si>
    <t>平成27年度</t>
    <rPh sb="0" eb="2">
      <t>ヘイセイ</t>
    </rPh>
    <phoneticPr fontId="5"/>
  </si>
  <si>
    <t>００６４</t>
  </si>
  <si>
    <t>平成28年度</t>
    <rPh sb="0" eb="2">
      <t>ヘイセイ</t>
    </rPh>
    <phoneticPr fontId="5"/>
  </si>
  <si>
    <t>００７４</t>
  </si>
  <si>
    <t>平成29年度</t>
    <rPh sb="0" eb="2">
      <t>ヘイセイ</t>
    </rPh>
    <phoneticPr fontId="5"/>
  </si>
  <si>
    <t>００７０</t>
  </si>
  <si>
    <t>平成30年度</t>
    <rPh sb="0" eb="2">
      <t>ヘイセイ</t>
    </rPh>
    <phoneticPr fontId="5"/>
  </si>
  <si>
    <t>００７２</t>
  </si>
  <si>
    <t>令和元年度</t>
    <rPh sb="0" eb="2">
      <t>レイワ</t>
    </rPh>
    <rPh sb="2" eb="4">
      <t>ガンネン</t>
    </rPh>
    <rPh sb="4" eb="5">
      <t>ド</t>
    </rPh>
    <phoneticPr fontId="5"/>
  </si>
  <si>
    <t>外務省</t>
  </si>
  <si>
    <t>令和3年度</t>
    <rPh sb="0" eb="2">
      <t>レイワ</t>
    </rPh>
    <rPh sb="3" eb="5">
      <t>ネンド</t>
    </rPh>
    <phoneticPr fontId="5"/>
  </si>
  <si>
    <t>2021</t>
  </si>
  <si>
    <t>外務</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</si>
  <si>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</si>
  <si>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</si>
  <si>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【随意契約（その他）】</t>
    <rPh sb="1" eb="3">
      <t>ズイイ</t>
    </rPh>
    <rPh sb="3" eb="5">
      <t>ケイヤク</t>
    </rPh>
    <rPh sb="8" eb="9">
      <t>タ</t>
    </rPh>
    <phoneticPr fontId="38"/>
  </si>
  <si>
    <t>【直接実施】</t>
    <rPh sb="1" eb="3">
      <t>チョクセツ</t>
    </rPh>
    <rPh sb="3" eb="5">
      <t>ジッシ</t>
    </rPh>
    <phoneticPr fontId="3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</si>
  <si>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</si>
  <si>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</si>
  <si>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</si>
  <si>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</si>
  <si>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</si>
  <si>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</si>
  <si>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</si>
  <si>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</si>
  <si>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</si>
  <si>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</si>
  <si>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</si>
  <si>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</si>
  <si>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</si>
  <si>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</si>
  <si>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</si>
  <si>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</si>
  <si>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</si>
  <si>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</si>
  <si>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</si>
  <si>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</si>
  <si>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</si>
  <si>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</si>
  <si>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</si>
  <si>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</si>
  <si>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</si>
  <si>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</si>
  <si>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</si>
  <si>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</si>
  <si>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</si>
  <si>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</si>
  <si>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</si>
  <si>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</si>
  <si>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</si>
  <si>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</si>
  <si>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</si>
  <si>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</si>
  <si>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</si>
  <si>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</si>
  <si>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</si>
  <si>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</si>
  <si>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</si>
  <si>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</si>
  <si>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</si>
  <si>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</si>
  <si>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</si>
  <si>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</si>
  <si>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</si>
  <si>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</si>
  <si>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</si>
  <si>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</si>
  <si>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</si>
  <si>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</si>
  <si>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</si>
  <si>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</si>
  <si>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</si>
  <si>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</si>
  <si>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</si>
  <si>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</si>
  <si>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</si>
  <si>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</si>
  <si>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</si>
  <si>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</si>
  <si>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</si>
  <si>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</si>
  <si>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</si>
  <si>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</si>
  <si>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</si>
  <si>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</si>
  <si>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</si>
  <si>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</si>
  <si>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</si>
  <si>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</si>
  <si>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</si>
  <si>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</si>
  <si>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</si>
  <si>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</si>
  <si>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</si>
  <si>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</si>
  <si>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</si>
  <si>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</si>
  <si>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</si>
  <si>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</si>
  <si>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</si>
  <si>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</si>
  <si>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</si>
  <si>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</si>
  <si>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</si>
  <si>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</si>
  <si>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</si>
  <si>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</si>
  <si>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</si>
  <si>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</si>
  <si>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</si>
  <si>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</si>
  <si>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</si>
  <si>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</si>
  <si>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</si>
  <si>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</si>
  <si>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</si>
  <si>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</si>
  <si>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</si>
  <si>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</si>
  <si>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</si>
  <si>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</si>
  <si>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</si>
  <si>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</si>
  <si>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</si>
  <si>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</si>
  <si>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</si>
  <si>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</si>
  <si>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</si>
  <si>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</si>
  <si>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</si>
  <si>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</si>
  <si>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</si>
  <si>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</si>
  <si>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</si>
  <si>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</si>
  <si>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</si>
  <si>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</si>
  <si>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</si>
  <si>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</si>
  <si>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</si>
  <si>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</si>
  <si>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</si>
  <si>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</si>
  <si>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</si>
  <si>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</si>
  <si>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</si>
  <si>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</si>
  <si>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</si>
  <si>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</si>
  <si>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</si>
  <si>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</si>
  <si>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</si>
  <si>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</si>
  <si>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</si>
  <si>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</si>
  <si>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</si>
  <si>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</si>
  <si>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</si>
  <si>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</si>
  <si>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</si>
  <si>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</si>
  <si>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</si>
  <si>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</si>
  <si>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</si>
  <si>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</si>
  <si>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</si>
  <si>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</si>
  <si>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</si>
  <si>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</si>
  <si>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</si>
  <si>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</si>
  <si>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</si>
  <si>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</si>
  <si>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</si>
  <si>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</si>
  <si>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</si>
  <si>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</si>
  <si>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</si>
  <si>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</si>
  <si>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</si>
  <si>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</si>
  <si>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</si>
  <si>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</si>
  <si>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</si>
  <si>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</si>
  <si>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</si>
  <si>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</si>
  <si>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</si>
  <si>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</si>
  <si>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</si>
  <si>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</si>
  <si>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</si>
  <si>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</si>
  <si>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</si>
  <si>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</si>
  <si>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</si>
  <si>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</si>
  <si>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</si>
  <si>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</si>
  <si>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</si>
  <si>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</si>
  <si>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</si>
  <si>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</si>
  <si>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</si>
  <si>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</si>
  <si>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</si>
  <si>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</si>
  <si>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</si>
  <si>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</si>
  <si>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</si>
  <si>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</si>
  <si>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</si>
  <si>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</si>
  <si>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</si>
  <si>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</si>
  <si>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</si>
  <si>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</si>
  <si>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</si>
  <si>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</si>
  <si>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</si>
  <si>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</si>
  <si>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</si>
  <si>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</si>
  <si>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</si>
  <si>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</si>
  <si>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</si>
  <si>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</si>
  <si>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</si>
  <si>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</si>
  <si>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</si>
  <si>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</si>
  <si>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</si>
  <si>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</si>
  <si>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</si>
  <si>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</si>
  <si>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</si>
  <si>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</si>
  <si>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</si>
  <si>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</si>
  <si>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</si>
  <si>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</si>
  <si>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</si>
  <si>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</si>
  <si>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</si>
  <si>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</si>
  <si>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</si>
  <si>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</si>
  <si>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</si>
  <si>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</si>
  <si>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</si>
  <si>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</si>
  <si>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</si>
  <si>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</si>
  <si>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</si>
  <si>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</si>
  <si>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</si>
  <si>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</si>
  <si>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</si>
  <si>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</si>
  <si>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</si>
  <si>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</si>
  <si>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</si>
  <si>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</si>
  <si>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</si>
  <si>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</si>
  <si>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</si>
  <si>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</si>
  <si>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</si>
  <si>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</si>
  <si>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</si>
  <si>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</si>
  <si>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</si>
  <si>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</si>
  <si>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</si>
  <si>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</si>
  <si>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</si>
  <si>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</si>
  <si>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</si>
  <si>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</si>
  <si>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</si>
  <si>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</si>
  <si>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</si>
  <si>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</si>
  <si>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</si>
  <si>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</si>
  <si>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</si>
  <si>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</si>
  <si>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</si>
  <si>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</si>
  <si>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</si>
  <si>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</si>
  <si>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</si>
  <si>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</si>
  <si>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</si>
  <si>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</si>
  <si>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</si>
  <si>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</si>
  <si>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</si>
  <si>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</si>
  <si>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</si>
  <si>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</si>
  <si>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</si>
  <si>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</si>
  <si>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</si>
  <si>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</si>
  <si>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</si>
  <si>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</si>
  <si>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</si>
  <si>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</si>
  <si>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</si>
  <si>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</si>
  <si>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</si>
  <si>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</si>
  <si>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</si>
  <si>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</si>
  <si>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</si>
  <si>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</si>
  <si>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</si>
  <si>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</si>
  <si>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</si>
  <si>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</si>
  <si>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</si>
  <si>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</si>
  <si>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</si>
  <si>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</si>
  <si>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</si>
  <si>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</si>
  <si>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</si>
  <si>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</si>
  <si>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</si>
  <si>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</si>
  <si>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</si>
  <si>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</si>
  <si>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</si>
  <si>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</si>
  <si>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</si>
  <si>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</si>
  <si>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</si>
  <si>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</si>
  <si>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</si>
  <si>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</si>
  <si>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</si>
  <si>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</si>
  <si>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</si>
  <si>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</si>
  <si>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</si>
  <si>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</si>
  <si>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</si>
  <si>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</si>
  <si>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</si>
  <si>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</si>
  <si>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</si>
  <si>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</si>
  <si>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</si>
  <si>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</si>
  <si>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</si>
  <si>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</si>
  <si>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</si>
  <si>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</si>
  <si>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</si>
  <si>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</si>
  <si>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</si>
  <si>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</si>
  <si>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</si>
  <si>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</si>
  <si>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</si>
  <si>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</si>
  <si>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</si>
  <si>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</si>
  <si>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</si>
  <si>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</si>
  <si>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</si>
  <si>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</si>
  <si>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</si>
  <si>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</si>
  <si>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</si>
  <si>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</si>
  <si>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</si>
  <si>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</si>
  <si>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</si>
  <si>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</si>
  <si>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</si>
  <si>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</si>
  <si>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</si>
  <si>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</si>
  <si>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</si>
  <si>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</si>
  <si>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</si>
  <si>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</si>
  <si>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</si>
  <si>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</si>
  <si>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</si>
  <si>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</si>
  <si>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</si>
  <si>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</si>
  <si>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</si>
  <si>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</si>
  <si>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</si>
  <si>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</si>
  <si>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</si>
  <si>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</si>
  <si>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</si>
  <si>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</si>
  <si>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</si>
  <si>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</si>
  <si>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</si>
  <si>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</si>
  <si>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</si>
  <si>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</si>
  <si>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</si>
  <si>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</si>
  <si>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</si>
  <si>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</si>
  <si>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</si>
  <si>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</si>
  <si>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</si>
  <si>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</si>
  <si>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</si>
  <si>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</si>
  <si>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</si>
  <si>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</si>
  <si>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</si>
  <si>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</si>
  <si>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</si>
  <si>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</si>
  <si>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</si>
  <si>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</si>
  <si>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</si>
  <si>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</si>
  <si>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</si>
  <si>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</si>
  <si>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</si>
  <si>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</si>
  <si>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</si>
  <si>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</si>
  <si>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</si>
  <si>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</si>
  <si>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</si>
  <si>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</si>
  <si>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</si>
  <si>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</si>
  <si>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</si>
  <si>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</si>
  <si>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</si>
  <si>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</si>
  <si>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</si>
  <si>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</si>
  <si>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</si>
  <si>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</si>
  <si>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</si>
  <si>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</si>
  <si>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</si>
  <si>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</si>
  <si>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</si>
  <si>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</si>
  <si>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</si>
  <si>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</si>
  <si>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</si>
  <si>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</si>
  <si>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</si>
  <si>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</si>
  <si>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</si>
  <si>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</si>
  <si>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</si>
  <si>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</si>
  <si>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</si>
  <si>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</si>
  <si>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</si>
  <si>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</si>
  <si>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</si>
  <si>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</si>
  <si>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</si>
  <si>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</si>
  <si>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</si>
  <si>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</si>
  <si>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</si>
  <si>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</si>
  <si>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</si>
  <si>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</si>
  <si>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</si>
  <si>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</si>
  <si>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</si>
  <si>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</si>
  <si>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</si>
  <si>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</si>
  <si>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</si>
  <si>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</si>
  <si>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</si>
  <si>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</si>
  <si>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</si>
  <si>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</si>
  <si>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</si>
  <si>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</si>
  <si>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</si>
  <si>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</si>
  <si>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</si>
  <si>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</si>
  <si>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</si>
  <si>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</si>
  <si>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外務本省共通費</t>
    <rPh sb="0" eb="2">
      <t>ガイム</t>
    </rPh>
    <rPh sb="2" eb="4">
      <t>ホンショウ</t>
    </rPh>
    <rPh sb="4" eb="6">
      <t>キョウツウ</t>
    </rPh>
    <rPh sb="6" eb="7">
      <t>ヒ</t>
    </rPh>
    <phoneticPr fontId="5"/>
  </si>
  <si>
    <t>庁費</t>
    <rPh sb="0" eb="2">
      <t>チョウヒ</t>
    </rPh>
    <phoneticPr fontId="5"/>
  </si>
  <si>
    <t>職員旅費</t>
    <rPh sb="0" eb="2">
      <t>ショクイン</t>
    </rPh>
    <rPh sb="2" eb="4">
      <t>リョヒ</t>
    </rPh>
    <phoneticPr fontId="5"/>
  </si>
  <si>
    <t>分野別外交費</t>
    <rPh sb="0" eb="3">
      <t>ブンヤベツ</t>
    </rPh>
    <rPh sb="3" eb="6">
      <t>ガイコウヒ</t>
    </rPh>
    <phoneticPr fontId="5"/>
  </si>
  <si>
    <t>諸謝金</t>
    <rPh sb="0" eb="1">
      <t>ショ</t>
    </rPh>
    <rPh sb="1" eb="3">
      <t>シャキン</t>
    </rPh>
    <phoneticPr fontId="5"/>
  </si>
  <si>
    <t>在外職員等旅費</t>
    <rPh sb="0" eb="2">
      <t>ザイガイ</t>
    </rPh>
    <rPh sb="2" eb="4">
      <t>ショクイン</t>
    </rPh>
    <rPh sb="4" eb="5">
      <t>トウ</t>
    </rPh>
    <rPh sb="5" eb="7">
      <t>リョヒ</t>
    </rPh>
    <phoneticPr fontId="5"/>
  </si>
  <si>
    <t>在外公館交流諸費</t>
    <rPh sb="0" eb="2">
      <t>ザイガイ</t>
    </rPh>
    <rPh sb="2" eb="4">
      <t>コウカン</t>
    </rPh>
    <rPh sb="4" eb="6">
      <t>コウリュウ</t>
    </rPh>
    <rPh sb="6" eb="8">
      <t>ショヒ</t>
    </rPh>
    <phoneticPr fontId="5"/>
  </si>
  <si>
    <t>文化人等派遣旅費</t>
    <rPh sb="0" eb="3">
      <t>ブンカジン</t>
    </rPh>
    <rPh sb="3" eb="4">
      <t>トウ</t>
    </rPh>
    <rPh sb="4" eb="6">
      <t>ハケン</t>
    </rPh>
    <rPh sb="6" eb="8">
      <t>リョヒ</t>
    </rPh>
    <phoneticPr fontId="5"/>
  </si>
  <si>
    <t>海外展開を検討しているないし既に海外に進出している日本企業等に向け、弁護士やアドバイザー等、外部専門家の起用も行いつつ、各種情報の提供や発信、法律相談対応、行政手続の是正や規制緩和など相手国政府への働きかけ等を行うとともに、在外公館施設を活用したプロモーションイベントの開催等を通じ、日本企業の海外展開を支援するもの。</t>
    <rPh sb="0" eb="2">
      <t>カイガイ</t>
    </rPh>
    <rPh sb="2" eb="4">
      <t>テンカイ</t>
    </rPh>
    <rPh sb="5" eb="7">
      <t>ケントウ</t>
    </rPh>
    <rPh sb="14" eb="15">
      <t>スデ</t>
    </rPh>
    <rPh sb="16" eb="18">
      <t>カイガイ</t>
    </rPh>
    <rPh sb="19" eb="21">
      <t>シンシュツ</t>
    </rPh>
    <rPh sb="25" eb="27">
      <t>ニホン</t>
    </rPh>
    <rPh sb="27" eb="29">
      <t>キギョウ</t>
    </rPh>
    <rPh sb="29" eb="30">
      <t>トウ</t>
    </rPh>
    <rPh sb="31" eb="32">
      <t>ム</t>
    </rPh>
    <rPh sb="34" eb="37">
      <t>ベンゴシ</t>
    </rPh>
    <rPh sb="44" eb="45">
      <t>トウ</t>
    </rPh>
    <rPh sb="46" eb="48">
      <t>ガイブ</t>
    </rPh>
    <rPh sb="48" eb="51">
      <t>センモンカ</t>
    </rPh>
    <rPh sb="52" eb="54">
      <t>キヨウ</t>
    </rPh>
    <rPh sb="55" eb="56">
      <t>オコナ</t>
    </rPh>
    <rPh sb="60" eb="62">
      <t>カクシュ</t>
    </rPh>
    <rPh sb="62" eb="64">
      <t>ジョウホウ</t>
    </rPh>
    <rPh sb="65" eb="67">
      <t>テイキョウ</t>
    </rPh>
    <rPh sb="68" eb="70">
      <t>ハッシン</t>
    </rPh>
    <rPh sb="71" eb="73">
      <t>ホウリツ</t>
    </rPh>
    <rPh sb="73" eb="75">
      <t>ソウダン</t>
    </rPh>
    <rPh sb="75" eb="77">
      <t>タイオウ</t>
    </rPh>
    <rPh sb="78" eb="80">
      <t>ギョウセイ</t>
    </rPh>
    <rPh sb="80" eb="82">
      <t>テツヅキ</t>
    </rPh>
    <rPh sb="83" eb="85">
      <t>ゼセイ</t>
    </rPh>
    <rPh sb="86" eb="88">
      <t>キセイ</t>
    </rPh>
    <rPh sb="88" eb="90">
      <t>カンワ</t>
    </rPh>
    <rPh sb="92" eb="95">
      <t>アイテコク</t>
    </rPh>
    <rPh sb="95" eb="97">
      <t>セイフ</t>
    </rPh>
    <rPh sb="99" eb="100">
      <t>ハタラ</t>
    </rPh>
    <rPh sb="103" eb="104">
      <t>トウ</t>
    </rPh>
    <rPh sb="105" eb="106">
      <t>オコナ</t>
    </rPh>
    <rPh sb="112" eb="114">
      <t>ザイガイ</t>
    </rPh>
    <rPh sb="114" eb="116">
      <t>コウカン</t>
    </rPh>
    <rPh sb="116" eb="118">
      <t>シセツ</t>
    </rPh>
    <rPh sb="119" eb="121">
      <t>カツヨウ</t>
    </rPh>
    <rPh sb="135" eb="137">
      <t>カイサイ</t>
    </rPh>
    <rPh sb="137" eb="138">
      <t>トウ</t>
    </rPh>
    <rPh sb="139" eb="140">
      <t>ツウ</t>
    </rPh>
    <rPh sb="142" eb="144">
      <t>ニホン</t>
    </rPh>
    <rPh sb="144" eb="146">
      <t>キギョウ</t>
    </rPh>
    <rPh sb="147" eb="149">
      <t>カイガイ</t>
    </rPh>
    <rPh sb="149" eb="151">
      <t>テンカイ</t>
    </rPh>
    <rPh sb="152" eb="154">
      <t>シエン</t>
    </rPh>
    <phoneticPr fontId="5"/>
  </si>
  <si>
    <t>日本企業の活動の円滑化</t>
    <rPh sb="0" eb="2">
      <t>ニッポン</t>
    </rPh>
    <rPh sb="2" eb="4">
      <t>キギョウ</t>
    </rPh>
    <rPh sb="5" eb="7">
      <t>カツドウ</t>
    </rPh>
    <rPh sb="8" eb="10">
      <t>エンカツ</t>
    </rPh>
    <rPh sb="10" eb="11">
      <t>カ</t>
    </rPh>
    <phoneticPr fontId="5"/>
  </si>
  <si>
    <t>在外公館における日本人弁護士の対応件数</t>
    <rPh sb="0" eb="2">
      <t>ザイガイ</t>
    </rPh>
    <rPh sb="2" eb="4">
      <t>コウカン</t>
    </rPh>
    <rPh sb="8" eb="11">
      <t>ニホンジン</t>
    </rPh>
    <rPh sb="11" eb="14">
      <t>ベンゴシ</t>
    </rPh>
    <rPh sb="15" eb="17">
      <t>タイオウ</t>
    </rPh>
    <rPh sb="17" eb="19">
      <t>ケンスウ</t>
    </rPh>
    <phoneticPr fontId="5"/>
  </si>
  <si>
    <t>件</t>
    <rPh sb="0" eb="1">
      <t>ケン</t>
    </rPh>
    <phoneticPr fontId="5"/>
  </si>
  <si>
    <t>-</t>
    <phoneticPr fontId="5"/>
  </si>
  <si>
    <t>日本企業の海外展開は、各企業が経済情勢、採算性、市場ニーズを含む事業の見直し等の要素を総合的に勘案し、各社の事業判断により行われるものであり、政府の施策につき予め定量的な目標を設定することは困難である。</t>
    <rPh sb="0" eb="2">
      <t>ニホン</t>
    </rPh>
    <rPh sb="2" eb="4">
      <t>キギョウ</t>
    </rPh>
    <rPh sb="5" eb="7">
      <t>カイガイ</t>
    </rPh>
    <rPh sb="7" eb="9">
      <t>テンカイ</t>
    </rPh>
    <rPh sb="11" eb="14">
      <t>カクキギョウ</t>
    </rPh>
    <rPh sb="15" eb="17">
      <t>ケイザイ</t>
    </rPh>
    <rPh sb="17" eb="19">
      <t>ジョウセイ</t>
    </rPh>
    <rPh sb="20" eb="23">
      <t>サイサンセイ</t>
    </rPh>
    <rPh sb="24" eb="26">
      <t>シジョウ</t>
    </rPh>
    <rPh sb="30" eb="31">
      <t>フク</t>
    </rPh>
    <rPh sb="32" eb="34">
      <t>ジギョウ</t>
    </rPh>
    <rPh sb="35" eb="37">
      <t>ミナオ</t>
    </rPh>
    <rPh sb="38" eb="39">
      <t>トウ</t>
    </rPh>
    <rPh sb="40" eb="42">
      <t>ヨウソ</t>
    </rPh>
    <rPh sb="43" eb="46">
      <t>ソウゴウテキ</t>
    </rPh>
    <rPh sb="47" eb="49">
      <t>カンアン</t>
    </rPh>
    <rPh sb="51" eb="53">
      <t>カクシャ</t>
    </rPh>
    <rPh sb="54" eb="56">
      <t>ジギョウ</t>
    </rPh>
    <rPh sb="56" eb="58">
      <t>ハンダン</t>
    </rPh>
    <rPh sb="61" eb="62">
      <t>オコナ</t>
    </rPh>
    <rPh sb="71" eb="73">
      <t>セイフ</t>
    </rPh>
    <rPh sb="74" eb="76">
      <t>セサク</t>
    </rPh>
    <rPh sb="79" eb="80">
      <t>アラカジ</t>
    </rPh>
    <rPh sb="81" eb="84">
      <t>テイリョウテキ</t>
    </rPh>
    <rPh sb="85" eb="87">
      <t>モクヒョウ</t>
    </rPh>
    <rPh sb="88" eb="90">
      <t>セッテイ</t>
    </rPh>
    <rPh sb="95" eb="97">
      <t>コンナン</t>
    </rPh>
    <phoneticPr fontId="5"/>
  </si>
  <si>
    <t>日本企業のインフラ受注額の増加</t>
    <rPh sb="0" eb="2">
      <t>ニホン</t>
    </rPh>
    <rPh sb="2" eb="4">
      <t>キギョウ</t>
    </rPh>
    <rPh sb="9" eb="12">
      <t>ジュチュウガク</t>
    </rPh>
    <rPh sb="13" eb="15">
      <t>ゾウカ</t>
    </rPh>
    <phoneticPr fontId="5"/>
  </si>
  <si>
    <t>これまで当省が行ってきた日本企業支援は十分な成果を上げており、効果的に事業を実施している。</t>
    <rPh sb="4" eb="6">
      <t>トウショウ</t>
    </rPh>
    <rPh sb="7" eb="8">
      <t>オコナ</t>
    </rPh>
    <rPh sb="12" eb="14">
      <t>ニホン</t>
    </rPh>
    <rPh sb="14" eb="16">
      <t>キギョウ</t>
    </rPh>
    <rPh sb="16" eb="18">
      <t>シエン</t>
    </rPh>
    <rPh sb="19" eb="21">
      <t>ジュウブン</t>
    </rPh>
    <rPh sb="22" eb="24">
      <t>セイカ</t>
    </rPh>
    <rPh sb="25" eb="26">
      <t>ア</t>
    </rPh>
    <rPh sb="31" eb="34">
      <t>コウカテキ</t>
    </rPh>
    <rPh sb="35" eb="37">
      <t>ジギョウ</t>
    </rPh>
    <rPh sb="38" eb="40">
      <t>ジッシ</t>
    </rPh>
    <phoneticPr fontId="5"/>
  </si>
  <si>
    <t>今後も国際経済情勢の変化により、求められる企業支援のあり方も変化していくところ、常に企業のニーズに合った支援を行うべく、経済界等と緊密に意思疎通し、常に実効的な事業実施とそのための体制整備に努める。</t>
    <rPh sb="0" eb="2">
      <t>コンゴ</t>
    </rPh>
    <rPh sb="3" eb="5">
      <t>コクサイ</t>
    </rPh>
    <rPh sb="5" eb="7">
      <t>ケイザイ</t>
    </rPh>
    <rPh sb="7" eb="9">
      <t>ジョウセイ</t>
    </rPh>
    <rPh sb="10" eb="12">
      <t>ヘンカ</t>
    </rPh>
    <rPh sb="16" eb="17">
      <t>モト</t>
    </rPh>
    <rPh sb="21" eb="23">
      <t>キギョウ</t>
    </rPh>
    <rPh sb="23" eb="25">
      <t>シエン</t>
    </rPh>
    <rPh sb="28" eb="29">
      <t>カタ</t>
    </rPh>
    <rPh sb="30" eb="32">
      <t>ヘンカ</t>
    </rPh>
    <rPh sb="40" eb="41">
      <t>ツネ</t>
    </rPh>
    <rPh sb="42" eb="44">
      <t>キギョウ</t>
    </rPh>
    <rPh sb="49" eb="50">
      <t>ア</t>
    </rPh>
    <rPh sb="52" eb="54">
      <t>シエン</t>
    </rPh>
    <rPh sb="55" eb="56">
      <t>オコナ</t>
    </rPh>
    <rPh sb="60" eb="63">
      <t>ケイザイカイ</t>
    </rPh>
    <rPh sb="63" eb="64">
      <t>トウ</t>
    </rPh>
    <rPh sb="65" eb="67">
      <t>キンミツ</t>
    </rPh>
    <rPh sb="68" eb="70">
      <t>イシ</t>
    </rPh>
    <rPh sb="70" eb="72">
      <t>ソツウ</t>
    </rPh>
    <rPh sb="74" eb="75">
      <t>ツネ</t>
    </rPh>
    <rPh sb="76" eb="79">
      <t>ジッコウテキ</t>
    </rPh>
    <rPh sb="80" eb="82">
      <t>ジギョウ</t>
    </rPh>
    <rPh sb="82" eb="84">
      <t>ジッシ</t>
    </rPh>
    <rPh sb="90" eb="92">
      <t>タイセイ</t>
    </rPh>
    <rPh sb="92" eb="94">
      <t>セイビ</t>
    </rPh>
    <rPh sb="95" eb="96">
      <t>ツト</t>
    </rPh>
    <phoneticPr fontId="5"/>
  </si>
  <si>
    <t>2022</t>
  </si>
  <si>
    <t>-</t>
    <phoneticPr fontId="5"/>
  </si>
  <si>
    <t>海外における日本企業の進出拠点の増加</t>
    <rPh sb="0" eb="2">
      <t>カイガイ</t>
    </rPh>
    <rPh sb="6" eb="8">
      <t>ニホン</t>
    </rPh>
    <rPh sb="8" eb="10">
      <t>キギョウ</t>
    </rPh>
    <rPh sb="11" eb="13">
      <t>シンシュツ</t>
    </rPh>
    <rPh sb="13" eb="15">
      <t>キョテン</t>
    </rPh>
    <rPh sb="16" eb="18">
      <t>ゾウカ</t>
    </rPh>
    <phoneticPr fontId="5"/>
  </si>
  <si>
    <t>-</t>
    <phoneticPr fontId="5"/>
  </si>
  <si>
    <t>対外輸出の増加</t>
    <rPh sb="0" eb="2">
      <t>タイガイ</t>
    </rPh>
    <rPh sb="2" eb="4">
      <t>ユシュツ</t>
    </rPh>
    <rPh sb="5" eb="7">
      <t>ゾウカ</t>
    </rPh>
    <phoneticPr fontId="5"/>
  </si>
  <si>
    <t>対外輸出額：令和2年度68兆円、令和3年度83兆円、令和4年度98兆円
（財務省貿易統計）</t>
    <rPh sb="0" eb="2">
      <t>タイガイ</t>
    </rPh>
    <rPh sb="2" eb="4">
      <t>ユシュツ</t>
    </rPh>
    <rPh sb="4" eb="5">
      <t>ガク</t>
    </rPh>
    <rPh sb="6" eb="8">
      <t>レイワ</t>
    </rPh>
    <rPh sb="9" eb="11">
      <t>ネンド</t>
    </rPh>
    <rPh sb="13" eb="15">
      <t>チョウエン</t>
    </rPh>
    <rPh sb="16" eb="18">
      <t>レイワ</t>
    </rPh>
    <rPh sb="19" eb="21">
      <t>ネンド</t>
    </rPh>
    <rPh sb="23" eb="25">
      <t>チョウエン</t>
    </rPh>
    <rPh sb="26" eb="28">
      <t>レイワ</t>
    </rPh>
    <rPh sb="29" eb="31">
      <t>ネンド</t>
    </rPh>
    <rPh sb="33" eb="35">
      <t>チョウエン</t>
    </rPh>
    <rPh sb="37" eb="39">
      <t>ザイム</t>
    </rPh>
    <rPh sb="39" eb="40">
      <t>ショウ</t>
    </rPh>
    <rPh sb="40" eb="42">
      <t>ボウエキ</t>
    </rPh>
    <rPh sb="42" eb="44">
      <t>トウケイ</t>
    </rPh>
    <phoneticPr fontId="5"/>
  </si>
  <si>
    <t>インフラ受注額の増加</t>
    <rPh sb="4" eb="7">
      <t>ジュチュウガク</t>
    </rPh>
    <rPh sb="8" eb="10">
      <t>ゾウカ</t>
    </rPh>
    <phoneticPr fontId="5"/>
  </si>
  <si>
    <t>日本企業海外拠点数：令和2年度80,373拠点、令和3年度77,551拠点
（外務省HP）</t>
    <rPh sb="0" eb="2">
      <t>ニホン</t>
    </rPh>
    <rPh sb="2" eb="4">
      <t>キギョウ</t>
    </rPh>
    <rPh sb="4" eb="6">
      <t>カイガイ</t>
    </rPh>
    <rPh sb="6" eb="9">
      <t>キョテンスウ</t>
    </rPh>
    <rPh sb="10" eb="12">
      <t>レイワ</t>
    </rPh>
    <rPh sb="13" eb="15">
      <t>ネンド</t>
    </rPh>
    <rPh sb="21" eb="23">
      <t>キョテン</t>
    </rPh>
    <rPh sb="24" eb="26">
      <t>レイワ</t>
    </rPh>
    <rPh sb="27" eb="29">
      <t>ネンド</t>
    </rPh>
    <rPh sb="35" eb="37">
      <t>キョテン</t>
    </rPh>
    <rPh sb="39" eb="42">
      <t>ガイムショウ</t>
    </rPh>
    <phoneticPr fontId="5"/>
  </si>
  <si>
    <t>外務省
21.8百万円</t>
    <rPh sb="0" eb="3">
      <t>ガイムショウ</t>
    </rPh>
    <rPh sb="8" eb="9">
      <t>ヒャク</t>
    </rPh>
    <rPh sb="9" eb="11">
      <t>マンエン</t>
    </rPh>
    <phoneticPr fontId="38"/>
  </si>
  <si>
    <t>Ｂ．Ａ社他
20.5百万円</t>
    <rPh sb="3" eb="4">
      <t>シャ</t>
    </rPh>
    <rPh sb="4" eb="5">
      <t>ホカ</t>
    </rPh>
    <rPh sb="10" eb="11">
      <t>ヒャク</t>
    </rPh>
    <rPh sb="11" eb="13">
      <t>マンエン</t>
    </rPh>
    <phoneticPr fontId="38"/>
  </si>
  <si>
    <t>在外公館
20.8百万円</t>
    <rPh sb="0" eb="2">
      <t>ザイガイ</t>
    </rPh>
    <rPh sb="2" eb="4">
      <t>コウカン</t>
    </rPh>
    <rPh sb="9" eb="10">
      <t>ヒャク</t>
    </rPh>
    <rPh sb="10" eb="12">
      <t>マンエン</t>
    </rPh>
    <phoneticPr fontId="38"/>
  </si>
  <si>
    <t>（１）インフラプロジェクト専門官機能強化関係経費（Ａ．～Ｃ．ブロック）</t>
    <rPh sb="13" eb="16">
      <t>センモンカン</t>
    </rPh>
    <rPh sb="16" eb="18">
      <t>キノウ</t>
    </rPh>
    <rPh sb="18" eb="20">
      <t>キョウカ</t>
    </rPh>
    <rPh sb="20" eb="22">
      <t>カンケイ</t>
    </rPh>
    <rPh sb="22" eb="24">
      <t>ケイヒ</t>
    </rPh>
    <phoneticPr fontId="38"/>
  </si>
  <si>
    <t>Ｄ．非常勤職員
4.5百万円</t>
    <rPh sb="2" eb="5">
      <t>ヒジョウキン</t>
    </rPh>
    <rPh sb="5" eb="7">
      <t>ショクイン</t>
    </rPh>
    <rPh sb="11" eb="12">
      <t>ヒャク</t>
    </rPh>
    <rPh sb="12" eb="14">
      <t>マンエン</t>
    </rPh>
    <phoneticPr fontId="38"/>
  </si>
  <si>
    <t>Ｆ．沖縄NXエアカーゴサービス株式会社他
0.3百万円</t>
    <rPh sb="2" eb="4">
      <t>オキナワ</t>
    </rPh>
    <rPh sb="15" eb="19">
      <t>カブシキガイシャ</t>
    </rPh>
    <rPh sb="19" eb="20">
      <t>ホカ</t>
    </rPh>
    <rPh sb="24" eb="25">
      <t>ヒャク</t>
    </rPh>
    <rPh sb="25" eb="27">
      <t>マンエン</t>
    </rPh>
    <phoneticPr fontId="38"/>
  </si>
  <si>
    <t>在外公館
28.9百万円</t>
    <rPh sb="0" eb="2">
      <t>ザイガイ</t>
    </rPh>
    <rPh sb="2" eb="4">
      <t>コウカン</t>
    </rPh>
    <rPh sb="9" eb="10">
      <t>ヒャク</t>
    </rPh>
    <rPh sb="10" eb="12">
      <t>マンエン</t>
    </rPh>
    <phoneticPr fontId="38"/>
  </si>
  <si>
    <t>外務省
35.2百万円</t>
    <rPh sb="0" eb="3">
      <t>ガイムショウ</t>
    </rPh>
    <rPh sb="8" eb="9">
      <t>ヒャク</t>
    </rPh>
    <rPh sb="9" eb="11">
      <t>マンエン</t>
    </rPh>
    <phoneticPr fontId="38"/>
  </si>
  <si>
    <t>旅費</t>
    <rPh sb="0" eb="2">
      <t>リョヒ</t>
    </rPh>
    <phoneticPr fontId="5"/>
  </si>
  <si>
    <t>外部委託</t>
    <rPh sb="0" eb="2">
      <t>ガイブ</t>
    </rPh>
    <rPh sb="2" eb="4">
      <t>イタク</t>
    </rPh>
    <phoneticPr fontId="5"/>
  </si>
  <si>
    <t>アドバイス及びコンサルティング業務</t>
    <rPh sb="5" eb="6">
      <t>オヨ</t>
    </rPh>
    <rPh sb="15" eb="17">
      <t>ギョウム</t>
    </rPh>
    <phoneticPr fontId="5"/>
  </si>
  <si>
    <t>人件費</t>
    <rPh sb="0" eb="3">
      <t>ジンケンヒ</t>
    </rPh>
    <phoneticPr fontId="5"/>
  </si>
  <si>
    <t>日本企業支援専門員</t>
    <rPh sb="0" eb="2">
      <t>ニホン</t>
    </rPh>
    <rPh sb="2" eb="4">
      <t>キギョウ</t>
    </rPh>
    <rPh sb="4" eb="6">
      <t>シエン</t>
    </rPh>
    <rPh sb="6" eb="9">
      <t>センモンイン</t>
    </rPh>
    <phoneticPr fontId="5"/>
  </si>
  <si>
    <t>庁費</t>
    <rPh sb="0" eb="2">
      <t>チョウヒ</t>
    </rPh>
    <phoneticPr fontId="5"/>
  </si>
  <si>
    <t>日本企業支援専門員</t>
    <rPh sb="0" eb="2">
      <t>ニホン</t>
    </rPh>
    <rPh sb="2" eb="4">
      <t>キギョウ</t>
    </rPh>
    <rPh sb="4" eb="6">
      <t>シエン</t>
    </rPh>
    <rPh sb="6" eb="9">
      <t>センモンイン</t>
    </rPh>
    <phoneticPr fontId="38"/>
  </si>
  <si>
    <t>会議出席等出張</t>
    <rPh sb="0" eb="2">
      <t>カイギ</t>
    </rPh>
    <rPh sb="2" eb="4">
      <t>シュッセキ</t>
    </rPh>
    <rPh sb="4" eb="5">
      <t>トウ</t>
    </rPh>
    <rPh sb="5" eb="7">
      <t>シュッチョウ</t>
    </rPh>
    <phoneticPr fontId="38"/>
  </si>
  <si>
    <t>琉球泡盛ＰＲ事業</t>
    <rPh sb="0" eb="2">
      <t>リュウキュウ</t>
    </rPh>
    <rPh sb="2" eb="4">
      <t>アワモリ</t>
    </rPh>
    <rPh sb="6" eb="8">
      <t>ジギョウ</t>
    </rPh>
    <phoneticPr fontId="38"/>
  </si>
  <si>
    <t>各種アドバイザー委嘱</t>
    <rPh sb="0" eb="2">
      <t>カクシュ</t>
    </rPh>
    <rPh sb="8" eb="10">
      <t>イショク</t>
    </rPh>
    <phoneticPr fontId="38"/>
  </si>
  <si>
    <t>各種イベント開催</t>
    <rPh sb="0" eb="2">
      <t>カクシュ</t>
    </rPh>
    <rPh sb="6" eb="8">
      <t>カイサイ</t>
    </rPh>
    <phoneticPr fontId="38"/>
  </si>
  <si>
    <t>インフラアドバイザー委嘱</t>
    <rPh sb="10" eb="12">
      <t>イショク</t>
    </rPh>
    <phoneticPr fontId="38"/>
  </si>
  <si>
    <t>任地内出張</t>
    <rPh sb="0" eb="1">
      <t>ニン</t>
    </rPh>
    <rPh sb="1" eb="2">
      <t>チ</t>
    </rPh>
    <rPh sb="2" eb="3">
      <t>ナイ</t>
    </rPh>
    <rPh sb="3" eb="5">
      <t>シュッチョウ</t>
    </rPh>
    <phoneticPr fontId="38"/>
  </si>
  <si>
    <t>Ａ．出張者
（延べ2名）
1.0百万円</t>
    <rPh sb="2" eb="5">
      <t>シュッチョウシャ</t>
    </rPh>
    <rPh sb="7" eb="8">
      <t>ノ</t>
    </rPh>
    <rPh sb="10" eb="11">
      <t>メイ</t>
    </rPh>
    <rPh sb="16" eb="17">
      <t>ヒャク</t>
    </rPh>
    <rPh sb="17" eb="19">
      <t>マンエン</t>
    </rPh>
    <phoneticPr fontId="38"/>
  </si>
  <si>
    <t>Ｃ．出張者
（延べ5名）
0.3百万円</t>
    <rPh sb="2" eb="5">
      <t>シュッチョウシャ</t>
    </rPh>
    <rPh sb="7" eb="8">
      <t>ノ</t>
    </rPh>
    <rPh sb="10" eb="11">
      <t>メイ</t>
    </rPh>
    <rPh sb="16" eb="17">
      <t>ヒャク</t>
    </rPh>
    <rPh sb="17" eb="19">
      <t>マンエン</t>
    </rPh>
    <phoneticPr fontId="38"/>
  </si>
  <si>
    <t>Ｅ．出張者
（延べ3名）
1.5百万円</t>
    <rPh sb="2" eb="5">
      <t>シュッチョウシャ</t>
    </rPh>
    <rPh sb="7" eb="8">
      <t>ノ</t>
    </rPh>
    <rPh sb="10" eb="11">
      <t>メイ</t>
    </rPh>
    <rPh sb="16" eb="17">
      <t>ヒャク</t>
    </rPh>
    <rPh sb="17" eb="19">
      <t>マンエン</t>
    </rPh>
    <phoneticPr fontId="38"/>
  </si>
  <si>
    <t>Ｈ．Japan Society of Northern California他
2.7百万円</t>
    <rPh sb="38" eb="39">
      <t>ホカ</t>
    </rPh>
    <rPh sb="43" eb="44">
      <t>ヒャク</t>
    </rPh>
    <rPh sb="44" eb="46">
      <t>マンエン</t>
    </rPh>
    <phoneticPr fontId="38"/>
  </si>
  <si>
    <t>Ｇ．有識者Ａ他
26.2百万円</t>
    <rPh sb="2" eb="5">
      <t>ユウシキシャ</t>
    </rPh>
    <rPh sb="6" eb="7">
      <t>ホカ</t>
    </rPh>
    <rPh sb="12" eb="13">
      <t>ヒャク</t>
    </rPh>
    <rPh sb="13" eb="15">
      <t>マンエン</t>
    </rPh>
    <phoneticPr fontId="38"/>
  </si>
  <si>
    <t>任地内出張（現地調査）</t>
    <rPh sb="0" eb="2">
      <t>ニンチ</t>
    </rPh>
    <rPh sb="2" eb="3">
      <t>ナイ</t>
    </rPh>
    <rPh sb="3" eb="5">
      <t>シュッチョウ</t>
    </rPh>
    <rPh sb="6" eb="8">
      <t>ゲンチ</t>
    </rPh>
    <rPh sb="8" eb="10">
      <t>チョウサ</t>
    </rPh>
    <phoneticPr fontId="5"/>
  </si>
  <si>
    <t>庁費</t>
    <rPh sb="0" eb="2">
      <t>チョウヒ</t>
    </rPh>
    <phoneticPr fontId="5"/>
  </si>
  <si>
    <t>琉球泡盛ＰＲ事業（開催業務）</t>
    <rPh sb="0" eb="2">
      <t>リュウキュウ</t>
    </rPh>
    <rPh sb="2" eb="4">
      <t>アワモリ</t>
    </rPh>
    <rPh sb="6" eb="8">
      <t>ジギョウ</t>
    </rPh>
    <rPh sb="9" eb="11">
      <t>カイサイ</t>
    </rPh>
    <rPh sb="11" eb="13">
      <t>ギョウム</t>
    </rPh>
    <phoneticPr fontId="5"/>
  </si>
  <si>
    <t>本省職員Ａ</t>
    <rPh sb="0" eb="2">
      <t>ホンショウ</t>
    </rPh>
    <rPh sb="2" eb="4">
      <t>ショクイン</t>
    </rPh>
    <phoneticPr fontId="5"/>
  </si>
  <si>
    <t>本省職員Ｂ</t>
    <rPh sb="0" eb="2">
      <t>ホンショウ</t>
    </rPh>
    <rPh sb="2" eb="4">
      <t>ショクイン</t>
    </rPh>
    <phoneticPr fontId="5"/>
  </si>
  <si>
    <t>－</t>
    <phoneticPr fontId="5"/>
  </si>
  <si>
    <t>-</t>
    <phoneticPr fontId="5"/>
  </si>
  <si>
    <t>会議出席等出張</t>
    <rPh sb="0" eb="2">
      <t>カイギ</t>
    </rPh>
    <rPh sb="2" eb="4">
      <t>シュッセキ</t>
    </rPh>
    <rPh sb="4" eb="5">
      <t>トウ</t>
    </rPh>
    <rPh sb="5" eb="7">
      <t>シュッチョウ</t>
    </rPh>
    <phoneticPr fontId="5"/>
  </si>
  <si>
    <t>Ａ社</t>
    <rPh sb="1" eb="2">
      <t>シャ</t>
    </rPh>
    <phoneticPr fontId="5"/>
  </si>
  <si>
    <t>有識者Ａ</t>
    <rPh sb="0" eb="3">
      <t>ユウシキシャ</t>
    </rPh>
    <phoneticPr fontId="5"/>
  </si>
  <si>
    <t>有識者Ｂ</t>
    <rPh sb="0" eb="3">
      <t>ユウシキシャ</t>
    </rPh>
    <phoneticPr fontId="5"/>
  </si>
  <si>
    <t>Ｂ社</t>
    <rPh sb="1" eb="2">
      <t>シャ</t>
    </rPh>
    <phoneticPr fontId="5"/>
  </si>
  <si>
    <t>有識者Ｃ</t>
    <rPh sb="0" eb="3">
      <t>ユウシキシャ</t>
    </rPh>
    <phoneticPr fontId="5"/>
  </si>
  <si>
    <t>Ｃ社</t>
    <rPh sb="1" eb="2">
      <t>シャ</t>
    </rPh>
    <phoneticPr fontId="5"/>
  </si>
  <si>
    <t>有識者Ｄ</t>
    <rPh sb="0" eb="3">
      <t>ユウシキシャ</t>
    </rPh>
    <phoneticPr fontId="5"/>
  </si>
  <si>
    <t>有識者Ｅ</t>
    <rPh sb="0" eb="3">
      <t>ユウシキシャ</t>
    </rPh>
    <phoneticPr fontId="5"/>
  </si>
  <si>
    <t>Ｄ社</t>
    <rPh sb="1" eb="2">
      <t>シャ</t>
    </rPh>
    <phoneticPr fontId="5"/>
  </si>
  <si>
    <t>Ｅ社</t>
    <rPh sb="1" eb="2">
      <t>シャ</t>
    </rPh>
    <phoneticPr fontId="5"/>
  </si>
  <si>
    <t>在外公館インフラアドバイザー委嘱</t>
    <rPh sb="0" eb="2">
      <t>ザイガイ</t>
    </rPh>
    <rPh sb="2" eb="4">
      <t>コウカン</t>
    </rPh>
    <rPh sb="14" eb="16">
      <t>イショク</t>
    </rPh>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</si>
  <si>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</si>
  <si>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</si>
  <si>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</si>
  <si>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在外職員Ｄ</t>
    <rPh sb="0" eb="2">
      <t>ザイガイ</t>
    </rPh>
    <rPh sb="2" eb="4">
      <t>ショクイン</t>
    </rPh>
    <phoneticPr fontId="5"/>
  </si>
  <si>
    <t>在外職員Ｅ</t>
    <rPh sb="0" eb="2">
      <t>ザイガイ</t>
    </rPh>
    <rPh sb="2" eb="4">
      <t>ショクイン</t>
    </rPh>
    <phoneticPr fontId="5"/>
  </si>
  <si>
    <t>任地内出張（現地調査）</t>
    <rPh sb="0" eb="2">
      <t>ニンチ</t>
    </rPh>
    <rPh sb="2" eb="3">
      <t>ナイ</t>
    </rPh>
    <rPh sb="3" eb="5">
      <t>シュッチョウ</t>
    </rPh>
    <rPh sb="6" eb="8">
      <t>ゲンチ</t>
    </rPh>
    <rPh sb="8" eb="10">
      <t>チョウサ</t>
    </rPh>
    <phoneticPr fontId="5"/>
  </si>
  <si>
    <t>非常勤職員</t>
    <rPh sb="0" eb="3">
      <t>ヒジョウキン</t>
    </rPh>
    <rPh sb="3" eb="5">
      <t>ショクイン</t>
    </rPh>
    <phoneticPr fontId="5"/>
  </si>
  <si>
    <t>日本企業支援専門員</t>
    <rPh sb="0" eb="2">
      <t>ニホン</t>
    </rPh>
    <rPh sb="2" eb="4">
      <t>キギョウ</t>
    </rPh>
    <rPh sb="4" eb="6">
      <t>シエン</t>
    </rPh>
    <rPh sb="6" eb="9">
      <t>センモンイン</t>
    </rPh>
    <phoneticPr fontId="5"/>
  </si>
  <si>
    <t>非常勤職員Ａ</t>
    <rPh sb="0" eb="3">
      <t>ヒジョウキン</t>
    </rPh>
    <rPh sb="3" eb="5">
      <t>ショクイン</t>
    </rPh>
    <phoneticPr fontId="5"/>
  </si>
  <si>
    <t>外部専門家</t>
    <rPh sb="0" eb="2">
      <t>ガイブ</t>
    </rPh>
    <rPh sb="2" eb="5">
      <t>センモンカ</t>
    </rPh>
    <phoneticPr fontId="5"/>
  </si>
  <si>
    <t>沖縄ＮＸエアカーゴサービス株式会社</t>
    <rPh sb="0" eb="2">
      <t>オキナワ</t>
    </rPh>
    <rPh sb="13" eb="17">
      <t>カブシキガイシャ</t>
    </rPh>
    <phoneticPr fontId="5"/>
  </si>
  <si>
    <t>琉球泡盛ＰＲ事業（泡盛輸送料等）</t>
    <rPh sb="0" eb="2">
      <t>リュウキュウ</t>
    </rPh>
    <rPh sb="2" eb="4">
      <t>アワモリ</t>
    </rPh>
    <rPh sb="6" eb="8">
      <t>ジギョウ</t>
    </rPh>
    <rPh sb="9" eb="11">
      <t>アワモリ</t>
    </rPh>
    <rPh sb="11" eb="14">
      <t>ユソウリョウ</t>
    </rPh>
    <rPh sb="14" eb="15">
      <t>トウ</t>
    </rPh>
    <phoneticPr fontId="5"/>
  </si>
  <si>
    <t>琉球泡盛ＰＲ事業（泡盛輸送料等）</t>
    <rPh sb="0" eb="2">
      <t>リュウキュウ</t>
    </rPh>
    <rPh sb="2" eb="4">
      <t>アワモリ</t>
    </rPh>
    <rPh sb="6" eb="8">
      <t>ジギョウ</t>
    </rPh>
    <rPh sb="9" eb="11">
      <t>アワモリ</t>
    </rPh>
    <rPh sb="11" eb="14">
      <t>ユソウリョウ</t>
    </rPh>
    <rPh sb="14" eb="15">
      <t>トウ</t>
    </rPh>
    <phoneticPr fontId="5"/>
  </si>
  <si>
    <t>有限会社喜屋武商店</t>
    <rPh sb="0" eb="4">
      <t>ユウゲンガイシャ</t>
    </rPh>
    <rPh sb="4" eb="7">
      <t>キヤタケ</t>
    </rPh>
    <rPh sb="7" eb="9">
      <t>ショウテン</t>
    </rPh>
    <phoneticPr fontId="5"/>
  </si>
  <si>
    <t>琉球泡盛ＰＲ事業（泡盛購入）</t>
    <rPh sb="0" eb="2">
      <t>リュウキュウ</t>
    </rPh>
    <rPh sb="2" eb="4">
      <t>アワモリ</t>
    </rPh>
    <rPh sb="6" eb="8">
      <t>ジギョウ</t>
    </rPh>
    <rPh sb="9" eb="11">
      <t>アワモリ</t>
    </rPh>
    <rPh sb="11" eb="13">
      <t>コウニュウ</t>
    </rPh>
    <phoneticPr fontId="5"/>
  </si>
  <si>
    <t>在外公館専門（法律）アドバイザー委嘱</t>
    <rPh sb="0" eb="2">
      <t>ザイガイ</t>
    </rPh>
    <rPh sb="2" eb="4">
      <t>コウカン</t>
    </rPh>
    <rPh sb="4" eb="6">
      <t>センモン</t>
    </rPh>
    <rPh sb="7" eb="9">
      <t>ホウリツ</t>
    </rPh>
    <rPh sb="16" eb="18">
      <t>イショク</t>
    </rPh>
    <phoneticPr fontId="5"/>
  </si>
  <si>
    <t>在外公館農林水産物・食品輸出促進アドバイザー委嘱</t>
    <rPh sb="0" eb="2">
      <t>ザイガイ</t>
    </rPh>
    <rPh sb="2" eb="4">
      <t>コウカン</t>
    </rPh>
    <rPh sb="4" eb="22">
      <t>ノウリン</t>
    </rPh>
    <rPh sb="22" eb="24">
      <t>イショク</t>
    </rPh>
    <phoneticPr fontId="5"/>
  </si>
  <si>
    <t>Ｊａｐａｎ Ｓｏｃｉｅｔｙ ｏｆ Ｎｏｒｔｈｅｒｎ Ｃａｌｉｆｏｒｎｉａ</t>
    <phoneticPr fontId="5"/>
  </si>
  <si>
    <t>欧州連合日本政府代表部</t>
    <rPh sb="0" eb="2">
      <t>オウシュウ</t>
    </rPh>
    <rPh sb="2" eb="4">
      <t>レンゴウ</t>
    </rPh>
    <rPh sb="4" eb="6">
      <t>ニホン</t>
    </rPh>
    <rPh sb="6" eb="8">
      <t>セイフ</t>
    </rPh>
    <rPh sb="8" eb="11">
      <t>ダイヒョウブ</t>
    </rPh>
    <phoneticPr fontId="5"/>
  </si>
  <si>
    <t>在ベトナム日本国大使館</t>
    <rPh sb="0" eb="1">
      <t>ザイ</t>
    </rPh>
    <rPh sb="5" eb="8">
      <t>ニホンコク</t>
    </rPh>
    <rPh sb="8" eb="11">
      <t>タイシカン</t>
    </rPh>
    <phoneticPr fontId="5"/>
  </si>
  <si>
    <t>在上海日本国総領事館</t>
    <rPh sb="0" eb="1">
      <t>ザイ</t>
    </rPh>
    <rPh sb="1" eb="3">
      <t>シャンハイ</t>
    </rPh>
    <rPh sb="3" eb="6">
      <t>ニホンコク</t>
    </rPh>
    <rPh sb="6" eb="10">
      <t>ソウリョウジカン</t>
    </rPh>
    <phoneticPr fontId="5"/>
  </si>
  <si>
    <t>琉球泡盛ＰＲ事業（開催業務）</t>
    <rPh sb="0" eb="2">
      <t>リュウキュウ</t>
    </rPh>
    <rPh sb="2" eb="4">
      <t>アワモリ</t>
    </rPh>
    <rPh sb="6" eb="8">
      <t>ジギョウ</t>
    </rPh>
    <rPh sb="9" eb="11">
      <t>カイサイ</t>
    </rPh>
    <rPh sb="11" eb="13">
      <t>ギョウム</t>
    </rPh>
    <phoneticPr fontId="5"/>
  </si>
  <si>
    <t>日本産食品の魅力発信レセプション開催</t>
    <rPh sb="0" eb="2">
      <t>ニホン</t>
    </rPh>
    <rPh sb="2" eb="3">
      <t>サン</t>
    </rPh>
    <rPh sb="3" eb="5">
      <t>ショクヒン</t>
    </rPh>
    <rPh sb="6" eb="8">
      <t>ミリョク</t>
    </rPh>
    <rPh sb="8" eb="10">
      <t>ハッシン</t>
    </rPh>
    <rPh sb="16" eb="18">
      <t>カイサイ</t>
    </rPh>
    <phoneticPr fontId="5"/>
  </si>
  <si>
    <t>日本酒の魅力発信セミナー開催</t>
    <rPh sb="0" eb="2">
      <t>ニホン</t>
    </rPh>
    <rPh sb="2" eb="3">
      <t>シュ</t>
    </rPh>
    <rPh sb="4" eb="6">
      <t>ミリョク</t>
    </rPh>
    <rPh sb="6" eb="8">
      <t>ハッシン</t>
    </rPh>
    <rPh sb="12" eb="14">
      <t>カイサイ</t>
    </rPh>
    <phoneticPr fontId="5"/>
  </si>
  <si>
    <t>日本産食品の魅力発信（和食デモンストレーション等）</t>
    <rPh sb="0" eb="2">
      <t>ニホン</t>
    </rPh>
    <rPh sb="2" eb="3">
      <t>サン</t>
    </rPh>
    <rPh sb="3" eb="5">
      <t>ショクヒン</t>
    </rPh>
    <rPh sb="6" eb="8">
      <t>ミリョク</t>
    </rPh>
    <rPh sb="8" eb="10">
      <t>ハッシン</t>
    </rPh>
    <rPh sb="11" eb="13">
      <t>ワショク</t>
    </rPh>
    <rPh sb="23" eb="24">
      <t>トウ</t>
    </rPh>
    <phoneticPr fontId="5"/>
  </si>
  <si>
    <t>新興国を始めとする海外の成長を取り込み、日本経済の成長に貢献するべく、日本企業の海外展開とインフラ、農産品を含む日本製品・産品の輸出を促進・支援する。</t>
    <rPh sb="25" eb="27">
      <t>セイチョウ</t>
    </rPh>
    <phoneticPr fontId="5"/>
  </si>
  <si>
    <r>
      <t>海外展開をしている中堅・中小企業においては、現地の法規制</t>
    </r>
    <r>
      <rPr>
        <sz val="10"/>
        <rFont val="ＭＳ Ｐゴシック"/>
        <family val="3"/>
        <charset val="128"/>
        <scheme val="minor"/>
      </rPr>
      <t>や商慣習</t>
    </r>
    <r>
      <rPr>
        <sz val="10"/>
        <rFont val="ＭＳ Ｐゴシック"/>
        <family val="3"/>
        <charset val="128"/>
        <scheme val="minor"/>
      </rPr>
      <t>に関する知見が十分になく、トラブルに巻き込まれるケースが多い。そのため、在外公館を通じて、弁護士や現地事情に通じたアドバイザーなどの外部専門家を活用することにより、日本企業をサポートしていく必要性が認められる。海外に進出する日本企業の支援に関する需要は今後ますます高まることが予測されるところ、現状一部の在外公館においてしか支援を行えていないため、当該支援の範囲の拡充が今後の課題である。</t>
    </r>
    <rPh sb="0" eb="2">
      <t>カイガイ</t>
    </rPh>
    <rPh sb="2" eb="4">
      <t>テンカイ</t>
    </rPh>
    <rPh sb="9" eb="11">
      <t>チュウケン</t>
    </rPh>
    <rPh sb="12" eb="14">
      <t>チュウショウ</t>
    </rPh>
    <rPh sb="14" eb="16">
      <t>キギョウ</t>
    </rPh>
    <rPh sb="22" eb="24">
      <t>ゲンチ</t>
    </rPh>
    <rPh sb="29" eb="32">
      <t>ショウカンシュウ</t>
    </rPh>
    <rPh sb="33" eb="34">
      <t>カン</t>
    </rPh>
    <rPh sb="36" eb="38">
      <t>チケン</t>
    </rPh>
    <rPh sb="39" eb="41">
      <t>ジュウブン</t>
    </rPh>
    <rPh sb="50" eb="51">
      <t>マ</t>
    </rPh>
    <rPh sb="52" eb="53">
      <t>コ</t>
    </rPh>
    <rPh sb="60" eb="61">
      <t>オオ</t>
    </rPh>
    <rPh sb="68" eb="70">
      <t>ザイガイ</t>
    </rPh>
    <rPh sb="70" eb="72">
      <t>コウカン</t>
    </rPh>
    <rPh sb="73" eb="74">
      <t>ツウ</t>
    </rPh>
    <rPh sb="81" eb="83">
      <t>ゲンチ</t>
    </rPh>
    <rPh sb="83" eb="85">
      <t>ジジョウ</t>
    </rPh>
    <rPh sb="86" eb="87">
      <t>ツウ</t>
    </rPh>
    <rPh sb="104" eb="106">
      <t>カツヨウ</t>
    </rPh>
    <rPh sb="114" eb="116">
      <t>ニホン</t>
    </rPh>
    <rPh sb="116" eb="118">
      <t>キギョウ</t>
    </rPh>
    <rPh sb="127" eb="130">
      <t>ヒツヨウセイ</t>
    </rPh>
    <rPh sb="131" eb="132">
      <t>ミト</t>
    </rPh>
    <rPh sb="137" eb="139">
      <t>カイガイ</t>
    </rPh>
    <rPh sb="140" eb="142">
      <t>シンシュツ</t>
    </rPh>
    <rPh sb="144" eb="146">
      <t>ニホン</t>
    </rPh>
    <rPh sb="146" eb="148">
      <t>キギョウ</t>
    </rPh>
    <rPh sb="149" eb="151">
      <t>シエン</t>
    </rPh>
    <rPh sb="152" eb="153">
      <t>カン</t>
    </rPh>
    <rPh sb="155" eb="157">
      <t>ジュヨウ</t>
    </rPh>
    <rPh sb="158" eb="160">
      <t>コンゴ</t>
    </rPh>
    <rPh sb="170" eb="172">
      <t>ヨソク</t>
    </rPh>
    <rPh sb="179" eb="181">
      <t>ゲンジョウ</t>
    </rPh>
    <rPh sb="181" eb="183">
      <t>イチブ</t>
    </rPh>
    <rPh sb="184" eb="186">
      <t>ザイガイ</t>
    </rPh>
    <rPh sb="186" eb="188">
      <t>コウカン</t>
    </rPh>
    <rPh sb="194" eb="196">
      <t>シエン</t>
    </rPh>
    <rPh sb="197" eb="198">
      <t>オコナ</t>
    </rPh>
    <rPh sb="206" eb="208">
      <t>トウガイ</t>
    </rPh>
    <rPh sb="208" eb="210">
      <t>シエン</t>
    </rPh>
    <rPh sb="211" eb="213">
      <t>ハンイ</t>
    </rPh>
    <rPh sb="214" eb="216">
      <t>カクジュウ</t>
    </rPh>
    <rPh sb="217" eb="219">
      <t>コンゴ</t>
    </rPh>
    <rPh sb="220" eb="222">
      <t>カダイ</t>
    </rPh>
    <phoneticPr fontId="5"/>
  </si>
  <si>
    <t>https://www.mofa.go.jp/mofaj/annai/zaigai/kigyo/ichiran_i.html
https://www.mofa.go.jp/mofaj/gaiko/infrastructure/suishin.html</t>
    <phoneticPr fontId="5"/>
  </si>
  <si>
    <t>インフラ受注額：令和元年度27兆円、令和2年度24.4兆円、2025年の目標34兆円
（内閣官房HP）</t>
    <rPh sb="4" eb="7">
      <t>ジュチュウガク</t>
    </rPh>
    <rPh sb="8" eb="10">
      <t>レイワ</t>
    </rPh>
    <rPh sb="10" eb="11">
      <t>ガン</t>
    </rPh>
    <rPh sb="11" eb="13">
      <t>ネンド</t>
    </rPh>
    <rPh sb="15" eb="17">
      <t>チョウエン</t>
    </rPh>
    <rPh sb="18" eb="20">
      <t>レイワ</t>
    </rPh>
    <rPh sb="21" eb="23">
      <t>ネンド</t>
    </rPh>
    <rPh sb="27" eb="29">
      <t>チョウエン</t>
    </rPh>
    <rPh sb="34" eb="35">
      <t>ネン</t>
    </rPh>
    <rPh sb="36" eb="38">
      <t>モクヒョウ</t>
    </rPh>
    <rPh sb="40" eb="42">
      <t>チョウエン</t>
    </rPh>
    <rPh sb="44" eb="46">
      <t>ナイカク</t>
    </rPh>
    <rPh sb="46" eb="48">
      <t>カンボウ</t>
    </rPh>
    <phoneticPr fontId="5"/>
  </si>
  <si>
    <t>インフラアドバイザー契約数</t>
    <rPh sb="10" eb="13">
      <t>ケイヤクスウ</t>
    </rPh>
    <phoneticPr fontId="5"/>
  </si>
  <si>
    <t>-</t>
    <phoneticPr fontId="5"/>
  </si>
  <si>
    <t>https://www.mofa.go.jp/mofaj/files/100387147.pdf</t>
    <phoneticPr fontId="5"/>
  </si>
  <si>
    <t>（２）官民連携推進事業経費（Ｃ．～Ｈ．ブロック）</t>
    <rPh sb="3" eb="5">
      <t>カンミン</t>
    </rPh>
    <rPh sb="5" eb="7">
      <t>レンケイ</t>
    </rPh>
    <rPh sb="7" eb="9">
      <t>スイシン</t>
    </rPh>
    <rPh sb="9" eb="11">
      <t>ジギョウ</t>
    </rPh>
    <rPh sb="11" eb="13">
      <t>ケイヒ</t>
    </rPh>
    <phoneticPr fontId="38"/>
  </si>
  <si>
    <t>現地調査等出張</t>
    <rPh sb="0" eb="2">
      <t>ゲンチ</t>
    </rPh>
    <rPh sb="2" eb="4">
      <t>チョウサ</t>
    </rPh>
    <rPh sb="4" eb="5">
      <t>トウ</t>
    </rPh>
    <rPh sb="5" eb="7">
      <t>シュッチョウ</t>
    </rPh>
    <phoneticPr fontId="38"/>
  </si>
  <si>
    <t>現地調査等出張</t>
    <rPh sb="0" eb="2">
      <t>ゲンチ</t>
    </rPh>
    <rPh sb="2" eb="4">
      <t>チョウサ</t>
    </rPh>
    <rPh sb="4" eb="5">
      <t>トウ</t>
    </rPh>
    <rPh sb="5" eb="7">
      <t>シュッチョウ</t>
    </rPh>
    <phoneticPr fontId="5"/>
  </si>
  <si>
    <t>弁護士活用事業に係る現地調査等</t>
    <rPh sb="0" eb="3">
      <t>ベンゴシ</t>
    </rPh>
    <rPh sb="3" eb="5">
      <t>カツヨウ</t>
    </rPh>
    <rPh sb="5" eb="7">
      <t>ジギョウ</t>
    </rPh>
    <rPh sb="8" eb="9">
      <t>カカ</t>
    </rPh>
    <rPh sb="10" eb="12">
      <t>ゲンチ</t>
    </rPh>
    <rPh sb="12" eb="14">
      <t>チョウサ</t>
    </rPh>
    <rPh sb="14" eb="15">
      <t>トウ</t>
    </rPh>
    <phoneticPr fontId="5"/>
  </si>
  <si>
    <t>琉球泡盛ＰＲ事業に有識者として出席</t>
    <rPh sb="0" eb="2">
      <t>リュウキュウ</t>
    </rPh>
    <rPh sb="2" eb="4">
      <t>アワモリ</t>
    </rPh>
    <rPh sb="6" eb="8">
      <t>ジギョウ</t>
    </rPh>
    <rPh sb="9" eb="12">
      <t>ユウシキシャ</t>
    </rPh>
    <rPh sb="15" eb="17">
      <t>シュッセキ</t>
    </rPh>
    <phoneticPr fontId="5"/>
  </si>
  <si>
    <t>　アドバイザー経費（インフラ、日本人弁護士、農林水産物・食品輸出促進）に関する実施公館を増やしたため。</t>
    <rPh sb="7" eb="9">
      <t>ケイヒ</t>
    </rPh>
    <rPh sb="15" eb="18">
      <t>ニホンジン</t>
    </rPh>
    <rPh sb="18" eb="21">
      <t>ベンゴシ</t>
    </rPh>
    <rPh sb="22" eb="24">
      <t>ノウリン</t>
    </rPh>
    <rPh sb="24" eb="26">
      <t>スイサン</t>
    </rPh>
    <rPh sb="26" eb="27">
      <t>ブツ</t>
    </rPh>
    <rPh sb="28" eb="30">
      <t>ショクヒン</t>
    </rPh>
    <rPh sb="30" eb="32">
      <t>ユシュツ</t>
    </rPh>
    <rPh sb="32" eb="34">
      <t>ソクシン</t>
    </rPh>
    <rPh sb="36" eb="37">
      <t>カン</t>
    </rPh>
    <rPh sb="39" eb="41">
      <t>ジッシ</t>
    </rPh>
    <rPh sb="41" eb="43">
      <t>コウカン</t>
    </rPh>
    <rPh sb="44" eb="45">
      <t>フ</t>
    </rPh>
    <phoneticPr fontId="5"/>
  </si>
  <si>
    <t>引き続き適切かつ効率的な事業実施に努める。</t>
    <rPh sb="0" eb="1">
      <t>ヒ</t>
    </rPh>
    <rPh sb="2" eb="3">
      <t>ツヅ</t>
    </rPh>
    <rPh sb="4" eb="6">
      <t>テキセツ</t>
    </rPh>
    <rPh sb="8" eb="10">
      <t>コウリツ</t>
    </rPh>
    <rPh sb="10" eb="11">
      <t>テキ</t>
    </rPh>
    <rPh sb="12" eb="14">
      <t>ジギョウ</t>
    </rPh>
    <rPh sb="14" eb="16">
      <t>ジッシ</t>
    </rPh>
    <rPh sb="17" eb="18">
      <t>ツト</t>
    </rPh>
    <phoneticPr fontId="5"/>
  </si>
  <si>
    <t>事業の効率化に努め、事業実施に必要な経費を要求する。</t>
    <rPh sb="0" eb="2">
      <t>ジギョウ</t>
    </rPh>
    <rPh sb="3" eb="6">
      <t>コウリツカ</t>
    </rPh>
    <rPh sb="7" eb="8">
      <t>ツト</t>
    </rPh>
    <rPh sb="10" eb="12">
      <t>ジギョウ</t>
    </rPh>
    <rPh sb="12" eb="14">
      <t>ジッシ</t>
    </rPh>
    <rPh sb="15" eb="17">
      <t>ヒツヨウ</t>
    </rPh>
    <rPh sb="18" eb="20">
      <t>ケイヒ</t>
    </rPh>
    <rPh sb="21" eb="23">
      <t>ヨウキュウ</t>
    </rPh>
    <phoneticPr fontId="5"/>
  </si>
  <si>
    <t>－</t>
    <phoneticPr fontId="5"/>
  </si>
  <si>
    <t>外部有識者の点検対象外</t>
    <rPh sb="0" eb="2">
      <t>ガイブ</t>
    </rPh>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</si>
</sst>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8"/>
      <color theme="1"/>
      <name val="ＭＳ Ｐゴシック"/>
      <family val="2"/>
      <scheme val="minor"/>
    </font>
    <font>
      <sz val="11"/>
      <color theme="1"/>
      <name val="ＭＳ Ｐゴシック"/>
      <family val="3"/>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87">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39" fillId="0" borderId="0" xfId="1" applyFont="1" applyAlignment="1" applyProtection="1">
      <alignment vertical="top"/>
      <protection locked="0"/>
    </xf>
    <xf numFmtId="0" fontId="41" fillId="0" borderId="0" xfId="0" applyFont="1" applyProtection="1">
      <alignment vertical="center"/>
      <protection locked="0"/>
    </xf>
    <xf numFmtId="0" fontId="0" fillId="0" borderId="20" xfId="0" applyBorder="1" applyAlignment="1">
      <alignment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6"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0" xfId="0" applyFont="1" applyFill="1" applyBorder="1" applyAlignment="1" applyProtection="1">
      <alignment horizontal="center" vertical="center" wrapText="1"/>
      <protection locked="0"/>
    </xf>
    <xf numFmtId="0" fontId="4" fillId="0" borderId="108" xfId="0" applyFont="1" applyFill="1" applyBorder="1" applyAlignment="1" applyProtection="1">
      <alignment horizontal="center" vertical="center" wrapText="1"/>
      <protection locked="0"/>
    </xf>
    <xf numFmtId="0" fontId="4" fillId="0" borderId="109"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5" fillId="0" borderId="88"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35" fillId="0" borderId="25" xfId="0" applyFont="1" applyFill="1" applyBorder="1" applyAlignment="1" applyProtection="1">
      <alignment horizontal="left" vertical="top" wrapText="1"/>
      <protection locked="0"/>
    </xf>
    <xf numFmtId="0" fontId="35" fillId="0" borderId="20" xfId="0" applyFont="1" applyFill="1" applyBorder="1" applyAlignment="1" applyProtection="1">
      <alignment horizontal="left" vertical="top" wrapText="1"/>
      <protection locked="0"/>
    </xf>
    <xf numFmtId="0" fontId="35" fillId="0" borderId="26" xfId="0" applyFont="1" applyFill="1" applyBorder="1" applyAlignment="1" applyProtection="1">
      <alignment horizontal="left" vertical="top" wrapText="1"/>
      <protection locked="0"/>
    </xf>
    <xf numFmtId="177" fontId="25" fillId="0" borderId="19" xfId="0" applyNumberFormat="1" applyFont="1" applyFill="1" applyBorder="1" applyAlignment="1">
      <alignment horizontal="center" vertical="center" shrinkToFit="1"/>
    </xf>
    <xf numFmtId="177" fontId="25" fillId="0" borderId="20" xfId="0" applyNumberFormat="1" applyFont="1" applyFill="1" applyBorder="1" applyAlignment="1">
      <alignment horizontal="center" vertical="center" shrinkToFit="1"/>
    </xf>
    <xf numFmtId="177" fontId="25" fillId="0" borderId="26" xfId="0" applyNumberFormat="1" applyFont="1" applyFill="1" applyBorder="1" applyAlignment="1">
      <alignment horizontal="center" vertical="center" shrinkToFit="1"/>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177" fontId="25" fillId="0" borderId="7" xfId="0" applyNumberFormat="1" applyFont="1" applyFill="1" applyBorder="1" applyAlignment="1" applyProtection="1">
      <alignment horizontal="center" vertical="center" shrinkToFit="1"/>
      <protection locked="0"/>
    </xf>
    <xf numFmtId="0" fontId="30" fillId="4" borderId="78" xfId="0" applyFont="1" applyFill="1" applyBorder="1" applyAlignment="1">
      <alignment horizontal="center" vertical="center" wrapText="1"/>
    </xf>
    <xf numFmtId="0" fontId="30" fillId="4" borderId="81" xfId="0" applyFont="1" applyFill="1" applyBorder="1" applyAlignment="1">
      <alignment horizontal="center" vertical="center"/>
    </xf>
    <xf numFmtId="0" fontId="30" fillId="4" borderId="87" xfId="0" applyFont="1" applyFill="1" applyBorder="1" applyAlignment="1">
      <alignment horizontal="center" vertical="center"/>
    </xf>
    <xf numFmtId="0" fontId="30" fillId="4" borderId="27" xfId="0" applyFont="1" applyFill="1" applyBorder="1" applyAlignment="1">
      <alignment horizontal="center" vertical="center" wrapText="1"/>
    </xf>
    <xf numFmtId="0" fontId="30" fillId="4" borderId="7" xfId="0" applyFont="1" applyFill="1" applyBorder="1" applyAlignment="1">
      <alignment horizontal="center" vertical="center"/>
    </xf>
    <xf numFmtId="0" fontId="30" fillId="4" borderId="28" xfId="0" applyFont="1" applyFill="1" applyBorder="1" applyAlignment="1">
      <alignment horizontal="center" vertical="center"/>
    </xf>
    <xf numFmtId="0" fontId="30" fillId="4" borderId="27" xfId="0" applyFont="1" applyFill="1" applyBorder="1" applyAlignment="1">
      <alignment horizontal="center" vertical="center"/>
    </xf>
    <xf numFmtId="0" fontId="30" fillId="4" borderId="29" xfId="0" applyFont="1" applyFill="1" applyBorder="1" applyAlignment="1">
      <alignment horizontal="center" vertical="center"/>
    </xf>
    <xf numFmtId="0" fontId="30" fillId="4" borderId="30" xfId="0" applyFont="1" applyFill="1" applyBorder="1" applyAlignment="1">
      <alignment horizontal="center" vertical="center"/>
    </xf>
    <xf numFmtId="0" fontId="30" fillId="4" borderId="31" xfId="0" applyFont="1" applyFill="1" applyBorder="1" applyAlignment="1">
      <alignment horizontal="center" vertical="center"/>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5" fillId="0" borderId="30" xfId="0" applyFont="1" applyFill="1" applyBorder="1" applyAlignment="1" applyProtection="1">
      <alignment horizontal="center" vertical="center" shrinkToFi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25" fillId="0" borderId="7"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80" fontId="25" fillId="0" borderId="13"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32"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42" fillId="0" borderId="13" xfId="1" applyFont="1" applyFill="1" applyBorder="1" applyAlignment="1" applyProtection="1">
      <alignment horizontal="left" vertical="center" wrapText="1" shrinkToFit="1"/>
      <protection locked="0"/>
    </xf>
    <xf numFmtId="0" fontId="42" fillId="0" borderId="13" xfId="0" applyFont="1" applyFill="1" applyBorder="1" applyAlignment="1" applyProtection="1">
      <alignment horizontal="left" vertical="center" wrapText="1" shrinkToFit="1"/>
      <protection locked="0"/>
    </xf>
    <xf numFmtId="0" fontId="42" fillId="0" borderId="23" xfId="0" applyFont="1" applyFill="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left" vertical="center" wrapText="1" shrinkToFit="1"/>
    </xf>
    <xf numFmtId="0" fontId="25" fillId="5" borderId="33" xfId="3" applyFont="1" applyFill="1" applyBorder="1" applyAlignment="1">
      <alignment horizontal="left" vertical="center" wrapText="1" shrinkToFit="1"/>
    </xf>
    <xf numFmtId="0" fontId="25" fillId="5" borderId="34" xfId="3" applyFont="1" applyFill="1" applyBorder="1" applyAlignment="1">
      <alignment horizontal="left" vertical="center" wrapText="1" shrinkToFit="1"/>
    </xf>
    <xf numFmtId="0" fontId="25" fillId="5" borderId="48" xfId="3" applyFont="1" applyFill="1" applyBorder="1" applyAlignment="1">
      <alignment horizontal="left" vertical="center" wrapText="1" shrinkToFit="1"/>
    </xf>
    <xf numFmtId="0" fontId="25" fillId="5" borderId="0" xfId="3" applyFont="1" applyFill="1" applyAlignment="1">
      <alignment horizontal="left" vertical="center" wrapText="1" shrinkToFit="1"/>
    </xf>
    <xf numFmtId="0" fontId="25" fillId="5" borderId="67" xfId="3" applyFont="1" applyFill="1" applyBorder="1" applyAlignment="1">
      <alignment horizontal="left" vertical="center" wrapText="1" shrinkToFit="1"/>
    </xf>
    <xf numFmtId="0" fontId="25" fillId="5" borderId="12" xfId="3" applyFont="1" applyFill="1" applyBorder="1" applyAlignment="1">
      <alignment horizontal="left" vertical="center" wrapText="1" shrinkToFit="1"/>
    </xf>
    <xf numFmtId="0" fontId="25" fillId="5" borderId="13" xfId="3" applyFont="1" applyFill="1" applyBorder="1" applyAlignment="1">
      <alignment horizontal="left" vertical="center" wrapText="1" shrinkToFit="1"/>
    </xf>
    <xf numFmtId="0" fontId="25" fillId="5" borderId="14" xfId="3" applyFont="1" applyFill="1" applyBorder="1" applyAlignment="1">
      <alignment horizontal="left" vertical="center" wrapText="1" shrinkToFit="1"/>
    </xf>
    <xf numFmtId="0" fontId="28" fillId="9" borderId="64" xfId="3" applyFont="1" applyFill="1" applyBorder="1" applyAlignment="1">
      <alignment horizontal="center" vertical="center"/>
    </xf>
    <xf numFmtId="0" fontId="24" fillId="5" borderId="25" xfId="7"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89" xfId="0" applyFont="1" applyBorder="1" applyAlignment="1" applyProtection="1">
      <alignment horizontal="center" vertical="center" wrapText="1"/>
      <protection locked="0"/>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25" fillId="2" borderId="26" xfId="0" applyFont="1" applyFill="1" applyBorder="1" applyAlignment="1">
      <alignment horizontal="center" vertical="center"/>
    </xf>
    <xf numFmtId="0" fontId="25" fillId="0" borderId="56" xfId="0" applyFont="1" applyFill="1" applyBorder="1" applyAlignment="1" applyProtection="1">
      <alignment vertical="center" wrapText="1"/>
      <protection locked="0"/>
    </xf>
    <xf numFmtId="0" fontId="25" fillId="0" borderId="33" xfId="0" applyFont="1" applyFill="1" applyBorder="1" applyAlignment="1" applyProtection="1">
      <alignment vertical="center" wrapText="1"/>
      <protection locked="0"/>
    </xf>
    <xf numFmtId="0" fontId="25" fillId="0" borderId="49"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0" fillId="0" borderId="13" xfId="0" applyBorder="1" applyAlignment="1" applyProtection="1">
      <alignment horizontal="center"/>
      <protection locked="0"/>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40" fillId="0" borderId="33"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5">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27305</xdr:colOff>
      <xdr:row>272</xdr:row>
      <xdr:rowOff>111125</xdr:rowOff>
    </xdr:from>
    <xdr:to>
      <xdr:col>16</xdr:col>
      <xdr:colOff>72390</xdr:colOff>
      <xdr:row>272</xdr:row>
      <xdr:rowOff>362585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475480" y="13456602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144780</xdr:colOff>
      <xdr:row>272</xdr:row>
      <xdr:rowOff>109220</xdr:rowOff>
    </xdr:from>
    <xdr:to>
      <xdr:col>22</xdr:col>
      <xdr:colOff>186055</xdr:colOff>
      <xdr:row>272</xdr:row>
      <xdr:rowOff>361950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907405" y="13456412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36830</xdr:colOff>
      <xdr:row>276</xdr:row>
      <xdr:rowOff>111125</xdr:rowOff>
    </xdr:from>
    <xdr:to>
      <xdr:col>42</xdr:col>
      <xdr:colOff>81915</xdr:colOff>
      <xdr:row>276</xdr:row>
      <xdr:rowOff>362585</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10180955" y="13635672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151130</xdr:colOff>
      <xdr:row>276</xdr:row>
      <xdr:rowOff>109220</xdr:rowOff>
    </xdr:from>
    <xdr:to>
      <xdr:col>48</xdr:col>
      <xdr:colOff>192405</xdr:colOff>
      <xdr:row>276</xdr:row>
      <xdr:rowOff>361950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11609705" y="13635482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268</xdr:row>
      <xdr:rowOff>6350</xdr:rowOff>
    </xdr:from>
    <xdr:to>
      <xdr:col>37</xdr:col>
      <xdr:colOff>123825</xdr:colOff>
      <xdr:row>268</xdr:row>
      <xdr:rowOff>6350</xdr:rowOff>
    </xdr:to>
    <xdr:cxnSp macro="">
      <xdr:nvCxnSpPr>
        <xdr:cNvPr id="7" name="直線コネクタ 22">
          <a:extLst>
            <a:ext uri="{FF2B5EF4-FFF2-40B4-BE49-F238E27FC236}">
              <a16:creationId xmlns:a16="http://schemas.microsoft.com/office/drawing/2014/main" id="{00000000-0008-0000-0000-000007000000}"/>
            </a:ext>
          </a:extLst>
        </xdr:cNvPr>
        <xdr:cNvCxnSpPr/>
      </xdr:nvCxnSpPr>
      <xdr:spPr>
        <a:xfrm>
          <a:off x="3181350" y="132670550"/>
          <a:ext cx="5991225" cy="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102235</xdr:colOff>
      <xdr:row>268</xdr:row>
      <xdr:rowOff>5080</xdr:rowOff>
    </xdr:from>
    <xdr:to>
      <xdr:col>19</xdr:col>
      <xdr:colOff>102235</xdr:colOff>
      <xdr:row>269</xdr:row>
      <xdr:rowOff>2540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502660" y="48954055"/>
          <a:ext cx="0" cy="31178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257</xdr:row>
      <xdr:rowOff>6350</xdr:rowOff>
    </xdr:from>
    <xdr:to>
      <xdr:col>41</xdr:col>
      <xdr:colOff>111125</xdr:colOff>
      <xdr:row>257</xdr:row>
      <xdr:rowOff>6351</xdr:rowOff>
    </xdr:to>
    <xdr:cxnSp macro="">
      <xdr:nvCxnSpPr>
        <xdr:cNvPr id="10" name="直線コネクタ 22">
          <a:extLst>
            <a:ext uri="{FF2B5EF4-FFF2-40B4-BE49-F238E27FC236}">
              <a16:creationId xmlns:a16="http://schemas.microsoft.com/office/drawing/2014/main" id="{00000000-0008-0000-0000-00000A000000}"/>
            </a:ext>
          </a:extLst>
        </xdr:cNvPr>
        <xdr:cNvCxnSpPr/>
      </xdr:nvCxnSpPr>
      <xdr:spPr>
        <a:xfrm flipV="1">
          <a:off x="6953250" y="128022350"/>
          <a:ext cx="3082925" cy="1"/>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114300</xdr:colOff>
      <xdr:row>256</xdr:row>
      <xdr:rowOff>0</xdr:rowOff>
    </xdr:from>
    <xdr:to>
      <xdr:col>34</xdr:col>
      <xdr:colOff>114300</xdr:colOff>
      <xdr:row>257</xdr:row>
      <xdr:rowOff>0</xdr:rowOff>
    </xdr:to>
    <xdr:cxnSp macro="">
      <xdr:nvCxnSpPr>
        <xdr:cNvPr id="11" name="直線コネクタ 24">
          <a:extLst>
            <a:ext uri="{FF2B5EF4-FFF2-40B4-BE49-F238E27FC236}">
              <a16:creationId xmlns:a16="http://schemas.microsoft.com/office/drawing/2014/main" id="{00000000-0008-0000-0000-00000B000000}"/>
            </a:ext>
          </a:extLst>
        </xdr:cNvPr>
        <xdr:cNvCxnSpPr/>
      </xdr:nvCxnSpPr>
      <xdr:spPr>
        <a:xfrm>
          <a:off x="8505825" y="127568325"/>
          <a:ext cx="0" cy="447675"/>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102235</xdr:colOff>
      <xdr:row>257</xdr:row>
      <xdr:rowOff>5080</xdr:rowOff>
    </xdr:from>
    <xdr:to>
      <xdr:col>27</xdr:col>
      <xdr:colOff>102235</xdr:colOff>
      <xdr:row>258</xdr:row>
      <xdr:rowOff>2540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102735" y="45810805"/>
          <a:ext cx="0" cy="31178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105410</xdr:colOff>
      <xdr:row>257</xdr:row>
      <xdr:rowOff>6350</xdr:rowOff>
    </xdr:from>
    <xdr:to>
      <xdr:col>41</xdr:col>
      <xdr:colOff>105410</xdr:colOff>
      <xdr:row>258</xdr:row>
      <xdr:rowOff>3810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906260" y="45812075"/>
          <a:ext cx="0" cy="31178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30480</xdr:colOff>
      <xdr:row>261</xdr:row>
      <xdr:rowOff>107950</xdr:rowOff>
    </xdr:from>
    <xdr:to>
      <xdr:col>24</xdr:col>
      <xdr:colOff>75565</xdr:colOff>
      <xdr:row>261</xdr:row>
      <xdr:rowOff>359410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a:off x="6231255" y="12963842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151130</xdr:colOff>
      <xdr:row>261</xdr:row>
      <xdr:rowOff>109220</xdr:rowOff>
    </xdr:from>
    <xdr:to>
      <xdr:col>30</xdr:col>
      <xdr:colOff>192405</xdr:colOff>
      <xdr:row>261</xdr:row>
      <xdr:rowOff>361950</xdr:rowOff>
    </xdr:to>
    <xdr:sp macro="" textlink="">
      <xdr:nvSpPr>
        <xdr:cNvPr id="15" name="右大かっこ 14">
          <a:extLst>
            <a:ext uri="{FF2B5EF4-FFF2-40B4-BE49-F238E27FC236}">
              <a16:creationId xmlns:a16="http://schemas.microsoft.com/office/drawing/2014/main" id="{00000000-0008-0000-0000-00000F000000}"/>
            </a:ext>
          </a:extLst>
        </xdr:cNvPr>
        <xdr:cNvSpPr/>
      </xdr:nvSpPr>
      <xdr:spPr>
        <a:xfrm>
          <a:off x="7666355" y="12963969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30480</xdr:colOff>
      <xdr:row>261</xdr:row>
      <xdr:rowOff>114300</xdr:rowOff>
    </xdr:from>
    <xdr:to>
      <xdr:col>38</xdr:col>
      <xdr:colOff>75565</xdr:colOff>
      <xdr:row>261</xdr:row>
      <xdr:rowOff>365760</xdr:rowOff>
    </xdr:to>
    <xdr:sp macro="" textlink="">
      <xdr:nvSpPr>
        <xdr:cNvPr id="16" name="左大かっこ 15">
          <a:extLst>
            <a:ext uri="{FF2B5EF4-FFF2-40B4-BE49-F238E27FC236}">
              <a16:creationId xmlns:a16="http://schemas.microsoft.com/office/drawing/2014/main" id="{00000000-0008-0000-0000-000010000000}"/>
            </a:ext>
          </a:extLst>
        </xdr:cNvPr>
        <xdr:cNvSpPr/>
      </xdr:nvSpPr>
      <xdr:spPr>
        <a:xfrm>
          <a:off x="9298305" y="12964477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151130</xdr:colOff>
      <xdr:row>261</xdr:row>
      <xdr:rowOff>109220</xdr:rowOff>
    </xdr:from>
    <xdr:to>
      <xdr:col>44</xdr:col>
      <xdr:colOff>192405</xdr:colOff>
      <xdr:row>261</xdr:row>
      <xdr:rowOff>361950</xdr:rowOff>
    </xdr:to>
    <xdr:sp macro="" textlink="">
      <xdr:nvSpPr>
        <xdr:cNvPr id="17" name="右大かっこ 16">
          <a:extLst>
            <a:ext uri="{FF2B5EF4-FFF2-40B4-BE49-F238E27FC236}">
              <a16:creationId xmlns:a16="http://schemas.microsoft.com/office/drawing/2014/main" id="{00000000-0008-0000-0000-000011000000}"/>
            </a:ext>
          </a:extLst>
        </xdr:cNvPr>
        <xdr:cNvSpPr/>
      </xdr:nvSpPr>
      <xdr:spPr>
        <a:xfrm>
          <a:off x="10733405" y="12963969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27305</xdr:colOff>
      <xdr:row>272</xdr:row>
      <xdr:rowOff>111125</xdr:rowOff>
    </xdr:from>
    <xdr:to>
      <xdr:col>25</xdr:col>
      <xdr:colOff>72390</xdr:colOff>
      <xdr:row>272</xdr:row>
      <xdr:rowOff>362585</xdr:rowOff>
    </xdr:to>
    <xdr:sp macro="" textlink="">
      <xdr:nvSpPr>
        <xdr:cNvPr id="18" name="左大かっこ 17">
          <a:extLst>
            <a:ext uri="{FF2B5EF4-FFF2-40B4-BE49-F238E27FC236}">
              <a16:creationId xmlns:a16="http://schemas.microsoft.com/office/drawing/2014/main" id="{00000000-0008-0000-0000-000012000000}"/>
            </a:ext>
          </a:extLst>
        </xdr:cNvPr>
        <xdr:cNvSpPr/>
      </xdr:nvSpPr>
      <xdr:spPr>
        <a:xfrm>
          <a:off x="6447155" y="13456602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151130</xdr:colOff>
      <xdr:row>272</xdr:row>
      <xdr:rowOff>109220</xdr:rowOff>
    </xdr:from>
    <xdr:to>
      <xdr:col>31</xdr:col>
      <xdr:colOff>192405</xdr:colOff>
      <xdr:row>272</xdr:row>
      <xdr:rowOff>361950</xdr:rowOff>
    </xdr:to>
    <xdr:sp macro="" textlink="">
      <xdr:nvSpPr>
        <xdr:cNvPr id="19" name="右大かっこ 18">
          <a:extLst>
            <a:ext uri="{FF2B5EF4-FFF2-40B4-BE49-F238E27FC236}">
              <a16:creationId xmlns:a16="http://schemas.microsoft.com/office/drawing/2014/main" id="{00000000-0008-0000-0000-000013000000}"/>
            </a:ext>
          </a:extLst>
        </xdr:cNvPr>
        <xdr:cNvSpPr/>
      </xdr:nvSpPr>
      <xdr:spPr>
        <a:xfrm>
          <a:off x="7885430" y="13456412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102235</xdr:colOff>
      <xdr:row>272</xdr:row>
      <xdr:rowOff>5080</xdr:rowOff>
    </xdr:from>
    <xdr:to>
      <xdr:col>45</xdr:col>
      <xdr:colOff>102235</xdr:colOff>
      <xdr:row>273</xdr:row>
      <xdr:rowOff>2540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7503160" y="49897030"/>
          <a:ext cx="0" cy="31178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109855</xdr:colOff>
      <xdr:row>267</xdr:row>
      <xdr:rowOff>0</xdr:rowOff>
    </xdr:from>
    <xdr:to>
      <xdr:col>27</xdr:col>
      <xdr:colOff>109855</xdr:colOff>
      <xdr:row>269</xdr:row>
      <xdr:rowOff>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6967855" y="132216525"/>
          <a:ext cx="0" cy="8953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123825</xdr:colOff>
      <xdr:row>252</xdr:row>
      <xdr:rowOff>9525</xdr:rowOff>
    </xdr:from>
    <xdr:to>
      <xdr:col>34</xdr:col>
      <xdr:colOff>123825</xdr:colOff>
      <xdr:row>254</xdr:row>
      <xdr:rowOff>6985</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8515350" y="125787150"/>
          <a:ext cx="0" cy="89281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114300</xdr:colOff>
      <xdr:row>251</xdr:row>
      <xdr:rowOff>3175</xdr:rowOff>
    </xdr:from>
    <xdr:to>
      <xdr:col>27</xdr:col>
      <xdr:colOff>114300</xdr:colOff>
      <xdr:row>252</xdr:row>
      <xdr:rowOff>3175</xdr:rowOff>
    </xdr:to>
    <xdr:cxnSp macro="">
      <xdr:nvCxnSpPr>
        <xdr:cNvPr id="23" name="直線コネクタ 24">
          <a:extLst>
            <a:ext uri="{FF2B5EF4-FFF2-40B4-BE49-F238E27FC236}">
              <a16:creationId xmlns:a16="http://schemas.microsoft.com/office/drawing/2014/main" id="{00000000-0008-0000-0000-000017000000}"/>
            </a:ext>
          </a:extLst>
        </xdr:cNvPr>
        <xdr:cNvCxnSpPr/>
      </xdr:nvCxnSpPr>
      <xdr:spPr>
        <a:xfrm>
          <a:off x="6972300" y="125333125"/>
          <a:ext cx="0" cy="447675"/>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252</xdr:row>
      <xdr:rowOff>6350</xdr:rowOff>
    </xdr:from>
    <xdr:to>
      <xdr:col>34</xdr:col>
      <xdr:colOff>130175</xdr:colOff>
      <xdr:row>252</xdr:row>
      <xdr:rowOff>6350</xdr:rowOff>
    </xdr:to>
    <xdr:cxnSp macro="">
      <xdr:nvCxnSpPr>
        <xdr:cNvPr id="25" name="直線コネクタ 22">
          <a:extLst>
            <a:ext uri="{FF2B5EF4-FFF2-40B4-BE49-F238E27FC236}">
              <a16:creationId xmlns:a16="http://schemas.microsoft.com/office/drawing/2014/main" id="{00000000-0008-0000-0000-000019000000}"/>
            </a:ext>
          </a:extLst>
        </xdr:cNvPr>
        <xdr:cNvCxnSpPr/>
      </xdr:nvCxnSpPr>
      <xdr:spPr>
        <a:xfrm>
          <a:off x="4981575" y="125783975"/>
          <a:ext cx="3540125" cy="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102235</xdr:colOff>
      <xdr:row>252</xdr:row>
      <xdr:rowOff>5080</xdr:rowOff>
    </xdr:from>
    <xdr:to>
      <xdr:col>18</xdr:col>
      <xdr:colOff>102235</xdr:colOff>
      <xdr:row>253</xdr:row>
      <xdr:rowOff>2540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6960235" y="127573405"/>
          <a:ext cx="0" cy="44513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27305</xdr:colOff>
      <xdr:row>256</xdr:row>
      <xdr:rowOff>114300</xdr:rowOff>
    </xdr:from>
    <xdr:to>
      <xdr:col>15</xdr:col>
      <xdr:colOff>72390</xdr:colOff>
      <xdr:row>256</xdr:row>
      <xdr:rowOff>365760</xdr:rowOff>
    </xdr:to>
    <xdr:sp macro="" textlink="">
      <xdr:nvSpPr>
        <xdr:cNvPr id="32" name="左大かっこ 31">
          <a:extLst>
            <a:ext uri="{FF2B5EF4-FFF2-40B4-BE49-F238E27FC236}">
              <a16:creationId xmlns:a16="http://schemas.microsoft.com/office/drawing/2014/main" id="{00000000-0008-0000-0000-000020000000}"/>
            </a:ext>
          </a:extLst>
        </xdr:cNvPr>
        <xdr:cNvSpPr/>
      </xdr:nvSpPr>
      <xdr:spPr>
        <a:xfrm>
          <a:off x="4256405" y="12768262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147955</xdr:colOff>
      <xdr:row>256</xdr:row>
      <xdr:rowOff>109220</xdr:rowOff>
    </xdr:from>
    <xdr:to>
      <xdr:col>21</xdr:col>
      <xdr:colOff>189230</xdr:colOff>
      <xdr:row>256</xdr:row>
      <xdr:rowOff>361950</xdr:rowOff>
    </xdr:to>
    <xdr:sp macro="" textlink="">
      <xdr:nvSpPr>
        <xdr:cNvPr id="33" name="右大かっこ 32">
          <a:extLst>
            <a:ext uri="{FF2B5EF4-FFF2-40B4-BE49-F238E27FC236}">
              <a16:creationId xmlns:a16="http://schemas.microsoft.com/office/drawing/2014/main" id="{00000000-0008-0000-0000-000021000000}"/>
            </a:ext>
          </a:extLst>
        </xdr:cNvPr>
        <xdr:cNvSpPr/>
      </xdr:nvSpPr>
      <xdr:spPr>
        <a:xfrm>
          <a:off x="5691505" y="12767754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30480</xdr:colOff>
      <xdr:row>276</xdr:row>
      <xdr:rowOff>111125</xdr:rowOff>
    </xdr:from>
    <xdr:to>
      <xdr:col>34</xdr:col>
      <xdr:colOff>75565</xdr:colOff>
      <xdr:row>276</xdr:row>
      <xdr:rowOff>362585</xdr:rowOff>
    </xdr:to>
    <xdr:sp macro="" textlink="">
      <xdr:nvSpPr>
        <xdr:cNvPr id="41" name="左大かっこ 40">
          <a:extLst>
            <a:ext uri="{FF2B5EF4-FFF2-40B4-BE49-F238E27FC236}">
              <a16:creationId xmlns:a16="http://schemas.microsoft.com/office/drawing/2014/main" id="{00000000-0008-0000-0000-000029000000}"/>
            </a:ext>
          </a:extLst>
        </xdr:cNvPr>
        <xdr:cNvSpPr/>
      </xdr:nvSpPr>
      <xdr:spPr>
        <a:xfrm>
          <a:off x="8422005" y="13635672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147955</xdr:colOff>
      <xdr:row>276</xdr:row>
      <xdr:rowOff>112395</xdr:rowOff>
    </xdr:from>
    <xdr:to>
      <xdr:col>40</xdr:col>
      <xdr:colOff>189230</xdr:colOff>
      <xdr:row>276</xdr:row>
      <xdr:rowOff>365125</xdr:rowOff>
    </xdr:to>
    <xdr:sp macro="" textlink="">
      <xdr:nvSpPr>
        <xdr:cNvPr id="42" name="右大かっこ 41">
          <a:extLst>
            <a:ext uri="{FF2B5EF4-FFF2-40B4-BE49-F238E27FC236}">
              <a16:creationId xmlns:a16="http://schemas.microsoft.com/office/drawing/2014/main" id="{00000000-0008-0000-0000-00002A000000}"/>
            </a:ext>
          </a:extLst>
        </xdr:cNvPr>
        <xdr:cNvSpPr/>
      </xdr:nvSpPr>
      <xdr:spPr>
        <a:xfrm>
          <a:off x="9853930" y="13635799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111125</xdr:colOff>
      <xdr:row>271</xdr:row>
      <xdr:rowOff>0</xdr:rowOff>
    </xdr:from>
    <xdr:to>
      <xdr:col>37</xdr:col>
      <xdr:colOff>111125</xdr:colOff>
      <xdr:row>273</xdr:row>
      <xdr:rowOff>3175</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9159875" y="134007225"/>
          <a:ext cx="0" cy="8985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xdr:colOff>
      <xdr:row>272</xdr:row>
      <xdr:rowOff>114300</xdr:rowOff>
    </xdr:from>
    <xdr:to>
      <xdr:col>8</xdr:col>
      <xdr:colOff>75565</xdr:colOff>
      <xdr:row>272</xdr:row>
      <xdr:rowOff>365760</xdr:rowOff>
    </xdr:to>
    <xdr:sp macro="" textlink="">
      <xdr:nvSpPr>
        <xdr:cNvPr id="53" name="左大かっこ 52">
          <a:extLst>
            <a:ext uri="{FF2B5EF4-FFF2-40B4-BE49-F238E27FC236}">
              <a16:creationId xmlns:a16="http://schemas.microsoft.com/office/drawing/2014/main" id="{00000000-0008-0000-0000-000035000000}"/>
            </a:ext>
          </a:extLst>
        </xdr:cNvPr>
        <xdr:cNvSpPr/>
      </xdr:nvSpPr>
      <xdr:spPr>
        <a:xfrm>
          <a:off x="2259330" y="134569200"/>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220980</xdr:colOff>
      <xdr:row>272</xdr:row>
      <xdr:rowOff>109220</xdr:rowOff>
    </xdr:from>
    <xdr:to>
      <xdr:col>13</xdr:col>
      <xdr:colOff>262255</xdr:colOff>
      <xdr:row>272</xdr:row>
      <xdr:rowOff>361950</xdr:rowOff>
    </xdr:to>
    <xdr:sp macro="" textlink="">
      <xdr:nvSpPr>
        <xdr:cNvPr id="54" name="右大かっこ 53">
          <a:extLst>
            <a:ext uri="{FF2B5EF4-FFF2-40B4-BE49-F238E27FC236}">
              <a16:creationId xmlns:a16="http://schemas.microsoft.com/office/drawing/2014/main" id="{00000000-0008-0000-0000-000036000000}"/>
            </a:ext>
          </a:extLst>
        </xdr:cNvPr>
        <xdr:cNvSpPr/>
      </xdr:nvSpPr>
      <xdr:spPr>
        <a:xfrm>
          <a:off x="3878580" y="13456412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102235</xdr:colOff>
      <xdr:row>268</xdr:row>
      <xdr:rowOff>5080</xdr:rowOff>
    </xdr:from>
    <xdr:to>
      <xdr:col>11</xdr:col>
      <xdr:colOff>102235</xdr:colOff>
      <xdr:row>269</xdr:row>
      <xdr:rowOff>2540</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8331835" y="1376680"/>
          <a:ext cx="0" cy="16891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104775</xdr:colOff>
      <xdr:row>272</xdr:row>
      <xdr:rowOff>6350</xdr:rowOff>
    </xdr:from>
    <xdr:to>
      <xdr:col>45</xdr:col>
      <xdr:colOff>111125</xdr:colOff>
      <xdr:row>272</xdr:row>
      <xdr:rowOff>6350</xdr:rowOff>
    </xdr:to>
    <xdr:cxnSp macro="">
      <xdr:nvCxnSpPr>
        <xdr:cNvPr id="60" name="直線コネクタ 22">
          <a:extLst>
            <a:ext uri="{FF2B5EF4-FFF2-40B4-BE49-F238E27FC236}">
              <a16:creationId xmlns:a16="http://schemas.microsoft.com/office/drawing/2014/main" id="{00000000-0008-0000-0000-00003C000000}"/>
            </a:ext>
          </a:extLst>
        </xdr:cNvPr>
        <xdr:cNvCxnSpPr/>
      </xdr:nvCxnSpPr>
      <xdr:spPr>
        <a:xfrm>
          <a:off x="9153525" y="134461250"/>
          <a:ext cx="1758950" cy="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117475</xdr:colOff>
      <xdr:row>268</xdr:row>
      <xdr:rowOff>6350</xdr:rowOff>
    </xdr:from>
    <xdr:to>
      <xdr:col>37</xdr:col>
      <xdr:colOff>117475</xdr:colOff>
      <xdr:row>269</xdr:row>
      <xdr:rowOff>3810</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9166225" y="132670550"/>
          <a:ext cx="0" cy="44513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59"/>
      <c r="AV1" s="8"/>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57">
        <v>2023</v>
      </c>
      <c r="AE2" s="557"/>
      <c r="AF2" s="557"/>
      <c r="AG2" s="557"/>
      <c r="AH2" s="557"/>
      <c r="AI2" s="77" t="s">
        <v>1</v>
      </c>
      <c r="AJ2" s="558" t="s">
        <v>184</v>
      </c>
      <c r="AK2" s="558"/>
      <c r="AL2" s="558"/>
      <c r="AM2" s="558"/>
      <c r="AN2" s="77" t="s">
        <v>1</v>
      </c>
      <c r="AO2" s="558">
        <v>22</v>
      </c>
      <c r="AP2" s="558"/>
      <c r="AQ2" s="558"/>
      <c r="AR2" s="77" t="s">
        <v>1</v>
      </c>
      <c r="AS2" s="559">
        <v>193</v>
      </c>
      <c r="AT2" s="559"/>
      <c r="AU2" s="559"/>
      <c r="AV2" s="77" t="str">
        <f>IF(AW2="","","-")</f>
        <v/>
      </c>
      <c r="AW2" s="560"/>
      <c r="AX2" s="560"/>
      <c r="AY2" s="75">
        <v>1</v>
      </c>
    </row>
    <row r="3" spans="1:51" ht="21" customHeight="1">
      <c r="A3" s="99"/>
      <c r="B3" s="100"/>
      <c r="C3" s="100"/>
      <c r="D3" s="100"/>
      <c r="E3" s="100"/>
      <c r="F3" s="101"/>
      <c r="G3" s="611" t="s">
        <v>4</v>
      </c>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78" t="s">
        <v>5</v>
      </c>
      <c r="AJ3" s="561" t="s">
        <v>6</v>
      </c>
      <c r="AK3" s="561"/>
      <c r="AL3" s="561"/>
      <c r="AM3" s="561"/>
      <c r="AN3" s="561"/>
      <c r="AO3" s="561"/>
      <c r="AP3" s="561"/>
      <c r="AQ3" s="561"/>
      <c r="AR3" s="561"/>
      <c r="AS3" s="561"/>
      <c r="AT3" s="561"/>
      <c r="AU3" s="561"/>
      <c r="AV3" s="561"/>
      <c r="AW3" s="561"/>
      <c r="AX3" s="79" t="s">
        <v>7</v>
      </c>
      <c r="AY3" s="75">
        <v>1</v>
      </c>
    </row>
    <row r="4" spans="1:51" ht="24.75" customHeight="1">
      <c r="A4" s="586" t="s">
        <v>8</v>
      </c>
      <c r="B4" s="587"/>
      <c r="C4" s="587"/>
      <c r="D4" s="587"/>
      <c r="E4" s="587"/>
      <c r="F4" s="587"/>
      <c r="G4" s="588" t="s">
        <v>9</v>
      </c>
      <c r="H4" s="166"/>
      <c r="I4" s="166"/>
      <c r="J4" s="166"/>
      <c r="K4" s="166"/>
      <c r="L4" s="166"/>
      <c r="M4" s="166"/>
      <c r="N4" s="166"/>
      <c r="O4" s="166"/>
      <c r="P4" s="166"/>
      <c r="Q4" s="166"/>
      <c r="R4" s="166"/>
      <c r="S4" s="166"/>
      <c r="T4" s="166"/>
      <c r="U4" s="166"/>
      <c r="V4" s="166"/>
      <c r="W4" s="166"/>
      <c r="X4" s="166"/>
      <c r="Y4" s="589" t="s">
        <v>10</v>
      </c>
      <c r="Z4" s="581"/>
      <c r="AA4" s="581"/>
      <c r="AB4" s="581"/>
      <c r="AC4" s="581"/>
      <c r="AD4" s="582"/>
      <c r="AE4" s="590" t="s">
        <v>11</v>
      </c>
      <c r="AF4" s="166"/>
      <c r="AG4" s="166"/>
      <c r="AH4" s="166"/>
      <c r="AI4" s="166"/>
      <c r="AJ4" s="166"/>
      <c r="AK4" s="166"/>
      <c r="AL4" s="166"/>
      <c r="AM4" s="166"/>
      <c r="AN4" s="166"/>
      <c r="AO4" s="166"/>
      <c r="AP4" s="167"/>
      <c r="AQ4" s="591" t="s">
        <v>12</v>
      </c>
      <c r="AR4" s="581"/>
      <c r="AS4" s="581"/>
      <c r="AT4" s="581"/>
      <c r="AU4" s="581"/>
      <c r="AV4" s="581"/>
      <c r="AW4" s="581"/>
      <c r="AX4" s="592"/>
      <c r="AY4" s="75">
        <v>1</v>
      </c>
    </row>
    <row r="5" spans="1:51" ht="29.25" customHeight="1">
      <c r="A5" s="593" t="s">
        <v>13</v>
      </c>
      <c r="B5" s="594"/>
      <c r="C5" s="594"/>
      <c r="D5" s="594"/>
      <c r="E5" s="594"/>
      <c r="F5" s="595"/>
      <c r="G5" s="539" t="s">
        <v>14</v>
      </c>
      <c r="H5" s="540"/>
      <c r="I5" s="540"/>
      <c r="J5" s="540"/>
      <c r="K5" s="540"/>
      <c r="L5" s="540"/>
      <c r="M5" s="541" t="s">
        <v>15</v>
      </c>
      <c r="N5" s="542"/>
      <c r="O5" s="542"/>
      <c r="P5" s="542"/>
      <c r="Q5" s="542"/>
      <c r="R5" s="543"/>
      <c r="S5" s="544" t="s">
        <v>16</v>
      </c>
      <c r="T5" s="540"/>
      <c r="U5" s="540"/>
      <c r="V5" s="540"/>
      <c r="W5" s="540"/>
      <c r="X5" s="545"/>
      <c r="Y5" s="546" t="s">
        <v>17</v>
      </c>
      <c r="Z5" s="230"/>
      <c r="AA5" s="230"/>
      <c r="AB5" s="230"/>
      <c r="AC5" s="230"/>
      <c r="AD5" s="231"/>
      <c r="AE5" s="567" t="s">
        <v>18</v>
      </c>
      <c r="AF5" s="567"/>
      <c r="AG5" s="567"/>
      <c r="AH5" s="567"/>
      <c r="AI5" s="567"/>
      <c r="AJ5" s="567"/>
      <c r="AK5" s="567"/>
      <c r="AL5" s="567"/>
      <c r="AM5" s="567"/>
      <c r="AN5" s="567"/>
      <c r="AO5" s="567"/>
      <c r="AP5" s="568"/>
      <c r="AQ5" s="569" t="s">
        <v>19</v>
      </c>
      <c r="AR5" s="570"/>
      <c r="AS5" s="570"/>
      <c r="AT5" s="570"/>
      <c r="AU5" s="570"/>
      <c r="AV5" s="570"/>
      <c r="AW5" s="570"/>
      <c r="AX5" s="571"/>
      <c r="AY5" s="75">
        <v>1</v>
      </c>
    </row>
    <row r="6" spans="1:51" ht="24" customHeight="1">
      <c r="A6" s="572" t="s">
        <v>20</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75">
        <v>1</v>
      </c>
    </row>
    <row r="7" spans="1:51" ht="63" customHeight="1">
      <c r="A7" s="562" t="s">
        <v>21</v>
      </c>
      <c r="B7" s="563"/>
      <c r="C7" s="563"/>
      <c r="D7" s="563"/>
      <c r="E7" s="563"/>
      <c r="F7" s="564"/>
      <c r="G7" s="577" t="s">
        <v>22</v>
      </c>
      <c r="H7" s="578"/>
      <c r="I7" s="578"/>
      <c r="J7" s="578"/>
      <c r="K7" s="578"/>
      <c r="L7" s="578"/>
      <c r="M7" s="578"/>
      <c r="N7" s="578"/>
      <c r="O7" s="578"/>
      <c r="P7" s="578"/>
      <c r="Q7" s="578"/>
      <c r="R7" s="578"/>
      <c r="S7" s="578"/>
      <c r="T7" s="578"/>
      <c r="U7" s="578"/>
      <c r="V7" s="578"/>
      <c r="W7" s="578"/>
      <c r="X7" s="579"/>
      <c r="Y7" s="580" t="s">
        <v>23</v>
      </c>
      <c r="Z7" s="581"/>
      <c r="AA7" s="581"/>
      <c r="AB7" s="581"/>
      <c r="AC7" s="581"/>
      <c r="AD7" s="582"/>
      <c r="AE7" s="583" t="s">
        <v>24</v>
      </c>
      <c r="AF7" s="584"/>
      <c r="AG7" s="584"/>
      <c r="AH7" s="584"/>
      <c r="AI7" s="584"/>
      <c r="AJ7" s="584"/>
      <c r="AK7" s="584"/>
      <c r="AL7" s="584"/>
      <c r="AM7" s="584"/>
      <c r="AN7" s="584"/>
      <c r="AO7" s="584"/>
      <c r="AP7" s="584"/>
      <c r="AQ7" s="584"/>
      <c r="AR7" s="584"/>
      <c r="AS7" s="584"/>
      <c r="AT7" s="584"/>
      <c r="AU7" s="584"/>
      <c r="AV7" s="584"/>
      <c r="AW7" s="584"/>
      <c r="AX7" s="585"/>
      <c r="AY7" s="75">
        <v>1</v>
      </c>
    </row>
    <row r="8" spans="1:51" ht="23.25" customHeight="1">
      <c r="A8" s="562" t="s">
        <v>25</v>
      </c>
      <c r="B8" s="563"/>
      <c r="C8" s="563"/>
      <c r="D8" s="563"/>
      <c r="E8" s="563"/>
      <c r="F8" s="564"/>
      <c r="G8" s="565" t="s">
        <v>26</v>
      </c>
      <c r="H8" s="566"/>
      <c r="I8" s="566"/>
      <c r="J8" s="566"/>
      <c r="K8" s="566"/>
      <c r="L8" s="566"/>
      <c r="M8" s="566"/>
      <c r="N8" s="566"/>
      <c r="O8" s="566"/>
      <c r="P8" s="566"/>
      <c r="Q8" s="566"/>
      <c r="R8" s="566"/>
      <c r="S8" s="566"/>
      <c r="T8" s="566"/>
      <c r="U8" s="566"/>
      <c r="V8" s="566"/>
      <c r="W8" s="566"/>
      <c r="X8" s="566"/>
      <c r="Y8" s="596" t="s">
        <v>27</v>
      </c>
      <c r="Z8" s="597"/>
      <c r="AA8" s="597"/>
      <c r="AB8" s="597"/>
      <c r="AC8" s="597"/>
      <c r="AD8" s="598"/>
      <c r="AE8" s="602" t="str">
        <f>入力規則等!F31</f>
        <v>その他の事項経費</v>
      </c>
      <c r="AF8" s="603"/>
      <c r="AG8" s="603"/>
      <c r="AH8" s="603"/>
      <c r="AI8" s="603"/>
      <c r="AJ8" s="603"/>
      <c r="AK8" s="603"/>
      <c r="AL8" s="603"/>
      <c r="AM8" s="603"/>
      <c r="AN8" s="603"/>
      <c r="AO8" s="603"/>
      <c r="AP8" s="603"/>
      <c r="AQ8" s="603"/>
      <c r="AR8" s="603"/>
      <c r="AS8" s="603"/>
      <c r="AT8" s="603"/>
      <c r="AU8" s="603"/>
      <c r="AV8" s="603"/>
      <c r="AW8" s="603"/>
      <c r="AX8" s="604"/>
      <c r="AY8" s="75">
        <v>1</v>
      </c>
    </row>
    <row r="9" spans="1:51" ht="23.25" customHeight="1">
      <c r="A9" s="562" t="s">
        <v>28</v>
      </c>
      <c r="B9" s="563"/>
      <c r="C9" s="563"/>
      <c r="D9" s="563"/>
      <c r="E9" s="563"/>
      <c r="F9" s="564"/>
      <c r="G9" s="565" t="s">
        <v>29</v>
      </c>
      <c r="H9" s="566"/>
      <c r="I9" s="566"/>
      <c r="J9" s="566"/>
      <c r="K9" s="566"/>
      <c r="L9" s="566"/>
      <c r="M9" s="566"/>
      <c r="N9" s="566"/>
      <c r="O9" s="566"/>
      <c r="P9" s="566"/>
      <c r="Q9" s="566"/>
      <c r="R9" s="566"/>
      <c r="S9" s="566"/>
      <c r="T9" s="566"/>
      <c r="U9" s="566"/>
      <c r="V9" s="566"/>
      <c r="W9" s="566"/>
      <c r="X9" s="566"/>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75">
        <v>1</v>
      </c>
    </row>
    <row r="10" spans="1:51" ht="23.25" customHeight="1">
      <c r="A10" s="562" t="s">
        <v>30</v>
      </c>
      <c r="B10" s="563"/>
      <c r="C10" s="563"/>
      <c r="D10" s="563"/>
      <c r="E10" s="563"/>
      <c r="F10" s="564"/>
      <c r="G10" s="612" t="s">
        <v>772</v>
      </c>
      <c r="H10" s="613"/>
      <c r="I10" s="613"/>
      <c r="J10" s="613"/>
      <c r="K10" s="613"/>
      <c r="L10" s="613"/>
      <c r="M10" s="613"/>
      <c r="N10" s="613"/>
      <c r="O10" s="613"/>
      <c r="P10" s="613"/>
      <c r="Q10" s="613"/>
      <c r="R10" s="613"/>
      <c r="S10" s="613"/>
      <c r="T10" s="613"/>
      <c r="U10" s="613"/>
      <c r="V10" s="613"/>
      <c r="W10" s="613"/>
      <c r="X10" s="613"/>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75">
        <v>1</v>
      </c>
    </row>
    <row r="11" spans="1:51" ht="123" customHeight="1">
      <c r="A11" s="501" t="s">
        <v>31</v>
      </c>
      <c r="B11" s="502"/>
      <c r="C11" s="502"/>
      <c r="D11" s="502"/>
      <c r="E11" s="502"/>
      <c r="F11" s="502"/>
      <c r="G11" s="486" t="s">
        <v>766</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75">
        <v>1</v>
      </c>
    </row>
    <row r="12" spans="1:51" ht="123" customHeight="1">
      <c r="A12" s="202" t="s">
        <v>32</v>
      </c>
      <c r="B12" s="203"/>
      <c r="C12" s="203"/>
      <c r="D12" s="203"/>
      <c r="E12" s="203"/>
      <c r="F12" s="204"/>
      <c r="G12" s="486" t="s">
        <v>767</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75">
        <v>1</v>
      </c>
    </row>
    <row r="13" spans="1:51" ht="123" customHeight="1">
      <c r="A13" s="202" t="s">
        <v>33</v>
      </c>
      <c r="B13" s="203"/>
      <c r="C13" s="203"/>
      <c r="D13" s="203"/>
      <c r="E13" s="203"/>
      <c r="F13" s="203"/>
      <c r="G13" s="486" t="s">
        <v>34</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75">
        <v>1</v>
      </c>
    </row>
    <row r="14" spans="1:51" ht="30" customHeight="1">
      <c r="A14" s="202" t="s">
        <v>35</v>
      </c>
      <c r="B14" s="203"/>
      <c r="C14" s="203"/>
      <c r="D14" s="203"/>
      <c r="E14" s="203"/>
      <c r="F14" s="203"/>
      <c r="G14" s="486" t="s">
        <v>768</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8"/>
      <c r="AY14" s="75">
        <v>1</v>
      </c>
    </row>
    <row r="15" spans="1:51" ht="36.75" customHeight="1">
      <c r="A15" s="489" t="s">
        <v>36</v>
      </c>
      <c r="B15" s="490"/>
      <c r="C15" s="490"/>
      <c r="D15" s="490"/>
      <c r="E15" s="490"/>
      <c r="F15" s="491"/>
      <c r="G15" s="492" t="str">
        <f>入力規則等!K10</f>
        <v>直接実施、委託・請負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75">
        <v>1</v>
      </c>
    </row>
    <row r="16" spans="1:51" ht="48.75" customHeight="1">
      <c r="A16" s="202" t="s">
        <v>37</v>
      </c>
      <c r="B16" s="203"/>
      <c r="C16" s="203"/>
      <c r="D16" s="203"/>
      <c r="E16" s="203"/>
      <c r="F16" s="204"/>
      <c r="G16" s="536"/>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75">
        <v>1</v>
      </c>
    </row>
    <row r="17" spans="1:51" ht="25.5" customHeight="1">
      <c r="A17" s="495" t="s">
        <v>38</v>
      </c>
      <c r="B17" s="496"/>
      <c r="C17" s="496"/>
      <c r="D17" s="496"/>
      <c r="E17" s="496"/>
      <c r="F17" s="497"/>
      <c r="G17" s="504"/>
      <c r="H17" s="505"/>
      <c r="I17" s="505"/>
      <c r="J17" s="505"/>
      <c r="K17" s="505"/>
      <c r="L17" s="505"/>
      <c r="M17" s="505"/>
      <c r="N17" s="505"/>
      <c r="O17" s="505"/>
      <c r="P17" s="183" t="s">
        <v>39</v>
      </c>
      <c r="Q17" s="184"/>
      <c r="R17" s="184"/>
      <c r="S17" s="184"/>
      <c r="T17" s="184"/>
      <c r="U17" s="184"/>
      <c r="V17" s="185"/>
      <c r="W17" s="183" t="s">
        <v>40</v>
      </c>
      <c r="X17" s="184"/>
      <c r="Y17" s="184"/>
      <c r="Z17" s="184"/>
      <c r="AA17" s="184"/>
      <c r="AB17" s="184"/>
      <c r="AC17" s="185"/>
      <c r="AD17" s="183" t="s">
        <v>41</v>
      </c>
      <c r="AE17" s="184"/>
      <c r="AF17" s="184"/>
      <c r="AG17" s="184"/>
      <c r="AH17" s="184"/>
      <c r="AI17" s="184"/>
      <c r="AJ17" s="185"/>
      <c r="AK17" s="183" t="s">
        <v>42</v>
      </c>
      <c r="AL17" s="184"/>
      <c r="AM17" s="184"/>
      <c r="AN17" s="184"/>
      <c r="AO17" s="184"/>
      <c r="AP17" s="184"/>
      <c r="AQ17" s="185"/>
      <c r="AR17" s="183" t="s">
        <v>43</v>
      </c>
      <c r="AS17" s="184"/>
      <c r="AT17" s="184"/>
      <c r="AU17" s="184"/>
      <c r="AV17" s="184"/>
      <c r="AW17" s="184"/>
      <c r="AX17" s="671"/>
      <c r="AY17" s="75">
        <v>1</v>
      </c>
    </row>
    <row r="18" spans="1:51" ht="24" customHeight="1">
      <c r="A18" s="498"/>
      <c r="B18" s="499"/>
      <c r="C18" s="499"/>
      <c r="D18" s="499"/>
      <c r="E18" s="499"/>
      <c r="F18" s="500"/>
      <c r="G18" s="522" t="s">
        <v>44</v>
      </c>
      <c r="H18" s="523"/>
      <c r="I18" s="529" t="s">
        <v>45</v>
      </c>
      <c r="J18" s="530"/>
      <c r="K18" s="530"/>
      <c r="L18" s="530"/>
      <c r="M18" s="530"/>
      <c r="N18" s="530"/>
      <c r="O18" s="531"/>
      <c r="P18" s="269">
        <v>65</v>
      </c>
      <c r="Q18" s="270"/>
      <c r="R18" s="270"/>
      <c r="S18" s="270"/>
      <c r="T18" s="270"/>
      <c r="U18" s="270"/>
      <c r="V18" s="271"/>
      <c r="W18" s="532">
        <v>61</v>
      </c>
      <c r="X18" s="533"/>
      <c r="Y18" s="533"/>
      <c r="Z18" s="533"/>
      <c r="AA18" s="533"/>
      <c r="AB18" s="533"/>
      <c r="AC18" s="534"/>
      <c r="AD18" s="269">
        <v>66</v>
      </c>
      <c r="AE18" s="270"/>
      <c r="AF18" s="270"/>
      <c r="AG18" s="270"/>
      <c r="AH18" s="270"/>
      <c r="AI18" s="270"/>
      <c r="AJ18" s="271"/>
      <c r="AK18" s="269">
        <v>72</v>
      </c>
      <c r="AL18" s="270"/>
      <c r="AM18" s="270"/>
      <c r="AN18" s="270"/>
      <c r="AO18" s="270"/>
      <c r="AP18" s="270"/>
      <c r="AQ18" s="271"/>
      <c r="AR18" s="532">
        <v>119</v>
      </c>
      <c r="AS18" s="533"/>
      <c r="AT18" s="533"/>
      <c r="AU18" s="533"/>
      <c r="AV18" s="533"/>
      <c r="AW18" s="533"/>
      <c r="AX18" s="535"/>
      <c r="AY18" s="75">
        <v>1</v>
      </c>
    </row>
    <row r="19" spans="1:51" ht="24" customHeight="1">
      <c r="A19" s="498"/>
      <c r="B19" s="499"/>
      <c r="C19" s="499"/>
      <c r="D19" s="499"/>
      <c r="E19" s="499"/>
      <c r="F19" s="500"/>
      <c r="G19" s="524"/>
      <c r="H19" s="525"/>
      <c r="I19" s="551" t="s">
        <v>47</v>
      </c>
      <c r="J19" s="552"/>
      <c r="K19" s="552"/>
      <c r="L19" s="552"/>
      <c r="M19" s="552"/>
      <c r="N19" s="552"/>
      <c r="O19" s="553"/>
      <c r="P19" s="269" t="s">
        <v>1</v>
      </c>
      <c r="Q19" s="270"/>
      <c r="R19" s="270"/>
      <c r="S19" s="270"/>
      <c r="T19" s="270"/>
      <c r="U19" s="270"/>
      <c r="V19" s="271"/>
      <c r="W19" s="269" t="s">
        <v>1</v>
      </c>
      <c r="X19" s="270"/>
      <c r="Y19" s="270"/>
      <c r="Z19" s="270"/>
      <c r="AA19" s="270"/>
      <c r="AB19" s="270"/>
      <c r="AC19" s="271"/>
      <c r="AD19" s="269" t="s">
        <v>1</v>
      </c>
      <c r="AE19" s="270"/>
      <c r="AF19" s="270"/>
      <c r="AG19" s="270"/>
      <c r="AH19" s="270"/>
      <c r="AI19" s="270"/>
      <c r="AJ19" s="271"/>
      <c r="AK19" s="554" t="str">
        <f>IF(SUM($AK$20:$AQ$24)=0,"-",SUM($AK$20:$AQ$24))</f>
        <v>-</v>
      </c>
      <c r="AL19" s="555"/>
      <c r="AM19" s="555"/>
      <c r="AN19" s="555"/>
      <c r="AO19" s="555"/>
      <c r="AP19" s="555"/>
      <c r="AQ19" s="556"/>
      <c r="AR19" s="547"/>
      <c r="AS19" s="548"/>
      <c r="AT19" s="548"/>
      <c r="AU19" s="548"/>
      <c r="AV19" s="548"/>
      <c r="AW19" s="548"/>
      <c r="AX19" s="549"/>
      <c r="AY19" s="75">
        <v>1</v>
      </c>
    </row>
    <row r="20" spans="1:51" ht="24" customHeight="1">
      <c r="A20" s="498"/>
      <c r="B20" s="499"/>
      <c r="C20" s="499"/>
      <c r="D20" s="499"/>
      <c r="E20" s="499"/>
      <c r="F20" s="500"/>
      <c r="G20" s="524"/>
      <c r="H20" s="525"/>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69" t="s">
        <v>1</v>
      </c>
      <c r="AL20" s="270"/>
      <c r="AM20" s="270"/>
      <c r="AN20" s="270"/>
      <c r="AO20" s="270"/>
      <c r="AP20" s="270"/>
      <c r="AQ20" s="271"/>
      <c r="AR20" s="547"/>
      <c r="AS20" s="548"/>
      <c r="AT20" s="548"/>
      <c r="AU20" s="548"/>
      <c r="AV20" s="548"/>
      <c r="AW20" s="548"/>
      <c r="AX20" s="549"/>
      <c r="AY20" s="75">
        <v>1</v>
      </c>
    </row>
    <row r="21" spans="1:51" ht="24" customHeight="1">
      <c r="A21" s="498"/>
      <c r="B21" s="499"/>
      <c r="C21" s="499"/>
      <c r="D21" s="499"/>
      <c r="E21" s="499"/>
      <c r="F21" s="500"/>
      <c r="G21" s="524"/>
      <c r="H21" s="525"/>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69" t="s">
        <v>1</v>
      </c>
      <c r="AL21" s="270"/>
      <c r="AM21" s="270"/>
      <c r="AN21" s="270"/>
      <c r="AO21" s="270"/>
      <c r="AP21" s="270"/>
      <c r="AQ21" s="271"/>
      <c r="AR21" s="547"/>
      <c r="AS21" s="548"/>
      <c r="AT21" s="548"/>
      <c r="AU21" s="548"/>
      <c r="AV21" s="548"/>
      <c r="AW21" s="548"/>
      <c r="AX21" s="549"/>
      <c r="AY21" s="75">
        <v>1</v>
      </c>
    </row>
    <row r="22" spans="1:51" ht="24" customHeight="1">
      <c r="A22" s="498"/>
      <c r="B22" s="499"/>
      <c r="C22" s="499"/>
      <c r="D22" s="499"/>
      <c r="E22" s="499"/>
      <c r="F22" s="500"/>
      <c r="G22" s="524"/>
      <c r="H22" s="525"/>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69" t="s">
        <v>1</v>
      </c>
      <c r="AL22" s="270"/>
      <c r="AM22" s="270"/>
      <c r="AN22" s="270"/>
      <c r="AO22" s="270"/>
      <c r="AP22" s="270"/>
      <c r="AQ22" s="271"/>
      <c r="AR22" s="547"/>
      <c r="AS22" s="548"/>
      <c r="AT22" s="548"/>
      <c r="AU22" s="548"/>
      <c r="AV22" s="548"/>
      <c r="AW22" s="548"/>
      <c r="AX22" s="549"/>
      <c r="AY22" s="75">
        <v>1</v>
      </c>
    </row>
    <row r="23" spans="1:51" ht="24" customHeight="1">
      <c r="A23" s="498"/>
      <c r="B23" s="499"/>
      <c r="C23" s="499"/>
      <c r="D23" s="499"/>
      <c r="E23" s="499"/>
      <c r="F23" s="500"/>
      <c r="G23" s="524"/>
      <c r="H23" s="525"/>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69" t="s">
        <v>1</v>
      </c>
      <c r="AL23" s="270"/>
      <c r="AM23" s="270"/>
      <c r="AN23" s="270"/>
      <c r="AO23" s="270"/>
      <c r="AP23" s="270"/>
      <c r="AQ23" s="271"/>
      <c r="AR23" s="547"/>
      <c r="AS23" s="548"/>
      <c r="AT23" s="548"/>
      <c r="AU23" s="548"/>
      <c r="AV23" s="548"/>
      <c r="AW23" s="548"/>
      <c r="AX23" s="549"/>
      <c r="AY23" s="75">
        <v>1</v>
      </c>
    </row>
    <row r="24" spans="1:51" ht="24" customHeight="1">
      <c r="A24" s="498"/>
      <c r="B24" s="499"/>
      <c r="C24" s="499"/>
      <c r="D24" s="499"/>
      <c r="E24" s="499"/>
      <c r="F24" s="500"/>
      <c r="G24" s="524"/>
      <c r="H24" s="525"/>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69" t="s">
        <v>1</v>
      </c>
      <c r="AL24" s="270"/>
      <c r="AM24" s="270"/>
      <c r="AN24" s="270"/>
      <c r="AO24" s="270"/>
      <c r="AP24" s="270"/>
      <c r="AQ24" s="271"/>
      <c r="AR24" s="547"/>
      <c r="AS24" s="548"/>
      <c r="AT24" s="548"/>
      <c r="AU24" s="548"/>
      <c r="AV24" s="548"/>
      <c r="AW24" s="548"/>
      <c r="AX24" s="549"/>
      <c r="AY24" s="75">
        <v>1</v>
      </c>
    </row>
    <row r="25" spans="1:51" ht="24" customHeight="1">
      <c r="A25" s="498"/>
      <c r="B25" s="499"/>
      <c r="C25" s="499"/>
      <c r="D25" s="499"/>
      <c r="E25" s="499"/>
      <c r="F25" s="500"/>
      <c r="G25" s="526"/>
      <c r="H25" s="525"/>
      <c r="I25" s="319" t="s">
        <v>48</v>
      </c>
      <c r="J25" s="320"/>
      <c r="K25" s="320"/>
      <c r="L25" s="320"/>
      <c r="M25" s="320"/>
      <c r="N25" s="320"/>
      <c r="O25" s="321"/>
      <c r="P25" s="269" t="s">
        <v>1</v>
      </c>
      <c r="Q25" s="270"/>
      <c r="R25" s="270"/>
      <c r="S25" s="270"/>
      <c r="T25" s="270"/>
      <c r="U25" s="270"/>
      <c r="V25" s="271"/>
      <c r="W25" s="269" t="s">
        <v>1</v>
      </c>
      <c r="X25" s="270"/>
      <c r="Y25" s="270"/>
      <c r="Z25" s="270"/>
      <c r="AA25" s="270"/>
      <c r="AB25" s="270"/>
      <c r="AC25" s="271"/>
      <c r="AD25" s="269" t="s">
        <v>1</v>
      </c>
      <c r="AE25" s="270"/>
      <c r="AF25" s="270"/>
      <c r="AG25" s="270"/>
      <c r="AH25" s="270"/>
      <c r="AI25" s="270"/>
      <c r="AJ25" s="271"/>
      <c r="AK25" s="269" t="s">
        <v>46</v>
      </c>
      <c r="AL25" s="270"/>
      <c r="AM25" s="270"/>
      <c r="AN25" s="270"/>
      <c r="AO25" s="270"/>
      <c r="AP25" s="270"/>
      <c r="AQ25" s="271"/>
      <c r="AR25" s="269" t="s">
        <v>46</v>
      </c>
      <c r="AS25" s="270"/>
      <c r="AT25" s="270"/>
      <c r="AU25" s="270"/>
      <c r="AV25" s="270"/>
      <c r="AW25" s="270"/>
      <c r="AX25" s="550"/>
      <c r="AY25" s="75">
        <v>1</v>
      </c>
    </row>
    <row r="26" spans="1:51" ht="24" customHeight="1">
      <c r="A26" s="498"/>
      <c r="B26" s="499"/>
      <c r="C26" s="499"/>
      <c r="D26" s="499"/>
      <c r="E26" s="499"/>
      <c r="F26" s="500"/>
      <c r="G26" s="526"/>
      <c r="H26" s="525"/>
      <c r="I26" s="319" t="s">
        <v>49</v>
      </c>
      <c r="J26" s="320"/>
      <c r="K26" s="320"/>
      <c r="L26" s="320"/>
      <c r="M26" s="320"/>
      <c r="N26" s="320"/>
      <c r="O26" s="321"/>
      <c r="P26" s="269" t="s">
        <v>1</v>
      </c>
      <c r="Q26" s="270"/>
      <c r="R26" s="270"/>
      <c r="S26" s="270"/>
      <c r="T26" s="270"/>
      <c r="U26" s="270"/>
      <c r="V26" s="271"/>
      <c r="W26" s="269" t="s">
        <v>1</v>
      </c>
      <c r="X26" s="270"/>
      <c r="Y26" s="270"/>
      <c r="Z26" s="270"/>
      <c r="AA26" s="270"/>
      <c r="AB26" s="270"/>
      <c r="AC26" s="271"/>
      <c r="AD26" s="269" t="s">
        <v>1</v>
      </c>
      <c r="AE26" s="270"/>
      <c r="AF26" s="270"/>
      <c r="AG26" s="270"/>
      <c r="AH26" s="270"/>
      <c r="AI26" s="270"/>
      <c r="AJ26" s="271"/>
      <c r="AK26" s="269" t="s">
        <v>46</v>
      </c>
      <c r="AL26" s="270"/>
      <c r="AM26" s="270"/>
      <c r="AN26" s="270"/>
      <c r="AO26" s="270"/>
      <c r="AP26" s="270"/>
      <c r="AQ26" s="271"/>
      <c r="AR26" s="483"/>
      <c r="AS26" s="484"/>
      <c r="AT26" s="484"/>
      <c r="AU26" s="484"/>
      <c r="AV26" s="484"/>
      <c r="AW26" s="484"/>
      <c r="AX26" s="485"/>
      <c r="AY26" s="75">
        <v>1</v>
      </c>
    </row>
    <row r="27" spans="1:51" ht="24" customHeight="1">
      <c r="A27" s="498"/>
      <c r="B27" s="499"/>
      <c r="C27" s="499"/>
      <c r="D27" s="499"/>
      <c r="E27" s="499"/>
      <c r="F27" s="500"/>
      <c r="G27" s="526"/>
      <c r="H27" s="525"/>
      <c r="I27" s="319" t="s">
        <v>50</v>
      </c>
      <c r="J27" s="520"/>
      <c r="K27" s="520"/>
      <c r="L27" s="520"/>
      <c r="M27" s="520"/>
      <c r="N27" s="520"/>
      <c r="O27" s="521"/>
      <c r="P27" s="269" t="s">
        <v>1</v>
      </c>
      <c r="Q27" s="270"/>
      <c r="R27" s="270"/>
      <c r="S27" s="270"/>
      <c r="T27" s="270"/>
      <c r="U27" s="270"/>
      <c r="V27" s="271"/>
      <c r="W27" s="269" t="s">
        <v>1</v>
      </c>
      <c r="X27" s="270"/>
      <c r="Y27" s="270"/>
      <c r="Z27" s="270"/>
      <c r="AA27" s="270"/>
      <c r="AB27" s="270"/>
      <c r="AC27" s="271"/>
      <c r="AD27" s="269" t="s">
        <v>1</v>
      </c>
      <c r="AE27" s="270"/>
      <c r="AF27" s="270"/>
      <c r="AG27" s="270"/>
      <c r="AH27" s="270"/>
      <c r="AI27" s="270"/>
      <c r="AJ27" s="271"/>
      <c r="AK27" s="269" t="s">
        <v>46</v>
      </c>
      <c r="AL27" s="270"/>
      <c r="AM27" s="270"/>
      <c r="AN27" s="270"/>
      <c r="AO27" s="270"/>
      <c r="AP27" s="270"/>
      <c r="AQ27" s="271"/>
      <c r="AR27" s="483"/>
      <c r="AS27" s="484"/>
      <c r="AT27" s="484"/>
      <c r="AU27" s="484"/>
      <c r="AV27" s="484"/>
      <c r="AW27" s="484"/>
      <c r="AX27" s="485"/>
      <c r="AY27" s="75">
        <v>1</v>
      </c>
    </row>
    <row r="28" spans="1:51" ht="30.75" customHeight="1">
      <c r="A28" s="498"/>
      <c r="B28" s="499"/>
      <c r="C28" s="499"/>
      <c r="D28" s="499"/>
      <c r="E28" s="499"/>
      <c r="F28" s="500"/>
      <c r="G28" s="527"/>
      <c r="H28" s="528"/>
      <c r="I28" s="513" t="s">
        <v>51</v>
      </c>
      <c r="J28" s="514"/>
      <c r="K28" s="514"/>
      <c r="L28" s="514"/>
      <c r="M28" s="514"/>
      <c r="N28" s="514"/>
      <c r="O28" s="515"/>
      <c r="P28" s="516">
        <f>IF(SUM(P$18:V$19,P$25:V$27)=0,"-",SUM(P$18:V$19,P$25:V$27))</f>
        <v>65</v>
      </c>
      <c r="Q28" s="517"/>
      <c r="R28" s="517"/>
      <c r="S28" s="517"/>
      <c r="T28" s="517"/>
      <c r="U28" s="517"/>
      <c r="V28" s="518"/>
      <c r="W28" s="516">
        <f>IF(SUM(W$18:AC$19,W$25:AC$27)=0,"-",SUM(W$18:AC$19,W$25:AC$27))</f>
        <v>61</v>
      </c>
      <c r="X28" s="517"/>
      <c r="Y28" s="517"/>
      <c r="Z28" s="517"/>
      <c r="AA28" s="517"/>
      <c r="AB28" s="517"/>
      <c r="AC28" s="518"/>
      <c r="AD28" s="516">
        <f>IF(SUM(AD$18:AJ$19,AD$25:AJ$27)=0,"-",SUM(AD$18:AJ$19,AD$25:AJ$27))</f>
        <v>66</v>
      </c>
      <c r="AE28" s="517"/>
      <c r="AF28" s="517"/>
      <c r="AG28" s="517"/>
      <c r="AH28" s="517"/>
      <c r="AI28" s="517"/>
      <c r="AJ28" s="518"/>
      <c r="AK28" s="516">
        <f>IF(SUM(AK$18:AQ$19,AK$25:AQ$27)=0,"-",SUM(AK$18:AQ$19,AK$25:AQ$27))</f>
        <v>72</v>
      </c>
      <c r="AL28" s="517"/>
      <c r="AM28" s="517"/>
      <c r="AN28" s="517"/>
      <c r="AO28" s="517"/>
      <c r="AP28" s="517"/>
      <c r="AQ28" s="518"/>
      <c r="AR28" s="516">
        <f>IF(SUM(AR$18:AX$19,AR$25:AX$27)=0,"-",SUM(AR$18:AX$19,AR$25:AX$27))</f>
        <v>119</v>
      </c>
      <c r="AS28" s="517"/>
      <c r="AT28" s="517"/>
      <c r="AU28" s="517"/>
      <c r="AV28" s="517"/>
      <c r="AW28" s="517"/>
      <c r="AX28" s="519"/>
      <c r="AY28" s="75">
        <v>1</v>
      </c>
    </row>
    <row r="29" spans="1:51" ht="24" customHeight="1">
      <c r="A29" s="498"/>
      <c r="B29" s="499"/>
      <c r="C29" s="499"/>
      <c r="D29" s="499"/>
      <c r="E29" s="499"/>
      <c r="F29" s="500"/>
      <c r="G29" s="506" t="s">
        <v>52</v>
      </c>
      <c r="H29" s="507"/>
      <c r="I29" s="507"/>
      <c r="J29" s="507"/>
      <c r="K29" s="507"/>
      <c r="L29" s="507"/>
      <c r="M29" s="507"/>
      <c r="N29" s="507"/>
      <c r="O29" s="507"/>
      <c r="P29" s="269">
        <v>47</v>
      </c>
      <c r="Q29" s="270"/>
      <c r="R29" s="270"/>
      <c r="S29" s="270"/>
      <c r="T29" s="270"/>
      <c r="U29" s="270"/>
      <c r="V29" s="271"/>
      <c r="W29" s="508">
        <v>47</v>
      </c>
      <c r="X29" s="509"/>
      <c r="Y29" s="509"/>
      <c r="Z29" s="509"/>
      <c r="AA29" s="509"/>
      <c r="AB29" s="509"/>
      <c r="AC29" s="510"/>
      <c r="AD29" s="269">
        <v>57</v>
      </c>
      <c r="AE29" s="270"/>
      <c r="AF29" s="270"/>
      <c r="AG29" s="270"/>
      <c r="AH29" s="270"/>
      <c r="AI29" s="270"/>
      <c r="AJ29" s="271"/>
      <c r="AK29" s="511"/>
      <c r="AL29" s="511"/>
      <c r="AM29" s="511"/>
      <c r="AN29" s="511"/>
      <c r="AO29" s="511"/>
      <c r="AP29" s="511"/>
      <c r="AQ29" s="511"/>
      <c r="AR29" s="511"/>
      <c r="AS29" s="511"/>
      <c r="AT29" s="511"/>
      <c r="AU29" s="511"/>
      <c r="AV29" s="511"/>
      <c r="AW29" s="511"/>
      <c r="AX29" s="512"/>
      <c r="AY29" s="75">
        <v>1</v>
      </c>
    </row>
    <row r="30" spans="1:51" ht="34.5" customHeight="1">
      <c r="A30" s="498"/>
      <c r="B30" s="499"/>
      <c r="C30" s="499"/>
      <c r="D30" s="499"/>
      <c r="E30" s="499"/>
      <c r="F30" s="500"/>
      <c r="G30" s="506" t="s">
        <v>53</v>
      </c>
      <c r="H30" s="507"/>
      <c r="I30" s="507"/>
      <c r="J30" s="507"/>
      <c r="K30" s="507"/>
      <c r="L30" s="507"/>
      <c r="M30" s="507"/>
      <c r="N30" s="507"/>
      <c r="O30" s="507"/>
      <c r="P30" s="643">
        <f>IFERROR(IF(P28=0, "-", SUM(P29)/P28),"-")</f>
        <v>0.72307692307692306</v>
      </c>
      <c r="Q30" s="643"/>
      <c r="R30" s="643"/>
      <c r="S30" s="643"/>
      <c r="T30" s="643"/>
      <c r="U30" s="643"/>
      <c r="V30" s="643"/>
      <c r="W30" s="644">
        <f>IFERROR(IF(W28=0, "-", SUM(W29)/W28),"-")</f>
        <v>0.77049180327868849</v>
      </c>
      <c r="X30" s="645"/>
      <c r="Y30" s="645"/>
      <c r="Z30" s="645"/>
      <c r="AA30" s="645"/>
      <c r="AB30" s="645"/>
      <c r="AC30" s="646"/>
      <c r="AD30" s="643">
        <f>IFERROR(IF(AD28=0, "-", SUM(AD29)/AD28),"-")</f>
        <v>0.86363636363636365</v>
      </c>
      <c r="AE30" s="643"/>
      <c r="AF30" s="643"/>
      <c r="AG30" s="643"/>
      <c r="AH30" s="643"/>
      <c r="AI30" s="643"/>
      <c r="AJ30" s="643"/>
      <c r="AK30" s="511"/>
      <c r="AL30" s="511"/>
      <c r="AM30" s="511"/>
      <c r="AN30" s="511"/>
      <c r="AO30" s="511"/>
      <c r="AP30" s="511"/>
      <c r="AQ30" s="647"/>
      <c r="AR30" s="647"/>
      <c r="AS30" s="647"/>
      <c r="AT30" s="647"/>
      <c r="AU30" s="511"/>
      <c r="AV30" s="511"/>
      <c r="AW30" s="511"/>
      <c r="AX30" s="512"/>
      <c r="AY30" s="75">
        <v>1</v>
      </c>
    </row>
    <row r="31" spans="1:51" ht="44.25" customHeight="1">
      <c r="A31" s="501"/>
      <c r="B31" s="502"/>
      <c r="C31" s="502"/>
      <c r="D31" s="502"/>
      <c r="E31" s="502"/>
      <c r="F31" s="503"/>
      <c r="G31" s="506" t="s">
        <v>54</v>
      </c>
      <c r="H31" s="507"/>
      <c r="I31" s="507"/>
      <c r="J31" s="507"/>
      <c r="K31" s="507"/>
      <c r="L31" s="507"/>
      <c r="M31" s="507"/>
      <c r="N31" s="507"/>
      <c r="O31" s="507"/>
      <c r="P31" s="643">
        <f>IFERROR(IF(29=0, "-", SUM(P29)/SUM(P18,P19)),"-")</f>
        <v>0.72307692307692306</v>
      </c>
      <c r="Q31" s="643"/>
      <c r="R31" s="643"/>
      <c r="S31" s="643"/>
      <c r="T31" s="643"/>
      <c r="U31" s="643"/>
      <c r="V31" s="643"/>
      <c r="W31" s="643">
        <f>IFERROR(IF(W29=0, "-", SUM(W29)/SUM(W18,W19)),"-")</f>
        <v>0.77049180327868849</v>
      </c>
      <c r="X31" s="643"/>
      <c r="Y31" s="643"/>
      <c r="Z31" s="643"/>
      <c r="AA31" s="643"/>
      <c r="AB31" s="643"/>
      <c r="AC31" s="643"/>
      <c r="AD31" s="643">
        <f>IFERROR(IF(AD29=0, "-", SUM(AD29)/SUM(AD18,AD19)),"-")</f>
        <v>0.86363636363636365</v>
      </c>
      <c r="AE31" s="643"/>
      <c r="AF31" s="643"/>
      <c r="AG31" s="643"/>
      <c r="AH31" s="643"/>
      <c r="AI31" s="643"/>
      <c r="AJ31" s="643"/>
      <c r="AK31" s="511"/>
      <c r="AL31" s="511"/>
      <c r="AM31" s="511"/>
      <c r="AN31" s="511"/>
      <c r="AO31" s="511"/>
      <c r="AP31" s="511"/>
      <c r="AQ31" s="511"/>
      <c r="AR31" s="511"/>
      <c r="AS31" s="511"/>
      <c r="AT31" s="511"/>
      <c r="AU31" s="511"/>
      <c r="AV31" s="511"/>
      <c r="AW31" s="511"/>
      <c r="AX31" s="512"/>
      <c r="AY31" s="75">
        <v>1</v>
      </c>
    </row>
    <row r="32" spans="1:51" ht="21" customHeight="1">
      <c r="A32" s="624" t="s">
        <v>55</v>
      </c>
      <c r="B32" s="625"/>
      <c r="C32" s="625"/>
      <c r="D32" s="625"/>
      <c r="E32" s="625"/>
      <c r="F32" s="625"/>
      <c r="G32" s="629" t="s">
        <v>56</v>
      </c>
      <c r="H32" s="630"/>
      <c r="I32" s="630"/>
      <c r="J32" s="630"/>
      <c r="K32" s="630"/>
      <c r="L32" s="630"/>
      <c r="M32" s="630"/>
      <c r="N32" s="630"/>
      <c r="O32" s="631"/>
      <c r="P32" s="632" t="s">
        <v>57</v>
      </c>
      <c r="Q32" s="633"/>
      <c r="R32" s="633"/>
      <c r="S32" s="633"/>
      <c r="T32" s="633"/>
      <c r="U32" s="633"/>
      <c r="V32" s="634"/>
      <c r="W32" s="629" t="s">
        <v>58</v>
      </c>
      <c r="X32" s="630"/>
      <c r="Y32" s="630"/>
      <c r="Z32" s="630"/>
      <c r="AA32" s="630"/>
      <c r="AB32" s="630"/>
      <c r="AC32" s="631"/>
      <c r="AD32" s="629" t="s">
        <v>59</v>
      </c>
      <c r="AE32" s="630"/>
      <c r="AF32" s="630"/>
      <c r="AG32" s="630"/>
      <c r="AH32" s="630"/>
      <c r="AI32" s="630"/>
      <c r="AJ32" s="630"/>
      <c r="AK32" s="630"/>
      <c r="AL32" s="630"/>
      <c r="AM32" s="630"/>
      <c r="AN32" s="630"/>
      <c r="AO32" s="630"/>
      <c r="AP32" s="630"/>
      <c r="AQ32" s="630"/>
      <c r="AR32" s="630"/>
      <c r="AS32" s="630"/>
      <c r="AT32" s="630"/>
      <c r="AU32" s="630"/>
      <c r="AV32" s="630"/>
      <c r="AW32" s="630"/>
      <c r="AX32" s="651"/>
      <c r="AY32" s="75">
        <v>1</v>
      </c>
    </row>
    <row r="33" spans="1:51" ht="21" customHeight="1">
      <c r="A33" s="626"/>
      <c r="B33" s="627"/>
      <c r="C33" s="627"/>
      <c r="D33" s="627"/>
      <c r="E33" s="627"/>
      <c r="F33" s="628"/>
      <c r="G33" s="272" t="s">
        <v>60</v>
      </c>
      <c r="H33" s="273"/>
      <c r="I33" s="273" t="s">
        <v>61</v>
      </c>
      <c r="J33" s="273"/>
      <c r="K33" s="648" t="s">
        <v>671</v>
      </c>
      <c r="L33" s="649"/>
      <c r="M33" s="649"/>
      <c r="N33" s="649"/>
      <c r="O33" s="649"/>
      <c r="P33" s="652"/>
      <c r="Q33" s="653"/>
      <c r="R33" s="653"/>
      <c r="S33" s="653"/>
      <c r="T33" s="653"/>
      <c r="U33" s="653"/>
      <c r="V33" s="654"/>
      <c r="W33" s="532"/>
      <c r="X33" s="533"/>
      <c r="Y33" s="533"/>
      <c r="Z33" s="533"/>
      <c r="AA33" s="533"/>
      <c r="AB33" s="533"/>
      <c r="AC33" s="534"/>
      <c r="AD33" s="325" t="s">
        <v>778</v>
      </c>
      <c r="AE33" s="326"/>
      <c r="AF33" s="326"/>
      <c r="AG33" s="326"/>
      <c r="AH33" s="326"/>
      <c r="AI33" s="326"/>
      <c r="AJ33" s="326"/>
      <c r="AK33" s="326"/>
      <c r="AL33" s="326"/>
      <c r="AM33" s="326"/>
      <c r="AN33" s="326"/>
      <c r="AO33" s="326"/>
      <c r="AP33" s="326"/>
      <c r="AQ33" s="326"/>
      <c r="AR33" s="326"/>
      <c r="AS33" s="326"/>
      <c r="AT33" s="326"/>
      <c r="AU33" s="326"/>
      <c r="AV33" s="326"/>
      <c r="AW33" s="326"/>
      <c r="AX33" s="327"/>
      <c r="AY33" s="75">
        <v>1</v>
      </c>
    </row>
    <row r="34" spans="1:51" ht="21" customHeight="1">
      <c r="A34" s="626"/>
      <c r="B34" s="627"/>
      <c r="C34" s="627"/>
      <c r="D34" s="627"/>
      <c r="E34" s="627"/>
      <c r="F34" s="628"/>
      <c r="G34" s="272" t="s">
        <v>62</v>
      </c>
      <c r="H34" s="273"/>
      <c r="I34" s="263" t="s">
        <v>63</v>
      </c>
      <c r="J34" s="263"/>
      <c r="K34" s="264" t="s">
        <v>672</v>
      </c>
      <c r="L34" s="265"/>
      <c r="M34" s="265"/>
      <c r="N34" s="265"/>
      <c r="O34" s="265"/>
      <c r="P34" s="266">
        <v>0.6</v>
      </c>
      <c r="Q34" s="267"/>
      <c r="R34" s="267"/>
      <c r="S34" s="267"/>
      <c r="T34" s="267"/>
      <c r="U34" s="267"/>
      <c r="V34" s="268"/>
      <c r="W34" s="269">
        <v>0.5</v>
      </c>
      <c r="X34" s="270"/>
      <c r="Y34" s="270"/>
      <c r="Z34" s="270"/>
      <c r="AA34" s="270"/>
      <c r="AB34" s="270"/>
      <c r="AC34" s="271"/>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75">
        <v>1</v>
      </c>
    </row>
    <row r="35" spans="1:51" ht="21" customHeight="1">
      <c r="A35" s="626"/>
      <c r="B35" s="627"/>
      <c r="C35" s="627"/>
      <c r="D35" s="627"/>
      <c r="E35" s="627"/>
      <c r="F35" s="628"/>
      <c r="G35" s="272"/>
      <c r="H35" s="273"/>
      <c r="I35" s="263" t="s">
        <v>63</v>
      </c>
      <c r="J35" s="263"/>
      <c r="K35" s="264" t="s">
        <v>673</v>
      </c>
      <c r="L35" s="265"/>
      <c r="M35" s="265"/>
      <c r="N35" s="265"/>
      <c r="O35" s="265"/>
      <c r="P35" s="266">
        <v>0.2</v>
      </c>
      <c r="Q35" s="267"/>
      <c r="R35" s="267"/>
      <c r="S35" s="267"/>
      <c r="T35" s="267"/>
      <c r="U35" s="267"/>
      <c r="V35" s="268"/>
      <c r="W35" s="269">
        <v>0.2</v>
      </c>
      <c r="X35" s="270"/>
      <c r="Y35" s="270"/>
      <c r="Z35" s="270"/>
      <c r="AA35" s="270"/>
      <c r="AB35" s="270"/>
      <c r="AC35" s="271"/>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75">
        <f>COUNTA($G35:$AC35)</f>
        <v>4</v>
      </c>
    </row>
    <row r="36" spans="1:51" ht="21" customHeight="1">
      <c r="A36" s="626"/>
      <c r="B36" s="627"/>
      <c r="C36" s="627"/>
      <c r="D36" s="627"/>
      <c r="E36" s="627"/>
      <c r="F36" s="628"/>
      <c r="G36" s="272" t="s">
        <v>60</v>
      </c>
      <c r="H36" s="273"/>
      <c r="I36" s="263"/>
      <c r="J36" s="263"/>
      <c r="K36" s="264" t="s">
        <v>674</v>
      </c>
      <c r="L36" s="265"/>
      <c r="M36" s="265"/>
      <c r="N36" s="265"/>
      <c r="O36" s="265"/>
      <c r="P36" s="266"/>
      <c r="Q36" s="267"/>
      <c r="R36" s="267"/>
      <c r="S36" s="267"/>
      <c r="T36" s="267"/>
      <c r="U36" s="267"/>
      <c r="V36" s="268"/>
      <c r="W36" s="269"/>
      <c r="X36" s="270"/>
      <c r="Y36" s="270"/>
      <c r="Z36" s="270"/>
      <c r="AA36" s="270"/>
      <c r="AB36" s="270"/>
      <c r="AC36" s="271"/>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75">
        <f t="shared" ref="AY36:AY44" si="0">COUNTA($G36:$AC36)</f>
        <v>2</v>
      </c>
    </row>
    <row r="37" spans="1:51" ht="21" customHeight="1">
      <c r="A37" s="626"/>
      <c r="B37" s="627"/>
      <c r="C37" s="627"/>
      <c r="D37" s="627"/>
      <c r="E37" s="627"/>
      <c r="F37" s="628"/>
      <c r="G37" s="272"/>
      <c r="H37" s="273"/>
      <c r="I37" s="263" t="s">
        <v>63</v>
      </c>
      <c r="J37" s="263"/>
      <c r="K37" s="264" t="s">
        <v>675</v>
      </c>
      <c r="L37" s="265"/>
      <c r="M37" s="265"/>
      <c r="N37" s="265"/>
      <c r="O37" s="265"/>
      <c r="P37" s="266">
        <v>66.5</v>
      </c>
      <c r="Q37" s="267"/>
      <c r="R37" s="267"/>
      <c r="S37" s="267"/>
      <c r="T37" s="267"/>
      <c r="U37" s="267"/>
      <c r="V37" s="268"/>
      <c r="W37" s="269">
        <v>103</v>
      </c>
      <c r="X37" s="270"/>
      <c r="Y37" s="270"/>
      <c r="Z37" s="270"/>
      <c r="AA37" s="270"/>
      <c r="AB37" s="270"/>
      <c r="AC37" s="271"/>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75">
        <f t="shared" si="0"/>
        <v>4</v>
      </c>
    </row>
    <row r="38" spans="1:51" ht="21" customHeight="1">
      <c r="A38" s="626"/>
      <c r="B38" s="627"/>
      <c r="C38" s="627"/>
      <c r="D38" s="627"/>
      <c r="E38" s="627"/>
      <c r="F38" s="628"/>
      <c r="G38" s="272"/>
      <c r="H38" s="273"/>
      <c r="I38" s="263" t="s">
        <v>63</v>
      </c>
      <c r="J38" s="263"/>
      <c r="K38" s="264" t="s">
        <v>676</v>
      </c>
      <c r="L38" s="265"/>
      <c r="M38" s="265"/>
      <c r="N38" s="265"/>
      <c r="O38" s="265"/>
      <c r="P38" s="266">
        <v>1.5</v>
      </c>
      <c r="Q38" s="267"/>
      <c r="R38" s="267"/>
      <c r="S38" s="267"/>
      <c r="T38" s="267"/>
      <c r="U38" s="267"/>
      <c r="V38" s="268"/>
      <c r="W38" s="269">
        <v>1.7</v>
      </c>
      <c r="X38" s="270"/>
      <c r="Y38" s="270"/>
      <c r="Z38" s="270"/>
      <c r="AA38" s="270"/>
      <c r="AB38" s="270"/>
      <c r="AC38" s="271"/>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75">
        <f t="shared" si="0"/>
        <v>4</v>
      </c>
    </row>
    <row r="39" spans="1:51" ht="21" customHeight="1">
      <c r="A39" s="626"/>
      <c r="B39" s="627"/>
      <c r="C39" s="627"/>
      <c r="D39" s="627"/>
      <c r="E39" s="627"/>
      <c r="F39" s="628"/>
      <c r="G39" s="272"/>
      <c r="H39" s="273"/>
      <c r="I39" s="263" t="s">
        <v>63</v>
      </c>
      <c r="J39" s="263"/>
      <c r="K39" s="264" t="s">
        <v>673</v>
      </c>
      <c r="L39" s="265"/>
      <c r="M39" s="265"/>
      <c r="N39" s="265"/>
      <c r="O39" s="265"/>
      <c r="P39" s="266">
        <v>1.4</v>
      </c>
      <c r="Q39" s="267"/>
      <c r="R39" s="267"/>
      <c r="S39" s="267"/>
      <c r="T39" s="267"/>
      <c r="U39" s="267"/>
      <c r="V39" s="268"/>
      <c r="W39" s="269">
        <v>5</v>
      </c>
      <c r="X39" s="270"/>
      <c r="Y39" s="270"/>
      <c r="Z39" s="270"/>
      <c r="AA39" s="270"/>
      <c r="AB39" s="270"/>
      <c r="AC39" s="271"/>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75">
        <f t="shared" si="0"/>
        <v>4</v>
      </c>
    </row>
    <row r="40" spans="1:51" ht="21" customHeight="1">
      <c r="A40" s="626"/>
      <c r="B40" s="627"/>
      <c r="C40" s="627"/>
      <c r="D40" s="627"/>
      <c r="E40" s="627"/>
      <c r="F40" s="628"/>
      <c r="G40" s="272"/>
      <c r="H40" s="273"/>
      <c r="I40" s="263" t="s">
        <v>63</v>
      </c>
      <c r="J40" s="263"/>
      <c r="K40" s="264" t="s">
        <v>677</v>
      </c>
      <c r="L40" s="265"/>
      <c r="M40" s="265"/>
      <c r="N40" s="265"/>
      <c r="O40" s="265"/>
      <c r="P40" s="266">
        <v>1.1000000000000001</v>
      </c>
      <c r="Q40" s="267"/>
      <c r="R40" s="267"/>
      <c r="S40" s="267"/>
      <c r="T40" s="267"/>
      <c r="U40" s="267"/>
      <c r="V40" s="268"/>
      <c r="W40" s="269">
        <v>7.6</v>
      </c>
      <c r="X40" s="270"/>
      <c r="Y40" s="270"/>
      <c r="Z40" s="270"/>
      <c r="AA40" s="270"/>
      <c r="AB40" s="270"/>
      <c r="AC40" s="271"/>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75">
        <f t="shared" si="0"/>
        <v>4</v>
      </c>
    </row>
    <row r="41" spans="1:51" ht="21" customHeight="1">
      <c r="A41" s="626"/>
      <c r="B41" s="627"/>
      <c r="C41" s="627"/>
      <c r="D41" s="627"/>
      <c r="E41" s="627"/>
      <c r="F41" s="628"/>
      <c r="G41" s="272"/>
      <c r="H41" s="273"/>
      <c r="I41" s="263" t="s">
        <v>63</v>
      </c>
      <c r="J41" s="263"/>
      <c r="K41" s="264" t="s">
        <v>678</v>
      </c>
      <c r="L41" s="265"/>
      <c r="M41" s="265"/>
      <c r="N41" s="265"/>
      <c r="O41" s="265"/>
      <c r="P41" s="266">
        <v>0.7</v>
      </c>
      <c r="Q41" s="267"/>
      <c r="R41" s="267"/>
      <c r="S41" s="267"/>
      <c r="T41" s="267"/>
      <c r="U41" s="267"/>
      <c r="V41" s="268"/>
      <c r="W41" s="269">
        <v>1</v>
      </c>
      <c r="X41" s="270"/>
      <c r="Y41" s="270"/>
      <c r="Z41" s="270"/>
      <c r="AA41" s="270"/>
      <c r="AB41" s="270"/>
      <c r="AC41" s="271"/>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75">
        <f t="shared" si="0"/>
        <v>4</v>
      </c>
    </row>
    <row r="42" spans="1:51" ht="21" hidden="1" customHeight="1">
      <c r="A42" s="626"/>
      <c r="B42" s="627"/>
      <c r="C42" s="627"/>
      <c r="D42" s="627"/>
      <c r="E42" s="627"/>
      <c r="F42" s="628"/>
      <c r="G42" s="272"/>
      <c r="H42" s="273"/>
      <c r="I42" s="263"/>
      <c r="J42" s="263"/>
      <c r="K42" s="264"/>
      <c r="L42" s="265"/>
      <c r="M42" s="265"/>
      <c r="N42" s="265"/>
      <c r="O42" s="265"/>
      <c r="P42" s="266"/>
      <c r="Q42" s="267"/>
      <c r="R42" s="267"/>
      <c r="S42" s="267"/>
      <c r="T42" s="267"/>
      <c r="U42" s="267"/>
      <c r="V42" s="268"/>
      <c r="W42" s="269"/>
      <c r="X42" s="270"/>
      <c r="Y42" s="270"/>
      <c r="Z42" s="270"/>
      <c r="AA42" s="270"/>
      <c r="AB42" s="270"/>
      <c r="AC42" s="271"/>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75">
        <f t="shared" si="0"/>
        <v>0</v>
      </c>
    </row>
    <row r="43" spans="1:51" ht="21" customHeight="1">
      <c r="A43" s="626"/>
      <c r="B43" s="627"/>
      <c r="C43" s="627"/>
      <c r="D43" s="627"/>
      <c r="E43" s="627"/>
      <c r="F43" s="628"/>
      <c r="G43" s="655" t="s">
        <v>62</v>
      </c>
      <c r="H43" s="614"/>
      <c r="I43" s="614"/>
      <c r="J43" s="614"/>
      <c r="K43" s="656" t="s">
        <v>64</v>
      </c>
      <c r="L43" s="657"/>
      <c r="M43" s="657"/>
      <c r="N43" s="657"/>
      <c r="O43" s="658"/>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75">
        <f>IF(AND(P43="-",W43="-"),0,COUNTA($G43:$AC43))</f>
        <v>4</v>
      </c>
    </row>
    <row r="44" spans="1:51" ht="21" customHeight="1">
      <c r="A44" s="626"/>
      <c r="B44" s="627"/>
      <c r="C44" s="627"/>
      <c r="D44" s="627"/>
      <c r="E44" s="627"/>
      <c r="F44" s="628"/>
      <c r="G44" s="635" t="s">
        <v>65</v>
      </c>
      <c r="H44" s="636"/>
      <c r="I44" s="636"/>
      <c r="J44" s="636"/>
      <c r="K44" s="636"/>
      <c r="L44" s="636"/>
      <c r="M44" s="636"/>
      <c r="N44" s="636"/>
      <c r="O44" s="637"/>
      <c r="P44" s="638">
        <f>AK18</f>
        <v>72</v>
      </c>
      <c r="Q44" s="639"/>
      <c r="R44" s="639"/>
      <c r="S44" s="639"/>
      <c r="T44" s="639"/>
      <c r="U44" s="639"/>
      <c r="V44" s="640"/>
      <c r="W44" s="638">
        <f>AR18</f>
        <v>119</v>
      </c>
      <c r="X44" s="639"/>
      <c r="Y44" s="639"/>
      <c r="Z44" s="639"/>
      <c r="AA44" s="639"/>
      <c r="AB44" s="639"/>
      <c r="AC44" s="640"/>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75">
        <f t="shared" si="0"/>
        <v>3</v>
      </c>
    </row>
    <row r="45" spans="1:51" ht="61.5" customHeight="1">
      <c r="A45" s="202" t="s">
        <v>66</v>
      </c>
      <c r="B45" s="203"/>
      <c r="C45" s="203"/>
      <c r="D45" s="203"/>
      <c r="E45" s="203"/>
      <c r="F45" s="204"/>
      <c r="G45" s="665" t="s">
        <v>679</v>
      </c>
      <c r="H45" s="666"/>
      <c r="I45" s="666"/>
      <c r="J45" s="666"/>
      <c r="K45" s="666"/>
      <c r="L45" s="666"/>
      <c r="M45" s="666"/>
      <c r="N45" s="666"/>
      <c r="O45" s="666"/>
      <c r="P45" s="666"/>
      <c r="Q45" s="666"/>
      <c r="R45" s="666"/>
      <c r="S45" s="666"/>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666"/>
      <c r="AR45" s="666"/>
      <c r="AS45" s="666"/>
      <c r="AT45" s="666"/>
      <c r="AU45" s="666"/>
      <c r="AV45" s="666"/>
      <c r="AW45" s="666"/>
      <c r="AX45" s="667"/>
      <c r="AY45" s="75">
        <f>COUNTA(G45:AX45)</f>
        <v>1</v>
      </c>
    </row>
    <row r="46" spans="1:51" ht="41.25" customHeight="1">
      <c r="A46" s="207" t="s">
        <v>67</v>
      </c>
      <c r="B46" s="208"/>
      <c r="C46" s="208"/>
      <c r="D46" s="208"/>
      <c r="E46" s="208"/>
      <c r="F46" s="209"/>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c r="A47" s="210" t="s">
        <v>68</v>
      </c>
      <c r="B47" s="211"/>
      <c r="C47" s="211"/>
      <c r="D47" s="211"/>
      <c r="E47" s="211"/>
      <c r="F47" s="212"/>
      <c r="G47" s="133" t="s">
        <v>69</v>
      </c>
      <c r="H47" s="134"/>
      <c r="I47" s="134"/>
      <c r="J47" s="134"/>
      <c r="K47" s="134"/>
      <c r="L47" s="134"/>
      <c r="M47" s="134"/>
      <c r="N47" s="134"/>
      <c r="O47" s="134"/>
      <c r="P47" s="137" t="s">
        <v>70</v>
      </c>
      <c r="Q47" s="134"/>
      <c r="R47" s="134"/>
      <c r="S47" s="134"/>
      <c r="T47" s="134"/>
      <c r="U47" s="134"/>
      <c r="V47" s="134"/>
      <c r="W47" s="134"/>
      <c r="X47" s="135"/>
      <c r="Y47" s="138"/>
      <c r="Z47" s="139"/>
      <c r="AA47" s="140"/>
      <c r="AB47" s="151" t="s">
        <v>71</v>
      </c>
      <c r="AC47" s="151"/>
      <c r="AD47" s="151"/>
      <c r="AE47" s="147" t="s">
        <v>72</v>
      </c>
      <c r="AF47" s="148"/>
      <c r="AG47" s="148"/>
      <c r="AH47" s="149"/>
      <c r="AI47" s="147" t="s">
        <v>73</v>
      </c>
      <c r="AJ47" s="148"/>
      <c r="AK47" s="148"/>
      <c r="AL47" s="149"/>
      <c r="AM47" s="147" t="s">
        <v>74</v>
      </c>
      <c r="AN47" s="148"/>
      <c r="AO47" s="148"/>
      <c r="AP47" s="149"/>
      <c r="AQ47" s="219" t="s">
        <v>75</v>
      </c>
      <c r="AR47" s="220"/>
      <c r="AS47" s="220"/>
      <c r="AT47" s="221"/>
      <c r="AU47" s="219" t="s">
        <v>76</v>
      </c>
      <c r="AV47" s="220"/>
      <c r="AW47" s="220"/>
      <c r="AX47" s="222"/>
      <c r="AY47" s="75">
        <f t="shared" ref="AY47:AY77" si="1">IF(AY$45=0,0,1)</f>
        <v>1</v>
      </c>
    </row>
    <row r="48" spans="1:51" ht="23.25" customHeight="1">
      <c r="A48" s="213"/>
      <c r="B48" s="214"/>
      <c r="C48" s="214"/>
      <c r="D48" s="214"/>
      <c r="E48" s="214"/>
      <c r="F48" s="215"/>
      <c r="G48" s="615" t="s">
        <v>680</v>
      </c>
      <c r="H48" s="616"/>
      <c r="I48" s="616"/>
      <c r="J48" s="616"/>
      <c r="K48" s="616"/>
      <c r="L48" s="616"/>
      <c r="M48" s="616"/>
      <c r="N48" s="616"/>
      <c r="O48" s="616"/>
      <c r="P48" s="641" t="s">
        <v>681</v>
      </c>
      <c r="Q48" s="616"/>
      <c r="R48" s="616"/>
      <c r="S48" s="616"/>
      <c r="T48" s="616"/>
      <c r="U48" s="616"/>
      <c r="V48" s="616"/>
      <c r="W48" s="616"/>
      <c r="X48" s="617"/>
      <c r="Y48" s="229" t="s">
        <v>77</v>
      </c>
      <c r="Z48" s="230"/>
      <c r="AA48" s="231"/>
      <c r="AB48" s="650" t="s">
        <v>682</v>
      </c>
      <c r="AC48" s="650"/>
      <c r="AD48" s="650"/>
      <c r="AE48" s="283">
        <v>1101</v>
      </c>
      <c r="AF48" s="283"/>
      <c r="AG48" s="283"/>
      <c r="AH48" s="283"/>
      <c r="AI48" s="283">
        <v>1610</v>
      </c>
      <c r="AJ48" s="283"/>
      <c r="AK48" s="283"/>
      <c r="AL48" s="283"/>
      <c r="AM48" s="283">
        <v>1530</v>
      </c>
      <c r="AN48" s="283"/>
      <c r="AO48" s="283"/>
      <c r="AP48" s="283"/>
      <c r="AQ48" s="283" t="s">
        <v>683</v>
      </c>
      <c r="AR48" s="283"/>
      <c r="AS48" s="283"/>
      <c r="AT48" s="283"/>
      <c r="AU48" s="280" t="s">
        <v>683</v>
      </c>
      <c r="AV48" s="281"/>
      <c r="AW48" s="281"/>
      <c r="AX48" s="282"/>
      <c r="AY48" s="75">
        <f t="shared" si="1"/>
        <v>1</v>
      </c>
    </row>
    <row r="49" spans="1:51" ht="23.25" customHeight="1">
      <c r="A49" s="216"/>
      <c r="B49" s="217"/>
      <c r="C49" s="217"/>
      <c r="D49" s="217"/>
      <c r="E49" s="217"/>
      <c r="F49" s="218"/>
      <c r="G49" s="621"/>
      <c r="H49" s="622"/>
      <c r="I49" s="622"/>
      <c r="J49" s="622"/>
      <c r="K49" s="622"/>
      <c r="L49" s="622"/>
      <c r="M49" s="622"/>
      <c r="N49" s="622"/>
      <c r="O49" s="622"/>
      <c r="P49" s="642"/>
      <c r="Q49" s="622"/>
      <c r="R49" s="622"/>
      <c r="S49" s="622"/>
      <c r="T49" s="622"/>
      <c r="U49" s="622"/>
      <c r="V49" s="622"/>
      <c r="W49" s="622"/>
      <c r="X49" s="623"/>
      <c r="Y49" s="232" t="s">
        <v>78</v>
      </c>
      <c r="Z49" s="233"/>
      <c r="AA49" s="234"/>
      <c r="AB49" s="650" t="s">
        <v>682</v>
      </c>
      <c r="AC49" s="650"/>
      <c r="AD49" s="650"/>
      <c r="AE49" s="283">
        <v>500</v>
      </c>
      <c r="AF49" s="283"/>
      <c r="AG49" s="283"/>
      <c r="AH49" s="283"/>
      <c r="AI49" s="283">
        <v>600</v>
      </c>
      <c r="AJ49" s="283"/>
      <c r="AK49" s="283"/>
      <c r="AL49" s="283"/>
      <c r="AM49" s="283">
        <v>1000</v>
      </c>
      <c r="AN49" s="283"/>
      <c r="AO49" s="283"/>
      <c r="AP49" s="283"/>
      <c r="AQ49" s="283">
        <v>1200</v>
      </c>
      <c r="AR49" s="283"/>
      <c r="AS49" s="283"/>
      <c r="AT49" s="283"/>
      <c r="AU49" s="280" t="s">
        <v>683</v>
      </c>
      <c r="AV49" s="281"/>
      <c r="AW49" s="281"/>
      <c r="AX49" s="282"/>
      <c r="AY49" s="75">
        <f t="shared" si="1"/>
        <v>1</v>
      </c>
    </row>
    <row r="50" spans="1:51" ht="27" customHeight="1">
      <c r="A50" s="83"/>
      <c r="B50" s="84"/>
      <c r="C50" s="84"/>
      <c r="D50" s="84"/>
      <c r="E50" s="84"/>
      <c r="F50" s="85"/>
      <c r="G50" s="193"/>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5"/>
      <c r="AY50" s="75">
        <f t="shared" si="1"/>
        <v>1</v>
      </c>
    </row>
    <row r="51" spans="1:51" ht="123.75" customHeight="1">
      <c r="A51" s="196" t="s">
        <v>67</v>
      </c>
      <c r="B51" s="197"/>
      <c r="C51" s="198" t="s">
        <v>79</v>
      </c>
      <c r="D51" s="198"/>
      <c r="E51" s="198"/>
      <c r="F51" s="199"/>
      <c r="G51" s="274"/>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6"/>
      <c r="AY51" s="75">
        <f t="shared" si="1"/>
        <v>1</v>
      </c>
    </row>
    <row r="52" spans="1:51" ht="18.75" customHeight="1">
      <c r="A52" s="284" t="s">
        <v>80</v>
      </c>
      <c r="B52" s="285"/>
      <c r="C52" s="285"/>
      <c r="D52" s="285"/>
      <c r="E52" s="285"/>
      <c r="F52" s="286"/>
      <c r="G52" s="130" t="s">
        <v>81</v>
      </c>
      <c r="H52" s="131"/>
      <c r="I52" s="131"/>
      <c r="J52" s="131"/>
      <c r="K52" s="131"/>
      <c r="L52" s="131"/>
      <c r="M52" s="131"/>
      <c r="N52" s="131"/>
      <c r="O52" s="132"/>
      <c r="P52" s="136" t="s">
        <v>82</v>
      </c>
      <c r="Q52" s="131"/>
      <c r="R52" s="131"/>
      <c r="S52" s="131"/>
      <c r="T52" s="131"/>
      <c r="U52" s="131"/>
      <c r="V52" s="131"/>
      <c r="W52" s="131"/>
      <c r="X52" s="132"/>
      <c r="Y52" s="138"/>
      <c r="Z52" s="139"/>
      <c r="AA52" s="140"/>
      <c r="AB52" s="144" t="s">
        <v>71</v>
      </c>
      <c r="AC52" s="145"/>
      <c r="AD52" s="146"/>
      <c r="AE52" s="144" t="s">
        <v>72</v>
      </c>
      <c r="AF52" s="145"/>
      <c r="AG52" s="145"/>
      <c r="AH52" s="146"/>
      <c r="AI52" s="150" t="s">
        <v>73</v>
      </c>
      <c r="AJ52" s="150"/>
      <c r="AK52" s="150"/>
      <c r="AL52" s="144"/>
      <c r="AM52" s="150" t="s">
        <v>74</v>
      </c>
      <c r="AN52" s="150"/>
      <c r="AO52" s="150"/>
      <c r="AP52" s="144"/>
      <c r="AQ52" s="152" t="s">
        <v>83</v>
      </c>
      <c r="AR52" s="153"/>
      <c r="AS52" s="153"/>
      <c r="AT52" s="153"/>
      <c r="AU52" s="153"/>
      <c r="AV52" s="153"/>
      <c r="AW52" s="153"/>
      <c r="AX52" s="154"/>
      <c r="AY52" s="75">
        <f>IF(AY$45=0,0,COUNTA(G$54))</f>
        <v>1</v>
      </c>
    </row>
    <row r="53" spans="1:51" ht="18.75" customHeight="1">
      <c r="A53" s="287"/>
      <c r="B53" s="288"/>
      <c r="C53" s="288"/>
      <c r="D53" s="288"/>
      <c r="E53" s="288"/>
      <c r="F53" s="289"/>
      <c r="G53" s="133"/>
      <c r="H53" s="134"/>
      <c r="I53" s="134"/>
      <c r="J53" s="134"/>
      <c r="K53" s="134"/>
      <c r="L53" s="134"/>
      <c r="M53" s="134"/>
      <c r="N53" s="134"/>
      <c r="O53" s="135"/>
      <c r="P53" s="137"/>
      <c r="Q53" s="134"/>
      <c r="R53" s="134"/>
      <c r="S53" s="134"/>
      <c r="T53" s="134"/>
      <c r="U53" s="134"/>
      <c r="V53" s="134"/>
      <c r="W53" s="134"/>
      <c r="X53" s="135"/>
      <c r="Y53" s="141"/>
      <c r="Z53" s="142"/>
      <c r="AA53" s="143"/>
      <c r="AB53" s="147"/>
      <c r="AC53" s="148"/>
      <c r="AD53" s="149"/>
      <c r="AE53" s="147"/>
      <c r="AF53" s="148"/>
      <c r="AG53" s="148"/>
      <c r="AH53" s="149"/>
      <c r="AI53" s="151"/>
      <c r="AJ53" s="151"/>
      <c r="AK53" s="151"/>
      <c r="AL53" s="147"/>
      <c r="AM53" s="151"/>
      <c r="AN53" s="151"/>
      <c r="AO53" s="151"/>
      <c r="AP53" s="147"/>
      <c r="AQ53" s="155"/>
      <c r="AR53" s="156"/>
      <c r="AS53" s="156"/>
      <c r="AT53" s="156"/>
      <c r="AU53" s="479" t="s">
        <v>691</v>
      </c>
      <c r="AV53" s="479"/>
      <c r="AW53" s="134" t="s">
        <v>84</v>
      </c>
      <c r="AX53" s="158"/>
      <c r="AY53" s="75">
        <f t="shared" ref="AY53:AY59" si="2">IF(AY$45=0,0,COUNTA(G$54))</f>
        <v>1</v>
      </c>
    </row>
    <row r="54" spans="1:51" ht="23.25" customHeight="1">
      <c r="A54" s="290"/>
      <c r="B54" s="288"/>
      <c r="C54" s="288"/>
      <c r="D54" s="288"/>
      <c r="E54" s="288"/>
      <c r="F54" s="289"/>
      <c r="G54" s="615" t="s">
        <v>692</v>
      </c>
      <c r="H54" s="616"/>
      <c r="I54" s="616"/>
      <c r="J54" s="616"/>
      <c r="K54" s="616"/>
      <c r="L54" s="616"/>
      <c r="M54" s="616"/>
      <c r="N54" s="616"/>
      <c r="O54" s="617"/>
      <c r="P54" s="616" t="s">
        <v>1</v>
      </c>
      <c r="Q54" s="616"/>
      <c r="R54" s="616"/>
      <c r="S54" s="616"/>
      <c r="T54" s="616"/>
      <c r="U54" s="616"/>
      <c r="V54" s="616"/>
      <c r="W54" s="616"/>
      <c r="X54" s="617"/>
      <c r="Y54" s="174" t="s">
        <v>85</v>
      </c>
      <c r="Z54" s="175"/>
      <c r="AA54" s="176"/>
      <c r="AB54" s="650" t="s">
        <v>691</v>
      </c>
      <c r="AC54" s="650"/>
      <c r="AD54" s="650"/>
      <c r="AE54" s="280" t="s">
        <v>691</v>
      </c>
      <c r="AF54" s="281"/>
      <c r="AG54" s="281"/>
      <c r="AH54" s="281"/>
      <c r="AI54" s="280" t="s">
        <v>691</v>
      </c>
      <c r="AJ54" s="281"/>
      <c r="AK54" s="281"/>
      <c r="AL54" s="281"/>
      <c r="AM54" s="280" t="s">
        <v>691</v>
      </c>
      <c r="AN54" s="281"/>
      <c r="AO54" s="281"/>
      <c r="AP54" s="281"/>
      <c r="AQ54" s="280" t="s">
        <v>691</v>
      </c>
      <c r="AR54" s="281"/>
      <c r="AS54" s="281"/>
      <c r="AT54" s="281"/>
      <c r="AU54" s="281"/>
      <c r="AV54" s="281"/>
      <c r="AW54" s="281"/>
      <c r="AX54" s="282"/>
      <c r="AY54" s="75">
        <f t="shared" si="2"/>
        <v>1</v>
      </c>
    </row>
    <row r="55" spans="1:51" ht="23.25" customHeight="1">
      <c r="A55" s="291"/>
      <c r="B55" s="292"/>
      <c r="C55" s="292"/>
      <c r="D55" s="292"/>
      <c r="E55" s="292"/>
      <c r="F55" s="293"/>
      <c r="G55" s="618"/>
      <c r="H55" s="619"/>
      <c r="I55" s="619"/>
      <c r="J55" s="619"/>
      <c r="K55" s="619"/>
      <c r="L55" s="619"/>
      <c r="M55" s="619"/>
      <c r="N55" s="619"/>
      <c r="O55" s="620"/>
      <c r="P55" s="619"/>
      <c r="Q55" s="619"/>
      <c r="R55" s="619"/>
      <c r="S55" s="619"/>
      <c r="T55" s="619"/>
      <c r="U55" s="619"/>
      <c r="V55" s="619"/>
      <c r="W55" s="619"/>
      <c r="X55" s="620"/>
      <c r="Y55" s="183" t="s">
        <v>86</v>
      </c>
      <c r="Z55" s="184"/>
      <c r="AA55" s="185"/>
      <c r="AB55" s="312" t="s">
        <v>691</v>
      </c>
      <c r="AC55" s="312"/>
      <c r="AD55" s="312"/>
      <c r="AE55" s="280" t="s">
        <v>691</v>
      </c>
      <c r="AF55" s="281"/>
      <c r="AG55" s="281"/>
      <c r="AH55" s="281"/>
      <c r="AI55" s="280" t="s">
        <v>691</v>
      </c>
      <c r="AJ55" s="281"/>
      <c r="AK55" s="281"/>
      <c r="AL55" s="281"/>
      <c r="AM55" s="280" t="s">
        <v>691</v>
      </c>
      <c r="AN55" s="281"/>
      <c r="AO55" s="281"/>
      <c r="AP55" s="281"/>
      <c r="AQ55" s="280" t="s">
        <v>691</v>
      </c>
      <c r="AR55" s="281"/>
      <c r="AS55" s="281"/>
      <c r="AT55" s="281"/>
      <c r="AU55" s="281"/>
      <c r="AV55" s="281"/>
      <c r="AW55" s="281"/>
      <c r="AX55" s="282"/>
      <c r="AY55" s="75">
        <f t="shared" si="2"/>
        <v>1</v>
      </c>
    </row>
    <row r="56" spans="1:51" ht="23.25" customHeight="1">
      <c r="A56" s="290"/>
      <c r="B56" s="288"/>
      <c r="C56" s="288"/>
      <c r="D56" s="288"/>
      <c r="E56" s="288"/>
      <c r="F56" s="289"/>
      <c r="G56" s="621"/>
      <c r="H56" s="622"/>
      <c r="I56" s="622"/>
      <c r="J56" s="622"/>
      <c r="K56" s="622"/>
      <c r="L56" s="622"/>
      <c r="M56" s="622"/>
      <c r="N56" s="622"/>
      <c r="O56" s="623"/>
      <c r="P56" s="622"/>
      <c r="Q56" s="622"/>
      <c r="R56" s="622"/>
      <c r="S56" s="622"/>
      <c r="T56" s="622"/>
      <c r="U56" s="622"/>
      <c r="V56" s="622"/>
      <c r="W56" s="622"/>
      <c r="X56" s="623"/>
      <c r="Y56" s="183" t="s">
        <v>87</v>
      </c>
      <c r="Z56" s="184"/>
      <c r="AA56" s="185"/>
      <c r="AB56" s="456" t="s">
        <v>88</v>
      </c>
      <c r="AC56" s="456"/>
      <c r="AD56" s="456"/>
      <c r="AE56" s="188" t="str">
        <f>IFERROR(AE54/AE55*100,"-")</f>
        <v>-</v>
      </c>
      <c r="AF56" s="189"/>
      <c r="AG56" s="189"/>
      <c r="AH56" s="189"/>
      <c r="AI56" s="188" t="str">
        <f t="shared" ref="AI56" si="3">IFERROR(AI54/AI55*100,"-")</f>
        <v>-</v>
      </c>
      <c r="AJ56" s="189"/>
      <c r="AK56" s="189"/>
      <c r="AL56" s="189"/>
      <c r="AM56" s="188" t="str">
        <f t="shared" ref="AM56" si="4">IFERROR(AM54/AM55*100,"-")</f>
        <v>-</v>
      </c>
      <c r="AN56" s="189"/>
      <c r="AO56" s="189"/>
      <c r="AP56" s="189"/>
      <c r="AQ56" s="277" t="str">
        <f>IFERROR(AQ54/AQ55*100,"-")</f>
        <v>-</v>
      </c>
      <c r="AR56" s="278"/>
      <c r="AS56" s="278"/>
      <c r="AT56" s="278"/>
      <c r="AU56" s="278"/>
      <c r="AV56" s="278"/>
      <c r="AW56" s="278"/>
      <c r="AX56" s="279"/>
      <c r="AY56" s="75">
        <f t="shared" si="2"/>
        <v>1</v>
      </c>
    </row>
    <row r="57" spans="1:51" ht="90" customHeight="1">
      <c r="A57" s="102" t="s">
        <v>89</v>
      </c>
      <c r="B57" s="103"/>
      <c r="C57" s="103"/>
      <c r="D57" s="103"/>
      <c r="E57" s="103"/>
      <c r="F57" s="104"/>
      <c r="G57" s="480" t="s">
        <v>693</v>
      </c>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482"/>
      <c r="AY57" s="75">
        <f t="shared" si="2"/>
        <v>1</v>
      </c>
    </row>
    <row r="58" spans="1:51" ht="15" customHeight="1">
      <c r="A58" s="83"/>
      <c r="B58" s="84"/>
      <c r="C58" s="84"/>
      <c r="D58" s="84"/>
      <c r="E58" s="84"/>
      <c r="F58" s="85"/>
      <c r="G58" s="193"/>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5"/>
      <c r="AY58" s="75">
        <f t="shared" si="2"/>
        <v>1</v>
      </c>
    </row>
    <row r="59" spans="1:51" ht="123.75" customHeight="1">
      <c r="A59" s="196" t="s">
        <v>67</v>
      </c>
      <c r="B59" s="197"/>
      <c r="C59" s="198" t="s">
        <v>90</v>
      </c>
      <c r="D59" s="198"/>
      <c r="E59" s="198"/>
      <c r="F59" s="199"/>
      <c r="G59" s="274"/>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6"/>
      <c r="AY59" s="75">
        <f t="shared" si="2"/>
        <v>1</v>
      </c>
    </row>
    <row r="60" spans="1:51" ht="18.75" customHeight="1">
      <c r="A60" s="284" t="s">
        <v>91</v>
      </c>
      <c r="B60" s="285"/>
      <c r="C60" s="285"/>
      <c r="D60" s="285"/>
      <c r="E60" s="285"/>
      <c r="F60" s="286"/>
      <c r="G60" s="130" t="s">
        <v>81</v>
      </c>
      <c r="H60" s="131"/>
      <c r="I60" s="131"/>
      <c r="J60" s="131"/>
      <c r="K60" s="131"/>
      <c r="L60" s="131"/>
      <c r="M60" s="131"/>
      <c r="N60" s="131"/>
      <c r="O60" s="132"/>
      <c r="P60" s="136" t="s">
        <v>82</v>
      </c>
      <c r="Q60" s="131"/>
      <c r="R60" s="131"/>
      <c r="S60" s="131"/>
      <c r="T60" s="131"/>
      <c r="U60" s="131"/>
      <c r="V60" s="131"/>
      <c r="W60" s="131"/>
      <c r="X60" s="132"/>
      <c r="Y60" s="138"/>
      <c r="Z60" s="139"/>
      <c r="AA60" s="140"/>
      <c r="AB60" s="144" t="s">
        <v>71</v>
      </c>
      <c r="AC60" s="145"/>
      <c r="AD60" s="146"/>
      <c r="AE60" s="144" t="s">
        <v>72</v>
      </c>
      <c r="AF60" s="145"/>
      <c r="AG60" s="145"/>
      <c r="AH60" s="146"/>
      <c r="AI60" s="150" t="s">
        <v>73</v>
      </c>
      <c r="AJ60" s="150"/>
      <c r="AK60" s="150"/>
      <c r="AL60" s="144"/>
      <c r="AM60" s="150" t="s">
        <v>74</v>
      </c>
      <c r="AN60" s="150"/>
      <c r="AO60" s="150"/>
      <c r="AP60" s="144"/>
      <c r="AQ60" s="152" t="s">
        <v>92</v>
      </c>
      <c r="AR60" s="153"/>
      <c r="AS60" s="153"/>
      <c r="AT60" s="153"/>
      <c r="AU60" s="153"/>
      <c r="AV60" s="153"/>
      <c r="AW60" s="153"/>
      <c r="AX60" s="154"/>
      <c r="AY60" s="75">
        <f>IF(AY$45=0,0,COUNTA(G$62))</f>
        <v>1</v>
      </c>
    </row>
    <row r="61" spans="1:51" ht="18.75" customHeight="1">
      <c r="A61" s="287"/>
      <c r="B61" s="288"/>
      <c r="C61" s="288"/>
      <c r="D61" s="288"/>
      <c r="E61" s="288"/>
      <c r="F61" s="289"/>
      <c r="G61" s="133"/>
      <c r="H61" s="134"/>
      <c r="I61" s="134"/>
      <c r="J61" s="134"/>
      <c r="K61" s="134"/>
      <c r="L61" s="134"/>
      <c r="M61" s="134"/>
      <c r="N61" s="134"/>
      <c r="O61" s="135"/>
      <c r="P61" s="137"/>
      <c r="Q61" s="134"/>
      <c r="R61" s="134"/>
      <c r="S61" s="134"/>
      <c r="T61" s="134"/>
      <c r="U61" s="134"/>
      <c r="V61" s="134"/>
      <c r="W61" s="134"/>
      <c r="X61" s="135"/>
      <c r="Y61" s="141"/>
      <c r="Z61" s="142"/>
      <c r="AA61" s="143"/>
      <c r="AB61" s="147"/>
      <c r="AC61" s="148"/>
      <c r="AD61" s="149"/>
      <c r="AE61" s="147"/>
      <c r="AF61" s="148"/>
      <c r="AG61" s="148"/>
      <c r="AH61" s="149"/>
      <c r="AI61" s="151"/>
      <c r="AJ61" s="151"/>
      <c r="AK61" s="151"/>
      <c r="AL61" s="147"/>
      <c r="AM61" s="151"/>
      <c r="AN61" s="151"/>
      <c r="AO61" s="151"/>
      <c r="AP61" s="147"/>
      <c r="AQ61" s="155"/>
      <c r="AR61" s="156"/>
      <c r="AS61" s="156"/>
      <c r="AT61" s="156"/>
      <c r="AU61" s="479" t="s">
        <v>728</v>
      </c>
      <c r="AV61" s="479"/>
      <c r="AW61" s="134" t="s">
        <v>84</v>
      </c>
      <c r="AX61" s="158"/>
      <c r="AY61" s="75">
        <f t="shared" ref="AY61:AY66" si="5">IF(AY$45=0,0,COUNTA(G$62))</f>
        <v>1</v>
      </c>
    </row>
    <row r="62" spans="1:51" ht="23.25" customHeight="1">
      <c r="A62" s="290"/>
      <c r="B62" s="288"/>
      <c r="C62" s="288"/>
      <c r="D62" s="288"/>
      <c r="E62" s="288"/>
      <c r="F62" s="289"/>
      <c r="G62" s="615" t="s">
        <v>694</v>
      </c>
      <c r="H62" s="616"/>
      <c r="I62" s="616"/>
      <c r="J62" s="616"/>
      <c r="K62" s="616"/>
      <c r="L62" s="616"/>
      <c r="M62" s="616"/>
      <c r="N62" s="616"/>
      <c r="O62" s="617"/>
      <c r="P62" s="616" t="s">
        <v>691</v>
      </c>
      <c r="Q62" s="616"/>
      <c r="R62" s="616"/>
      <c r="S62" s="616"/>
      <c r="T62" s="616"/>
      <c r="U62" s="616"/>
      <c r="V62" s="616"/>
      <c r="W62" s="616"/>
      <c r="X62" s="617"/>
      <c r="Y62" s="174" t="s">
        <v>85</v>
      </c>
      <c r="Z62" s="175"/>
      <c r="AA62" s="176"/>
      <c r="AB62" s="312" t="s">
        <v>1</v>
      </c>
      <c r="AC62" s="312"/>
      <c r="AD62" s="312"/>
      <c r="AE62" s="280" t="s">
        <v>1</v>
      </c>
      <c r="AF62" s="281"/>
      <c r="AG62" s="281"/>
      <c r="AH62" s="281"/>
      <c r="AI62" s="280" t="s">
        <v>1</v>
      </c>
      <c r="AJ62" s="281"/>
      <c r="AK62" s="281"/>
      <c r="AL62" s="281"/>
      <c r="AM62" s="280" t="s">
        <v>1</v>
      </c>
      <c r="AN62" s="281"/>
      <c r="AO62" s="281"/>
      <c r="AP62" s="281"/>
      <c r="AQ62" s="280" t="s">
        <v>1</v>
      </c>
      <c r="AR62" s="281"/>
      <c r="AS62" s="281"/>
      <c r="AT62" s="281"/>
      <c r="AU62" s="281"/>
      <c r="AV62" s="281"/>
      <c r="AW62" s="281"/>
      <c r="AX62" s="282"/>
      <c r="AY62" s="75">
        <f t="shared" si="5"/>
        <v>1</v>
      </c>
    </row>
    <row r="63" spans="1:51" ht="23.25" customHeight="1">
      <c r="A63" s="291"/>
      <c r="B63" s="292"/>
      <c r="C63" s="292"/>
      <c r="D63" s="292"/>
      <c r="E63" s="292"/>
      <c r="F63" s="293"/>
      <c r="G63" s="618"/>
      <c r="H63" s="619"/>
      <c r="I63" s="619"/>
      <c r="J63" s="619"/>
      <c r="K63" s="619"/>
      <c r="L63" s="619"/>
      <c r="M63" s="619"/>
      <c r="N63" s="619"/>
      <c r="O63" s="620"/>
      <c r="P63" s="619"/>
      <c r="Q63" s="619"/>
      <c r="R63" s="619"/>
      <c r="S63" s="619"/>
      <c r="T63" s="619"/>
      <c r="U63" s="619"/>
      <c r="V63" s="619"/>
      <c r="W63" s="619"/>
      <c r="X63" s="620"/>
      <c r="Y63" s="183" t="s">
        <v>86</v>
      </c>
      <c r="Z63" s="184"/>
      <c r="AA63" s="185"/>
      <c r="AB63" s="312" t="s">
        <v>691</v>
      </c>
      <c r="AC63" s="312"/>
      <c r="AD63" s="312"/>
      <c r="AE63" s="280" t="s">
        <v>691</v>
      </c>
      <c r="AF63" s="281"/>
      <c r="AG63" s="281"/>
      <c r="AH63" s="281"/>
      <c r="AI63" s="280" t="s">
        <v>691</v>
      </c>
      <c r="AJ63" s="281"/>
      <c r="AK63" s="281"/>
      <c r="AL63" s="281"/>
      <c r="AM63" s="280" t="s">
        <v>691</v>
      </c>
      <c r="AN63" s="281"/>
      <c r="AO63" s="281"/>
      <c r="AP63" s="281"/>
      <c r="AQ63" s="280" t="s">
        <v>691</v>
      </c>
      <c r="AR63" s="281"/>
      <c r="AS63" s="281"/>
      <c r="AT63" s="281"/>
      <c r="AU63" s="281"/>
      <c r="AV63" s="281"/>
      <c r="AW63" s="281"/>
      <c r="AX63" s="282"/>
      <c r="AY63" s="75">
        <f t="shared" si="5"/>
        <v>1</v>
      </c>
    </row>
    <row r="64" spans="1:51" ht="23.25" customHeight="1">
      <c r="A64" s="290"/>
      <c r="B64" s="288"/>
      <c r="C64" s="288"/>
      <c r="D64" s="288"/>
      <c r="E64" s="288"/>
      <c r="F64" s="289"/>
      <c r="G64" s="621"/>
      <c r="H64" s="622"/>
      <c r="I64" s="622"/>
      <c r="J64" s="622"/>
      <c r="K64" s="622"/>
      <c r="L64" s="622"/>
      <c r="M64" s="622"/>
      <c r="N64" s="622"/>
      <c r="O64" s="623"/>
      <c r="P64" s="622"/>
      <c r="Q64" s="622"/>
      <c r="R64" s="622"/>
      <c r="S64" s="622"/>
      <c r="T64" s="622"/>
      <c r="U64" s="622"/>
      <c r="V64" s="622"/>
      <c r="W64" s="622"/>
      <c r="X64" s="623"/>
      <c r="Y64" s="183" t="s">
        <v>87</v>
      </c>
      <c r="Z64" s="184"/>
      <c r="AA64" s="185"/>
      <c r="AB64" s="456" t="s">
        <v>88</v>
      </c>
      <c r="AC64" s="456"/>
      <c r="AD64" s="456"/>
      <c r="AE64" s="188" t="str">
        <f t="shared" ref="AE64" si="6">IFERROR(AE62/AE63*100,"-")</f>
        <v>-</v>
      </c>
      <c r="AF64" s="189"/>
      <c r="AG64" s="189"/>
      <c r="AH64" s="189"/>
      <c r="AI64" s="188" t="str">
        <f t="shared" ref="AI64" si="7">IFERROR(AI62/AI63*100,"-")</f>
        <v>-</v>
      </c>
      <c r="AJ64" s="189"/>
      <c r="AK64" s="189"/>
      <c r="AL64" s="189"/>
      <c r="AM64" s="188" t="str">
        <f t="shared" ref="AM64" si="8">IFERROR(AM62/AM63*100,"-")</f>
        <v>-</v>
      </c>
      <c r="AN64" s="189"/>
      <c r="AO64" s="189"/>
      <c r="AP64" s="189"/>
      <c r="AQ64" s="277" t="str">
        <f>IFERROR(AQ62/AQ63*100,"-")</f>
        <v>-</v>
      </c>
      <c r="AR64" s="278"/>
      <c r="AS64" s="278"/>
      <c r="AT64" s="278"/>
      <c r="AU64" s="278"/>
      <c r="AV64" s="278"/>
      <c r="AW64" s="278"/>
      <c r="AX64" s="279"/>
      <c r="AY64" s="75">
        <f t="shared" si="5"/>
        <v>1</v>
      </c>
    </row>
    <row r="65" spans="1:51" ht="90" customHeight="1">
      <c r="A65" s="102" t="s">
        <v>93</v>
      </c>
      <c r="B65" s="103"/>
      <c r="C65" s="103"/>
      <c r="D65" s="103"/>
      <c r="E65" s="103"/>
      <c r="F65" s="104"/>
      <c r="G65" s="480" t="s">
        <v>769</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482"/>
      <c r="AY65" s="75">
        <f t="shared" si="5"/>
        <v>1</v>
      </c>
    </row>
    <row r="66" spans="1:51" ht="15" customHeight="1">
      <c r="A66" s="83"/>
      <c r="B66" s="84"/>
      <c r="C66" s="84"/>
      <c r="D66" s="84"/>
      <c r="E66" s="84"/>
      <c r="F66" s="85"/>
      <c r="G66" s="193"/>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5"/>
      <c r="AY66" s="75">
        <f t="shared" si="5"/>
        <v>1</v>
      </c>
    </row>
    <row r="67" spans="1:51" ht="123.75" customHeight="1">
      <c r="A67" s="196" t="s">
        <v>67</v>
      </c>
      <c r="B67" s="197"/>
      <c r="C67" s="198" t="s">
        <v>94</v>
      </c>
      <c r="D67" s="198"/>
      <c r="E67" s="198"/>
      <c r="F67" s="199"/>
      <c r="G67" s="274"/>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6"/>
      <c r="AY67" s="75">
        <f>IF(AY$45=0,0,COUNTA(G$62))</f>
        <v>1</v>
      </c>
    </row>
    <row r="68" spans="1:51" ht="18.75" customHeight="1">
      <c r="A68" s="284" t="s">
        <v>95</v>
      </c>
      <c r="B68" s="285"/>
      <c r="C68" s="285"/>
      <c r="D68" s="285"/>
      <c r="E68" s="285"/>
      <c r="F68" s="286"/>
      <c r="G68" s="130" t="s">
        <v>81</v>
      </c>
      <c r="H68" s="131"/>
      <c r="I68" s="131"/>
      <c r="J68" s="131"/>
      <c r="K68" s="131"/>
      <c r="L68" s="131"/>
      <c r="M68" s="131"/>
      <c r="N68" s="131"/>
      <c r="O68" s="132"/>
      <c r="P68" s="136" t="s">
        <v>82</v>
      </c>
      <c r="Q68" s="131"/>
      <c r="R68" s="131"/>
      <c r="S68" s="131"/>
      <c r="T68" s="131"/>
      <c r="U68" s="131"/>
      <c r="V68" s="131"/>
      <c r="W68" s="131"/>
      <c r="X68" s="132"/>
      <c r="Y68" s="138"/>
      <c r="Z68" s="139"/>
      <c r="AA68" s="140"/>
      <c r="AB68" s="144" t="s">
        <v>71</v>
      </c>
      <c r="AC68" s="145"/>
      <c r="AD68" s="146"/>
      <c r="AE68" s="144" t="s">
        <v>72</v>
      </c>
      <c r="AF68" s="145"/>
      <c r="AG68" s="145"/>
      <c r="AH68" s="146"/>
      <c r="AI68" s="150" t="s">
        <v>73</v>
      </c>
      <c r="AJ68" s="150"/>
      <c r="AK68" s="150"/>
      <c r="AL68" s="144"/>
      <c r="AM68" s="150" t="s">
        <v>74</v>
      </c>
      <c r="AN68" s="150"/>
      <c r="AO68" s="150"/>
      <c r="AP68" s="144"/>
      <c r="AQ68" s="152" t="s">
        <v>96</v>
      </c>
      <c r="AR68" s="153"/>
      <c r="AS68" s="153"/>
      <c r="AT68" s="153"/>
      <c r="AU68" s="153"/>
      <c r="AV68" s="153"/>
      <c r="AW68" s="153"/>
      <c r="AX68" s="154"/>
      <c r="AY68" s="75">
        <f t="shared" si="1"/>
        <v>1</v>
      </c>
    </row>
    <row r="69" spans="1:51" ht="18.75" customHeight="1">
      <c r="A69" s="287"/>
      <c r="B69" s="288"/>
      <c r="C69" s="288"/>
      <c r="D69" s="288"/>
      <c r="E69" s="288"/>
      <c r="F69" s="289"/>
      <c r="G69" s="133"/>
      <c r="H69" s="134"/>
      <c r="I69" s="134"/>
      <c r="J69" s="134"/>
      <c r="K69" s="134"/>
      <c r="L69" s="134"/>
      <c r="M69" s="134"/>
      <c r="N69" s="134"/>
      <c r="O69" s="135"/>
      <c r="P69" s="137"/>
      <c r="Q69" s="134"/>
      <c r="R69" s="134"/>
      <c r="S69" s="134"/>
      <c r="T69" s="134"/>
      <c r="U69" s="134"/>
      <c r="V69" s="134"/>
      <c r="W69" s="134"/>
      <c r="X69" s="135"/>
      <c r="Y69" s="141"/>
      <c r="Z69" s="142"/>
      <c r="AA69" s="143"/>
      <c r="AB69" s="147"/>
      <c r="AC69" s="148"/>
      <c r="AD69" s="149"/>
      <c r="AE69" s="147"/>
      <c r="AF69" s="148"/>
      <c r="AG69" s="148"/>
      <c r="AH69" s="149"/>
      <c r="AI69" s="151"/>
      <c r="AJ69" s="151"/>
      <c r="AK69" s="151"/>
      <c r="AL69" s="147"/>
      <c r="AM69" s="151"/>
      <c r="AN69" s="151"/>
      <c r="AO69" s="151"/>
      <c r="AP69" s="147"/>
      <c r="AQ69" s="155"/>
      <c r="AR69" s="156"/>
      <c r="AS69" s="156"/>
      <c r="AT69" s="156"/>
      <c r="AU69" s="479" t="s">
        <v>691</v>
      </c>
      <c r="AV69" s="479"/>
      <c r="AW69" s="134" t="s">
        <v>84</v>
      </c>
      <c r="AX69" s="158"/>
      <c r="AY69" s="75">
        <f t="shared" si="1"/>
        <v>1</v>
      </c>
    </row>
    <row r="70" spans="1:51" ht="23.25" customHeight="1">
      <c r="A70" s="290"/>
      <c r="B70" s="288"/>
      <c r="C70" s="288"/>
      <c r="D70" s="288"/>
      <c r="E70" s="288"/>
      <c r="F70" s="289"/>
      <c r="G70" s="615" t="s">
        <v>690</v>
      </c>
      <c r="H70" s="616"/>
      <c r="I70" s="616"/>
      <c r="J70" s="616"/>
      <c r="K70" s="616"/>
      <c r="L70" s="616"/>
      <c r="M70" s="616"/>
      <c r="N70" s="616"/>
      <c r="O70" s="617"/>
      <c r="P70" s="616" t="s">
        <v>691</v>
      </c>
      <c r="Q70" s="616"/>
      <c r="R70" s="616"/>
      <c r="S70" s="616"/>
      <c r="T70" s="616"/>
      <c r="U70" s="616"/>
      <c r="V70" s="616"/>
      <c r="W70" s="616"/>
      <c r="X70" s="617"/>
      <c r="Y70" s="174" t="s">
        <v>85</v>
      </c>
      <c r="Z70" s="175"/>
      <c r="AA70" s="176"/>
      <c r="AB70" s="650" t="s">
        <v>691</v>
      </c>
      <c r="AC70" s="650"/>
      <c r="AD70" s="650"/>
      <c r="AE70" s="280" t="s">
        <v>691</v>
      </c>
      <c r="AF70" s="281"/>
      <c r="AG70" s="281"/>
      <c r="AH70" s="281"/>
      <c r="AI70" s="280" t="s">
        <v>691</v>
      </c>
      <c r="AJ70" s="281"/>
      <c r="AK70" s="281"/>
      <c r="AL70" s="281"/>
      <c r="AM70" s="280" t="s">
        <v>691</v>
      </c>
      <c r="AN70" s="281"/>
      <c r="AO70" s="281"/>
      <c r="AP70" s="281"/>
      <c r="AQ70" s="280" t="s">
        <v>691</v>
      </c>
      <c r="AR70" s="281"/>
      <c r="AS70" s="281"/>
      <c r="AT70" s="281"/>
      <c r="AU70" s="281"/>
      <c r="AV70" s="281"/>
      <c r="AW70" s="281"/>
      <c r="AX70" s="282"/>
      <c r="AY70" s="75">
        <f t="shared" si="1"/>
        <v>1</v>
      </c>
    </row>
    <row r="71" spans="1:51" ht="23.25" customHeight="1">
      <c r="A71" s="291"/>
      <c r="B71" s="292"/>
      <c r="C71" s="292"/>
      <c r="D71" s="292"/>
      <c r="E71" s="292"/>
      <c r="F71" s="293"/>
      <c r="G71" s="618"/>
      <c r="H71" s="619"/>
      <c r="I71" s="619"/>
      <c r="J71" s="619"/>
      <c r="K71" s="619"/>
      <c r="L71" s="619"/>
      <c r="M71" s="619"/>
      <c r="N71" s="619"/>
      <c r="O71" s="620"/>
      <c r="P71" s="619"/>
      <c r="Q71" s="619"/>
      <c r="R71" s="619"/>
      <c r="S71" s="619"/>
      <c r="T71" s="619"/>
      <c r="U71" s="619"/>
      <c r="V71" s="619"/>
      <c r="W71" s="619"/>
      <c r="X71" s="620"/>
      <c r="Y71" s="183" t="s">
        <v>86</v>
      </c>
      <c r="Z71" s="184"/>
      <c r="AA71" s="185"/>
      <c r="AB71" s="312" t="s">
        <v>691</v>
      </c>
      <c r="AC71" s="312"/>
      <c r="AD71" s="312"/>
      <c r="AE71" s="280" t="s">
        <v>691</v>
      </c>
      <c r="AF71" s="281"/>
      <c r="AG71" s="281"/>
      <c r="AH71" s="281"/>
      <c r="AI71" s="280" t="s">
        <v>691</v>
      </c>
      <c r="AJ71" s="281"/>
      <c r="AK71" s="281"/>
      <c r="AL71" s="281"/>
      <c r="AM71" s="280" t="s">
        <v>691</v>
      </c>
      <c r="AN71" s="281"/>
      <c r="AO71" s="281"/>
      <c r="AP71" s="281"/>
      <c r="AQ71" s="280" t="s">
        <v>691</v>
      </c>
      <c r="AR71" s="281"/>
      <c r="AS71" s="281"/>
      <c r="AT71" s="281"/>
      <c r="AU71" s="281"/>
      <c r="AV71" s="281"/>
      <c r="AW71" s="281"/>
      <c r="AX71" s="282"/>
      <c r="AY71" s="75">
        <f t="shared" si="1"/>
        <v>1</v>
      </c>
    </row>
    <row r="72" spans="1:51" ht="23.25" customHeight="1">
      <c r="A72" s="290"/>
      <c r="B72" s="288"/>
      <c r="C72" s="288"/>
      <c r="D72" s="288"/>
      <c r="E72" s="288"/>
      <c r="F72" s="289"/>
      <c r="G72" s="621"/>
      <c r="H72" s="622"/>
      <c r="I72" s="622"/>
      <c r="J72" s="622"/>
      <c r="K72" s="622"/>
      <c r="L72" s="622"/>
      <c r="M72" s="622"/>
      <c r="N72" s="622"/>
      <c r="O72" s="623"/>
      <c r="P72" s="622"/>
      <c r="Q72" s="622"/>
      <c r="R72" s="622"/>
      <c r="S72" s="622"/>
      <c r="T72" s="622"/>
      <c r="U72" s="622"/>
      <c r="V72" s="622"/>
      <c r="W72" s="622"/>
      <c r="X72" s="623"/>
      <c r="Y72" s="183" t="s">
        <v>87</v>
      </c>
      <c r="Z72" s="184"/>
      <c r="AA72" s="185"/>
      <c r="AB72" s="456" t="s">
        <v>88</v>
      </c>
      <c r="AC72" s="456"/>
      <c r="AD72" s="456"/>
      <c r="AE72" s="188" t="str">
        <f t="shared" ref="AE72" si="9">IFERROR(AE70/AE71*100,"-")</f>
        <v>-</v>
      </c>
      <c r="AF72" s="189"/>
      <c r="AG72" s="189"/>
      <c r="AH72" s="189"/>
      <c r="AI72" s="188" t="str">
        <f t="shared" ref="AI72" si="10">IFERROR(AI70/AI71*100,"-")</f>
        <v>-</v>
      </c>
      <c r="AJ72" s="189"/>
      <c r="AK72" s="189"/>
      <c r="AL72" s="189"/>
      <c r="AM72" s="188" t="str">
        <f t="shared" ref="AM72" si="11">IFERROR(AM70/AM71*100,"-")</f>
        <v>-</v>
      </c>
      <c r="AN72" s="189"/>
      <c r="AO72" s="189"/>
      <c r="AP72" s="189"/>
      <c r="AQ72" s="277" t="str">
        <f>IFERROR(AQ70/AQ71*100,"-")</f>
        <v>-</v>
      </c>
      <c r="AR72" s="278"/>
      <c r="AS72" s="278"/>
      <c r="AT72" s="278"/>
      <c r="AU72" s="278"/>
      <c r="AV72" s="278"/>
      <c r="AW72" s="278"/>
      <c r="AX72" s="279"/>
      <c r="AY72" s="75">
        <f t="shared" si="1"/>
        <v>1</v>
      </c>
    </row>
    <row r="73" spans="1:51" ht="90" customHeight="1">
      <c r="A73" s="102" t="s">
        <v>93</v>
      </c>
      <c r="B73" s="103"/>
      <c r="C73" s="103"/>
      <c r="D73" s="103"/>
      <c r="E73" s="103"/>
      <c r="F73" s="104"/>
      <c r="G73" s="480" t="s">
        <v>695</v>
      </c>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c r="AE73" s="481"/>
      <c r="AF73" s="481"/>
      <c r="AG73" s="481"/>
      <c r="AH73" s="481"/>
      <c r="AI73" s="481"/>
      <c r="AJ73" s="481"/>
      <c r="AK73" s="481"/>
      <c r="AL73" s="481"/>
      <c r="AM73" s="481"/>
      <c r="AN73" s="481"/>
      <c r="AO73" s="481"/>
      <c r="AP73" s="481"/>
      <c r="AQ73" s="481"/>
      <c r="AR73" s="481"/>
      <c r="AS73" s="481"/>
      <c r="AT73" s="481"/>
      <c r="AU73" s="481"/>
      <c r="AV73" s="481"/>
      <c r="AW73" s="481"/>
      <c r="AX73" s="482"/>
      <c r="AY73" s="75">
        <f t="shared" si="1"/>
        <v>1</v>
      </c>
    </row>
    <row r="74" spans="1:51" ht="22.5" customHeight="1">
      <c r="A74" s="211" t="s">
        <v>97</v>
      </c>
      <c r="B74" s="211"/>
      <c r="C74" s="211"/>
      <c r="D74" s="211"/>
      <c r="E74" s="211"/>
      <c r="F74" s="212"/>
      <c r="G74" s="114" t="s">
        <v>98</v>
      </c>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6"/>
      <c r="AY74" s="75">
        <f t="shared" si="1"/>
        <v>1</v>
      </c>
    </row>
    <row r="75" spans="1:51" ht="61.5" customHeight="1">
      <c r="A75" s="214"/>
      <c r="B75" s="214"/>
      <c r="C75" s="214"/>
      <c r="D75" s="214"/>
      <c r="E75" s="214"/>
      <c r="F75" s="215"/>
      <c r="G75" s="668" t="s">
        <v>684</v>
      </c>
      <c r="H75" s="669"/>
      <c r="I75" s="669"/>
      <c r="J75" s="669"/>
      <c r="K75" s="669"/>
      <c r="L75" s="669"/>
      <c r="M75" s="669"/>
      <c r="N75" s="669"/>
      <c r="O75" s="669"/>
      <c r="P75" s="669"/>
      <c r="Q75" s="669"/>
      <c r="R75" s="669"/>
      <c r="S75" s="669"/>
      <c r="T75" s="669"/>
      <c r="U75" s="669"/>
      <c r="V75" s="669"/>
      <c r="W75" s="669"/>
      <c r="X75" s="669"/>
      <c r="Y75" s="669"/>
      <c r="Z75" s="669"/>
      <c r="AA75" s="669"/>
      <c r="AB75" s="669"/>
      <c r="AC75" s="669"/>
      <c r="AD75" s="669"/>
      <c r="AE75" s="669"/>
      <c r="AF75" s="669"/>
      <c r="AG75" s="669"/>
      <c r="AH75" s="669"/>
      <c r="AI75" s="669"/>
      <c r="AJ75" s="669"/>
      <c r="AK75" s="669"/>
      <c r="AL75" s="669"/>
      <c r="AM75" s="669"/>
      <c r="AN75" s="669"/>
      <c r="AO75" s="669"/>
      <c r="AP75" s="669"/>
      <c r="AQ75" s="669"/>
      <c r="AR75" s="669"/>
      <c r="AS75" s="669"/>
      <c r="AT75" s="669"/>
      <c r="AU75" s="669"/>
      <c r="AV75" s="669"/>
      <c r="AW75" s="669"/>
      <c r="AX75" s="670"/>
      <c r="AY75" s="75">
        <f t="shared" si="1"/>
        <v>1</v>
      </c>
    </row>
    <row r="76" spans="1:51" ht="22.5" customHeight="1">
      <c r="A76" s="214"/>
      <c r="B76" s="214"/>
      <c r="C76" s="214"/>
      <c r="D76" s="214"/>
      <c r="E76" s="214"/>
      <c r="F76" s="215"/>
      <c r="G76" s="114" t="s">
        <v>99</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6"/>
      <c r="AY76" s="75">
        <f t="shared" si="1"/>
        <v>1</v>
      </c>
    </row>
    <row r="77" spans="1:51" ht="59.25" customHeight="1">
      <c r="A77" s="217"/>
      <c r="B77" s="217"/>
      <c r="C77" s="217"/>
      <c r="D77" s="217"/>
      <c r="E77" s="217"/>
      <c r="F77" s="218"/>
      <c r="G77" s="274"/>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275"/>
      <c r="AV77" s="275"/>
      <c r="AW77" s="275"/>
      <c r="AX77" s="276"/>
      <c r="AY77" s="75">
        <f t="shared" si="1"/>
        <v>1</v>
      </c>
    </row>
    <row r="78" spans="1:51" ht="61.5" customHeight="1">
      <c r="A78" s="202" t="s">
        <v>100</v>
      </c>
      <c r="B78" s="203"/>
      <c r="C78" s="203"/>
      <c r="D78" s="203"/>
      <c r="E78" s="203"/>
      <c r="F78" s="204"/>
      <c r="G78" s="665" t="s">
        <v>679</v>
      </c>
      <c r="H78" s="666"/>
      <c r="I78" s="666"/>
      <c r="J78" s="666"/>
      <c r="K78" s="666"/>
      <c r="L78" s="666"/>
      <c r="M78" s="666"/>
      <c r="N78" s="666"/>
      <c r="O78" s="666"/>
      <c r="P78" s="666"/>
      <c r="Q78" s="666"/>
      <c r="R78" s="666"/>
      <c r="S78" s="666"/>
      <c r="T78" s="666"/>
      <c r="U78" s="666"/>
      <c r="V78" s="666"/>
      <c r="W78" s="666"/>
      <c r="X78" s="666"/>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7"/>
      <c r="AY78" s="75">
        <f>COUNTA(G$78)</f>
        <v>1</v>
      </c>
    </row>
    <row r="79" spans="1:51" ht="41.25" customHeight="1">
      <c r="A79" s="207" t="s">
        <v>67</v>
      </c>
      <c r="B79" s="208"/>
      <c r="C79" s="208"/>
      <c r="D79" s="208"/>
      <c r="E79" s="208"/>
      <c r="F79" s="209"/>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1</v>
      </c>
    </row>
    <row r="80" spans="1:51" ht="27" customHeight="1">
      <c r="A80" s="210" t="s">
        <v>101</v>
      </c>
      <c r="B80" s="211"/>
      <c r="C80" s="211"/>
      <c r="D80" s="211"/>
      <c r="E80" s="211"/>
      <c r="F80" s="212"/>
      <c r="G80" s="133" t="s">
        <v>69</v>
      </c>
      <c r="H80" s="134"/>
      <c r="I80" s="134"/>
      <c r="J80" s="134"/>
      <c r="K80" s="134"/>
      <c r="L80" s="134"/>
      <c r="M80" s="134"/>
      <c r="N80" s="134"/>
      <c r="O80" s="134"/>
      <c r="P80" s="137" t="s">
        <v>70</v>
      </c>
      <c r="Q80" s="134"/>
      <c r="R80" s="134"/>
      <c r="S80" s="134"/>
      <c r="T80" s="134"/>
      <c r="U80" s="134"/>
      <c r="V80" s="134"/>
      <c r="W80" s="134"/>
      <c r="X80" s="135"/>
      <c r="Y80" s="138"/>
      <c r="Z80" s="139"/>
      <c r="AA80" s="140"/>
      <c r="AB80" s="151" t="s">
        <v>71</v>
      </c>
      <c r="AC80" s="151"/>
      <c r="AD80" s="151"/>
      <c r="AE80" s="147" t="s">
        <v>72</v>
      </c>
      <c r="AF80" s="148"/>
      <c r="AG80" s="148"/>
      <c r="AH80" s="149"/>
      <c r="AI80" s="147" t="s">
        <v>73</v>
      </c>
      <c r="AJ80" s="148"/>
      <c r="AK80" s="148"/>
      <c r="AL80" s="149"/>
      <c r="AM80" s="147" t="s">
        <v>74</v>
      </c>
      <c r="AN80" s="148"/>
      <c r="AO80" s="148"/>
      <c r="AP80" s="149"/>
      <c r="AQ80" s="219" t="s">
        <v>75</v>
      </c>
      <c r="AR80" s="220"/>
      <c r="AS80" s="220"/>
      <c r="AT80" s="221"/>
      <c r="AU80" s="219" t="s">
        <v>76</v>
      </c>
      <c r="AV80" s="220"/>
      <c r="AW80" s="220"/>
      <c r="AX80" s="222"/>
      <c r="AY80" s="75">
        <f t="shared" ref="AY80:AY110" si="12">IF(AY$78=0,0,1)</f>
        <v>1</v>
      </c>
    </row>
    <row r="81" spans="1:51" ht="23.25" customHeight="1">
      <c r="A81" s="213"/>
      <c r="B81" s="214"/>
      <c r="C81" s="214"/>
      <c r="D81" s="214"/>
      <c r="E81" s="214"/>
      <c r="F81" s="215"/>
      <c r="G81" s="672" t="s">
        <v>685</v>
      </c>
      <c r="H81" s="673"/>
      <c r="I81" s="673"/>
      <c r="J81" s="673"/>
      <c r="K81" s="673"/>
      <c r="L81" s="673"/>
      <c r="M81" s="673"/>
      <c r="N81" s="673"/>
      <c r="O81" s="673"/>
      <c r="P81" s="641" t="s">
        <v>770</v>
      </c>
      <c r="Q81" s="616"/>
      <c r="R81" s="616"/>
      <c r="S81" s="616"/>
      <c r="T81" s="616"/>
      <c r="U81" s="616"/>
      <c r="V81" s="616"/>
      <c r="W81" s="616"/>
      <c r="X81" s="617"/>
      <c r="Y81" s="229" t="s">
        <v>77</v>
      </c>
      <c r="Z81" s="230"/>
      <c r="AA81" s="231"/>
      <c r="AB81" s="650" t="s">
        <v>682</v>
      </c>
      <c r="AC81" s="650"/>
      <c r="AD81" s="650"/>
      <c r="AE81" s="283">
        <v>14</v>
      </c>
      <c r="AF81" s="283"/>
      <c r="AG81" s="283"/>
      <c r="AH81" s="283"/>
      <c r="AI81" s="283">
        <v>14</v>
      </c>
      <c r="AJ81" s="283"/>
      <c r="AK81" s="283"/>
      <c r="AL81" s="283"/>
      <c r="AM81" s="283">
        <v>13</v>
      </c>
      <c r="AN81" s="283"/>
      <c r="AO81" s="283"/>
      <c r="AP81" s="283"/>
      <c r="AQ81" s="283" t="s">
        <v>771</v>
      </c>
      <c r="AR81" s="283"/>
      <c r="AS81" s="283"/>
      <c r="AT81" s="283"/>
      <c r="AU81" s="280" t="s">
        <v>689</v>
      </c>
      <c r="AV81" s="281"/>
      <c r="AW81" s="281"/>
      <c r="AX81" s="282"/>
      <c r="AY81" s="75">
        <f t="shared" si="12"/>
        <v>1</v>
      </c>
    </row>
    <row r="82" spans="1:51" ht="23.25" customHeight="1">
      <c r="A82" s="216"/>
      <c r="B82" s="217"/>
      <c r="C82" s="217"/>
      <c r="D82" s="217"/>
      <c r="E82" s="217"/>
      <c r="F82" s="218"/>
      <c r="G82" s="674"/>
      <c r="H82" s="675"/>
      <c r="I82" s="675"/>
      <c r="J82" s="675"/>
      <c r="K82" s="675"/>
      <c r="L82" s="675"/>
      <c r="M82" s="675"/>
      <c r="N82" s="675"/>
      <c r="O82" s="675"/>
      <c r="P82" s="642"/>
      <c r="Q82" s="622"/>
      <c r="R82" s="622"/>
      <c r="S82" s="622"/>
      <c r="T82" s="622"/>
      <c r="U82" s="622"/>
      <c r="V82" s="622"/>
      <c r="W82" s="622"/>
      <c r="X82" s="623"/>
      <c r="Y82" s="232" t="s">
        <v>78</v>
      </c>
      <c r="Z82" s="233"/>
      <c r="AA82" s="234"/>
      <c r="AB82" s="650" t="s">
        <v>682</v>
      </c>
      <c r="AC82" s="650"/>
      <c r="AD82" s="650"/>
      <c r="AE82" s="283">
        <v>9</v>
      </c>
      <c r="AF82" s="283"/>
      <c r="AG82" s="283"/>
      <c r="AH82" s="283"/>
      <c r="AI82" s="283">
        <v>9</v>
      </c>
      <c r="AJ82" s="283"/>
      <c r="AK82" s="283"/>
      <c r="AL82" s="283"/>
      <c r="AM82" s="283">
        <v>8</v>
      </c>
      <c r="AN82" s="283"/>
      <c r="AO82" s="283"/>
      <c r="AP82" s="283"/>
      <c r="AQ82" s="283">
        <v>8</v>
      </c>
      <c r="AR82" s="283"/>
      <c r="AS82" s="283"/>
      <c r="AT82" s="283"/>
      <c r="AU82" s="280" t="s">
        <v>689</v>
      </c>
      <c r="AV82" s="281"/>
      <c r="AW82" s="281"/>
      <c r="AX82" s="282"/>
      <c r="AY82" s="75">
        <f t="shared" si="12"/>
        <v>1</v>
      </c>
    </row>
    <row r="83" spans="1:51" ht="27" customHeight="1">
      <c r="A83" s="83"/>
      <c r="B83" s="84"/>
      <c r="C83" s="84"/>
      <c r="D83" s="84"/>
      <c r="E83" s="84"/>
      <c r="F83" s="85"/>
      <c r="G83" s="193"/>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5"/>
      <c r="AY83" s="75">
        <f t="shared" si="12"/>
        <v>1</v>
      </c>
    </row>
    <row r="84" spans="1:51" ht="123.75" customHeight="1">
      <c r="A84" s="196" t="s">
        <v>67</v>
      </c>
      <c r="B84" s="197"/>
      <c r="C84" s="198" t="s">
        <v>102</v>
      </c>
      <c r="D84" s="198"/>
      <c r="E84" s="198"/>
      <c r="F84" s="199"/>
      <c r="G84" s="274"/>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6"/>
      <c r="AY84" s="75">
        <f t="shared" si="12"/>
        <v>1</v>
      </c>
    </row>
    <row r="85" spans="1:51" ht="18.75" customHeight="1">
      <c r="A85" s="120" t="s">
        <v>103</v>
      </c>
      <c r="B85" s="121"/>
      <c r="C85" s="121"/>
      <c r="D85" s="121"/>
      <c r="E85" s="121"/>
      <c r="F85" s="122"/>
      <c r="G85" s="130" t="s">
        <v>81</v>
      </c>
      <c r="H85" s="131"/>
      <c r="I85" s="131"/>
      <c r="J85" s="131"/>
      <c r="K85" s="131"/>
      <c r="L85" s="131"/>
      <c r="M85" s="131"/>
      <c r="N85" s="131"/>
      <c r="O85" s="132"/>
      <c r="P85" s="136" t="s">
        <v>82</v>
      </c>
      <c r="Q85" s="131"/>
      <c r="R85" s="131"/>
      <c r="S85" s="131"/>
      <c r="T85" s="131"/>
      <c r="U85" s="131"/>
      <c r="V85" s="131"/>
      <c r="W85" s="131"/>
      <c r="X85" s="132"/>
      <c r="Y85" s="138"/>
      <c r="Z85" s="139"/>
      <c r="AA85" s="140"/>
      <c r="AB85" s="144" t="s">
        <v>71</v>
      </c>
      <c r="AC85" s="145"/>
      <c r="AD85" s="146"/>
      <c r="AE85" s="144" t="s">
        <v>72</v>
      </c>
      <c r="AF85" s="145"/>
      <c r="AG85" s="145"/>
      <c r="AH85" s="146"/>
      <c r="AI85" s="150" t="s">
        <v>73</v>
      </c>
      <c r="AJ85" s="150"/>
      <c r="AK85" s="150"/>
      <c r="AL85" s="144"/>
      <c r="AM85" s="150" t="s">
        <v>74</v>
      </c>
      <c r="AN85" s="150"/>
      <c r="AO85" s="150"/>
      <c r="AP85" s="144"/>
      <c r="AQ85" s="152" t="s">
        <v>83</v>
      </c>
      <c r="AR85" s="153"/>
      <c r="AS85" s="153"/>
      <c r="AT85" s="153"/>
      <c r="AU85" s="153"/>
      <c r="AV85" s="153"/>
      <c r="AW85" s="153"/>
      <c r="AX85" s="154"/>
      <c r="AY85" s="75">
        <f>IF(AY$78=0,0,COUNTA(G$87))</f>
        <v>1</v>
      </c>
    </row>
    <row r="86" spans="1:51" ht="18.75" customHeight="1">
      <c r="A86" s="123"/>
      <c r="B86" s="124"/>
      <c r="C86" s="124"/>
      <c r="D86" s="124"/>
      <c r="E86" s="124"/>
      <c r="F86" s="125"/>
      <c r="G86" s="133"/>
      <c r="H86" s="134"/>
      <c r="I86" s="134"/>
      <c r="J86" s="134"/>
      <c r="K86" s="134"/>
      <c r="L86" s="134"/>
      <c r="M86" s="134"/>
      <c r="N86" s="134"/>
      <c r="O86" s="135"/>
      <c r="P86" s="137"/>
      <c r="Q86" s="134"/>
      <c r="R86" s="134"/>
      <c r="S86" s="134"/>
      <c r="T86" s="134"/>
      <c r="U86" s="134"/>
      <c r="V86" s="134"/>
      <c r="W86" s="134"/>
      <c r="X86" s="135"/>
      <c r="Y86" s="141"/>
      <c r="Z86" s="142"/>
      <c r="AA86" s="143"/>
      <c r="AB86" s="147"/>
      <c r="AC86" s="148"/>
      <c r="AD86" s="149"/>
      <c r="AE86" s="147"/>
      <c r="AF86" s="148"/>
      <c r="AG86" s="148"/>
      <c r="AH86" s="149"/>
      <c r="AI86" s="151"/>
      <c r="AJ86" s="151"/>
      <c r="AK86" s="151"/>
      <c r="AL86" s="147"/>
      <c r="AM86" s="151"/>
      <c r="AN86" s="151"/>
      <c r="AO86" s="151"/>
      <c r="AP86" s="147"/>
      <c r="AQ86" s="155"/>
      <c r="AR86" s="156"/>
      <c r="AS86" s="156"/>
      <c r="AT86" s="156"/>
      <c r="AU86" s="479" t="s">
        <v>691</v>
      </c>
      <c r="AV86" s="479"/>
      <c r="AW86" s="134" t="s">
        <v>84</v>
      </c>
      <c r="AX86" s="158"/>
      <c r="AY86" s="75">
        <f t="shared" ref="AY86:AY92" si="13">IF(AY$78=0,0,COUNTA(G$87))</f>
        <v>1</v>
      </c>
    </row>
    <row r="87" spans="1:51" ht="23.25" customHeight="1">
      <c r="A87" s="126"/>
      <c r="B87" s="124"/>
      <c r="C87" s="124"/>
      <c r="D87" s="124"/>
      <c r="E87" s="124"/>
      <c r="F87" s="125"/>
      <c r="G87" s="615" t="s">
        <v>692</v>
      </c>
      <c r="H87" s="616"/>
      <c r="I87" s="616"/>
      <c r="J87" s="616"/>
      <c r="K87" s="616"/>
      <c r="L87" s="616"/>
      <c r="M87" s="616"/>
      <c r="N87" s="616"/>
      <c r="O87" s="617"/>
      <c r="P87" s="616" t="s">
        <v>1</v>
      </c>
      <c r="Q87" s="616"/>
      <c r="R87" s="616"/>
      <c r="S87" s="616"/>
      <c r="T87" s="616"/>
      <c r="U87" s="616"/>
      <c r="V87" s="616"/>
      <c r="W87" s="616"/>
      <c r="X87" s="617"/>
      <c r="Y87" s="174" t="s">
        <v>85</v>
      </c>
      <c r="Z87" s="175"/>
      <c r="AA87" s="176"/>
      <c r="AB87" s="650" t="s">
        <v>691</v>
      </c>
      <c r="AC87" s="650"/>
      <c r="AD87" s="650"/>
      <c r="AE87" s="280" t="s">
        <v>691</v>
      </c>
      <c r="AF87" s="281"/>
      <c r="AG87" s="281"/>
      <c r="AH87" s="281"/>
      <c r="AI87" s="280" t="s">
        <v>691</v>
      </c>
      <c r="AJ87" s="281"/>
      <c r="AK87" s="281"/>
      <c r="AL87" s="281"/>
      <c r="AM87" s="280" t="s">
        <v>691</v>
      </c>
      <c r="AN87" s="281"/>
      <c r="AO87" s="281"/>
      <c r="AP87" s="281"/>
      <c r="AQ87" s="280" t="s">
        <v>691</v>
      </c>
      <c r="AR87" s="281"/>
      <c r="AS87" s="281"/>
      <c r="AT87" s="281"/>
      <c r="AU87" s="281"/>
      <c r="AV87" s="281"/>
      <c r="AW87" s="281"/>
      <c r="AX87" s="282"/>
      <c r="AY87" s="75">
        <f t="shared" si="13"/>
        <v>1</v>
      </c>
    </row>
    <row r="88" spans="1:51" ht="23.25" customHeight="1">
      <c r="A88" s="127"/>
      <c r="B88" s="128"/>
      <c r="C88" s="128"/>
      <c r="D88" s="128"/>
      <c r="E88" s="128"/>
      <c r="F88" s="129"/>
      <c r="G88" s="618"/>
      <c r="H88" s="619"/>
      <c r="I88" s="619"/>
      <c r="J88" s="619"/>
      <c r="K88" s="619"/>
      <c r="L88" s="619"/>
      <c r="M88" s="619"/>
      <c r="N88" s="619"/>
      <c r="O88" s="620"/>
      <c r="P88" s="619"/>
      <c r="Q88" s="619"/>
      <c r="R88" s="619"/>
      <c r="S88" s="619"/>
      <c r="T88" s="619"/>
      <c r="U88" s="619"/>
      <c r="V88" s="619"/>
      <c r="W88" s="619"/>
      <c r="X88" s="620"/>
      <c r="Y88" s="183" t="s">
        <v>86</v>
      </c>
      <c r="Z88" s="184"/>
      <c r="AA88" s="185"/>
      <c r="AB88" s="312" t="s">
        <v>691</v>
      </c>
      <c r="AC88" s="312"/>
      <c r="AD88" s="312"/>
      <c r="AE88" s="280" t="s">
        <v>691</v>
      </c>
      <c r="AF88" s="281"/>
      <c r="AG88" s="281"/>
      <c r="AH88" s="281"/>
      <c r="AI88" s="280" t="s">
        <v>691</v>
      </c>
      <c r="AJ88" s="281"/>
      <c r="AK88" s="281"/>
      <c r="AL88" s="281"/>
      <c r="AM88" s="280" t="s">
        <v>691</v>
      </c>
      <c r="AN88" s="281"/>
      <c r="AO88" s="281"/>
      <c r="AP88" s="281"/>
      <c r="AQ88" s="280" t="s">
        <v>691</v>
      </c>
      <c r="AR88" s="281"/>
      <c r="AS88" s="281"/>
      <c r="AT88" s="281"/>
      <c r="AU88" s="281"/>
      <c r="AV88" s="281"/>
      <c r="AW88" s="281"/>
      <c r="AX88" s="282"/>
      <c r="AY88" s="75">
        <f t="shared" si="13"/>
        <v>1</v>
      </c>
    </row>
    <row r="89" spans="1:51" ht="23.25" customHeight="1">
      <c r="A89" s="126"/>
      <c r="B89" s="124"/>
      <c r="C89" s="124"/>
      <c r="D89" s="124"/>
      <c r="E89" s="124"/>
      <c r="F89" s="125"/>
      <c r="G89" s="621"/>
      <c r="H89" s="622"/>
      <c r="I89" s="622"/>
      <c r="J89" s="622"/>
      <c r="K89" s="622"/>
      <c r="L89" s="622"/>
      <c r="M89" s="622"/>
      <c r="N89" s="622"/>
      <c r="O89" s="623"/>
      <c r="P89" s="622"/>
      <c r="Q89" s="622"/>
      <c r="R89" s="622"/>
      <c r="S89" s="622"/>
      <c r="T89" s="622"/>
      <c r="U89" s="622"/>
      <c r="V89" s="622"/>
      <c r="W89" s="622"/>
      <c r="X89" s="623"/>
      <c r="Y89" s="183" t="s">
        <v>87</v>
      </c>
      <c r="Z89" s="184"/>
      <c r="AA89" s="185"/>
      <c r="AB89" s="456" t="s">
        <v>88</v>
      </c>
      <c r="AC89" s="456"/>
      <c r="AD89" s="456"/>
      <c r="AE89" s="676" t="str">
        <f t="shared" ref="AE89" si="14">IFERROR(AE87/AE88*100,"-")</f>
        <v>-</v>
      </c>
      <c r="AF89" s="677"/>
      <c r="AG89" s="677"/>
      <c r="AH89" s="677"/>
      <c r="AI89" s="676" t="str">
        <f t="shared" ref="AI89" si="15">IFERROR(AI87/AI88*100,"-")</f>
        <v>-</v>
      </c>
      <c r="AJ89" s="677"/>
      <c r="AK89" s="677"/>
      <c r="AL89" s="677"/>
      <c r="AM89" s="676" t="str">
        <f t="shared" ref="AM89" si="16">IFERROR(AM87/AM88*100,"-")</f>
        <v>-</v>
      </c>
      <c r="AN89" s="677"/>
      <c r="AO89" s="677"/>
      <c r="AP89" s="677"/>
      <c r="AQ89" s="280" t="str">
        <f>IFERROR(AQ87/AQ88*100,"-")</f>
        <v>-</v>
      </c>
      <c r="AR89" s="281"/>
      <c r="AS89" s="281"/>
      <c r="AT89" s="281"/>
      <c r="AU89" s="281"/>
      <c r="AV89" s="281"/>
      <c r="AW89" s="281"/>
      <c r="AX89" s="282"/>
      <c r="AY89" s="75">
        <f t="shared" si="13"/>
        <v>1</v>
      </c>
    </row>
    <row r="90" spans="1:51" ht="90" customHeight="1">
      <c r="A90" s="102" t="s">
        <v>93</v>
      </c>
      <c r="B90" s="103"/>
      <c r="C90" s="103"/>
      <c r="D90" s="103"/>
      <c r="E90" s="103"/>
      <c r="F90" s="104"/>
      <c r="G90" s="480" t="s">
        <v>693</v>
      </c>
      <c r="H90" s="481"/>
      <c r="I90" s="481"/>
      <c r="J90" s="481"/>
      <c r="K90" s="481"/>
      <c r="L90" s="481"/>
      <c r="M90" s="481"/>
      <c r="N90" s="481"/>
      <c r="O90" s="481"/>
      <c r="P90" s="481"/>
      <c r="Q90" s="481"/>
      <c r="R90" s="481"/>
      <c r="S90" s="481"/>
      <c r="T90" s="481"/>
      <c r="U90" s="481"/>
      <c r="V90" s="481"/>
      <c r="W90" s="481"/>
      <c r="X90" s="481"/>
      <c r="Y90" s="481"/>
      <c r="Z90" s="481"/>
      <c r="AA90" s="481"/>
      <c r="AB90" s="481"/>
      <c r="AC90" s="481"/>
      <c r="AD90" s="481"/>
      <c r="AE90" s="481"/>
      <c r="AF90" s="481"/>
      <c r="AG90" s="481"/>
      <c r="AH90" s="481"/>
      <c r="AI90" s="481"/>
      <c r="AJ90" s="481"/>
      <c r="AK90" s="481"/>
      <c r="AL90" s="481"/>
      <c r="AM90" s="481"/>
      <c r="AN90" s="481"/>
      <c r="AO90" s="481"/>
      <c r="AP90" s="481"/>
      <c r="AQ90" s="481"/>
      <c r="AR90" s="481"/>
      <c r="AS90" s="481"/>
      <c r="AT90" s="481"/>
      <c r="AU90" s="481"/>
      <c r="AV90" s="481"/>
      <c r="AW90" s="481"/>
      <c r="AX90" s="482"/>
      <c r="AY90" s="75">
        <f t="shared" si="13"/>
        <v>1</v>
      </c>
    </row>
    <row r="91" spans="1:51" ht="15" customHeight="1">
      <c r="A91" s="83"/>
      <c r="B91" s="84"/>
      <c r="C91" s="84"/>
      <c r="D91" s="84"/>
      <c r="E91" s="84"/>
      <c r="F91" s="85"/>
      <c r="G91" s="193"/>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5"/>
      <c r="AY91" s="75">
        <f t="shared" si="13"/>
        <v>1</v>
      </c>
    </row>
    <row r="92" spans="1:51" ht="123.75" customHeight="1">
      <c r="A92" s="196" t="s">
        <v>67</v>
      </c>
      <c r="B92" s="197"/>
      <c r="C92" s="198" t="s">
        <v>104</v>
      </c>
      <c r="D92" s="198"/>
      <c r="E92" s="198"/>
      <c r="F92" s="199"/>
      <c r="G92" s="274"/>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275"/>
      <c r="AU92" s="275"/>
      <c r="AV92" s="275"/>
      <c r="AW92" s="275"/>
      <c r="AX92" s="276"/>
      <c r="AY92" s="75">
        <f t="shared" si="13"/>
        <v>1</v>
      </c>
    </row>
    <row r="93" spans="1:51" ht="18.75" customHeight="1">
      <c r="A93" s="120" t="s">
        <v>105</v>
      </c>
      <c r="B93" s="121"/>
      <c r="C93" s="121"/>
      <c r="D93" s="121"/>
      <c r="E93" s="121"/>
      <c r="F93" s="122"/>
      <c r="G93" s="130" t="s">
        <v>81</v>
      </c>
      <c r="H93" s="131"/>
      <c r="I93" s="131"/>
      <c r="J93" s="131"/>
      <c r="K93" s="131"/>
      <c r="L93" s="131"/>
      <c r="M93" s="131"/>
      <c r="N93" s="131"/>
      <c r="O93" s="132"/>
      <c r="P93" s="136" t="s">
        <v>82</v>
      </c>
      <c r="Q93" s="131"/>
      <c r="R93" s="131"/>
      <c r="S93" s="131"/>
      <c r="T93" s="131"/>
      <c r="U93" s="131"/>
      <c r="V93" s="131"/>
      <c r="W93" s="131"/>
      <c r="X93" s="132"/>
      <c r="Y93" s="138"/>
      <c r="Z93" s="139"/>
      <c r="AA93" s="140"/>
      <c r="AB93" s="144" t="s">
        <v>71</v>
      </c>
      <c r="AC93" s="145"/>
      <c r="AD93" s="146"/>
      <c r="AE93" s="144" t="s">
        <v>72</v>
      </c>
      <c r="AF93" s="145"/>
      <c r="AG93" s="145"/>
      <c r="AH93" s="146"/>
      <c r="AI93" s="150" t="s">
        <v>73</v>
      </c>
      <c r="AJ93" s="150"/>
      <c r="AK93" s="150"/>
      <c r="AL93" s="144"/>
      <c r="AM93" s="150" t="s">
        <v>74</v>
      </c>
      <c r="AN93" s="150"/>
      <c r="AO93" s="150"/>
      <c r="AP93" s="144"/>
      <c r="AQ93" s="152" t="s">
        <v>92</v>
      </c>
      <c r="AR93" s="153"/>
      <c r="AS93" s="153"/>
      <c r="AT93" s="153"/>
      <c r="AU93" s="153"/>
      <c r="AV93" s="153"/>
      <c r="AW93" s="153"/>
      <c r="AX93" s="154"/>
      <c r="AY93" s="75">
        <f>IF(AY$78=0,0,COUNTA(G$95))</f>
        <v>1</v>
      </c>
    </row>
    <row r="94" spans="1:51" ht="18.75" customHeight="1">
      <c r="A94" s="123"/>
      <c r="B94" s="124"/>
      <c r="C94" s="124"/>
      <c r="D94" s="124"/>
      <c r="E94" s="124"/>
      <c r="F94" s="125"/>
      <c r="G94" s="133"/>
      <c r="H94" s="134"/>
      <c r="I94" s="134"/>
      <c r="J94" s="134"/>
      <c r="K94" s="134"/>
      <c r="L94" s="134"/>
      <c r="M94" s="134"/>
      <c r="N94" s="134"/>
      <c r="O94" s="135"/>
      <c r="P94" s="137"/>
      <c r="Q94" s="134"/>
      <c r="R94" s="134"/>
      <c r="S94" s="134"/>
      <c r="T94" s="134"/>
      <c r="U94" s="134"/>
      <c r="V94" s="134"/>
      <c r="W94" s="134"/>
      <c r="X94" s="135"/>
      <c r="Y94" s="141"/>
      <c r="Z94" s="142"/>
      <c r="AA94" s="143"/>
      <c r="AB94" s="147"/>
      <c r="AC94" s="148"/>
      <c r="AD94" s="149"/>
      <c r="AE94" s="147"/>
      <c r="AF94" s="148"/>
      <c r="AG94" s="148"/>
      <c r="AH94" s="149"/>
      <c r="AI94" s="151"/>
      <c r="AJ94" s="151"/>
      <c r="AK94" s="151"/>
      <c r="AL94" s="147"/>
      <c r="AM94" s="151"/>
      <c r="AN94" s="151"/>
      <c r="AO94" s="151"/>
      <c r="AP94" s="147"/>
      <c r="AQ94" s="155"/>
      <c r="AR94" s="156"/>
      <c r="AS94" s="156"/>
      <c r="AT94" s="156"/>
      <c r="AU94" s="479" t="s">
        <v>728</v>
      </c>
      <c r="AV94" s="479"/>
      <c r="AW94" s="134" t="s">
        <v>84</v>
      </c>
      <c r="AX94" s="158"/>
      <c r="AY94" s="75">
        <f t="shared" ref="AY94:AY100" si="17">IF(AY$78=0,0,COUNTA(G$95))</f>
        <v>1</v>
      </c>
    </row>
    <row r="95" spans="1:51" ht="23.25" customHeight="1">
      <c r="A95" s="126"/>
      <c r="B95" s="124"/>
      <c r="C95" s="124"/>
      <c r="D95" s="124"/>
      <c r="E95" s="124"/>
      <c r="F95" s="125"/>
      <c r="G95" s="615" t="s">
        <v>694</v>
      </c>
      <c r="H95" s="616"/>
      <c r="I95" s="616"/>
      <c r="J95" s="616"/>
      <c r="K95" s="616"/>
      <c r="L95" s="616"/>
      <c r="M95" s="616"/>
      <c r="N95" s="616"/>
      <c r="O95" s="617"/>
      <c r="P95" s="616" t="s">
        <v>691</v>
      </c>
      <c r="Q95" s="616"/>
      <c r="R95" s="616"/>
      <c r="S95" s="616"/>
      <c r="T95" s="616"/>
      <c r="U95" s="616"/>
      <c r="V95" s="616"/>
      <c r="W95" s="616"/>
      <c r="X95" s="617"/>
      <c r="Y95" s="174" t="s">
        <v>85</v>
      </c>
      <c r="Z95" s="175"/>
      <c r="AA95" s="176"/>
      <c r="AB95" s="312" t="s">
        <v>1</v>
      </c>
      <c r="AC95" s="312"/>
      <c r="AD95" s="312"/>
      <c r="AE95" s="280" t="s">
        <v>1</v>
      </c>
      <c r="AF95" s="281"/>
      <c r="AG95" s="281"/>
      <c r="AH95" s="281"/>
      <c r="AI95" s="280" t="s">
        <v>1</v>
      </c>
      <c r="AJ95" s="281"/>
      <c r="AK95" s="281"/>
      <c r="AL95" s="281"/>
      <c r="AM95" s="280" t="s">
        <v>1</v>
      </c>
      <c r="AN95" s="281"/>
      <c r="AO95" s="281"/>
      <c r="AP95" s="281"/>
      <c r="AQ95" s="280" t="s">
        <v>1</v>
      </c>
      <c r="AR95" s="281"/>
      <c r="AS95" s="281"/>
      <c r="AT95" s="281"/>
      <c r="AU95" s="281"/>
      <c r="AV95" s="281"/>
      <c r="AW95" s="281"/>
      <c r="AX95" s="282"/>
      <c r="AY95" s="75">
        <f t="shared" si="17"/>
        <v>1</v>
      </c>
    </row>
    <row r="96" spans="1:51" ht="23.25" customHeight="1">
      <c r="A96" s="127"/>
      <c r="B96" s="128"/>
      <c r="C96" s="128"/>
      <c r="D96" s="128"/>
      <c r="E96" s="128"/>
      <c r="F96" s="129"/>
      <c r="G96" s="618"/>
      <c r="H96" s="619"/>
      <c r="I96" s="619"/>
      <c r="J96" s="619"/>
      <c r="K96" s="619"/>
      <c r="L96" s="619"/>
      <c r="M96" s="619"/>
      <c r="N96" s="619"/>
      <c r="O96" s="620"/>
      <c r="P96" s="619"/>
      <c r="Q96" s="619"/>
      <c r="R96" s="619"/>
      <c r="S96" s="619"/>
      <c r="T96" s="619"/>
      <c r="U96" s="619"/>
      <c r="V96" s="619"/>
      <c r="W96" s="619"/>
      <c r="X96" s="620"/>
      <c r="Y96" s="183" t="s">
        <v>86</v>
      </c>
      <c r="Z96" s="184"/>
      <c r="AA96" s="185"/>
      <c r="AB96" s="312" t="s">
        <v>691</v>
      </c>
      <c r="AC96" s="312"/>
      <c r="AD96" s="312"/>
      <c r="AE96" s="280" t="s">
        <v>691</v>
      </c>
      <c r="AF96" s="281"/>
      <c r="AG96" s="281"/>
      <c r="AH96" s="281"/>
      <c r="AI96" s="280" t="s">
        <v>691</v>
      </c>
      <c r="AJ96" s="281"/>
      <c r="AK96" s="281"/>
      <c r="AL96" s="281"/>
      <c r="AM96" s="280" t="s">
        <v>691</v>
      </c>
      <c r="AN96" s="281"/>
      <c r="AO96" s="281"/>
      <c r="AP96" s="281"/>
      <c r="AQ96" s="280" t="s">
        <v>691</v>
      </c>
      <c r="AR96" s="281"/>
      <c r="AS96" s="281"/>
      <c r="AT96" s="281"/>
      <c r="AU96" s="281"/>
      <c r="AV96" s="281"/>
      <c r="AW96" s="281"/>
      <c r="AX96" s="282"/>
      <c r="AY96" s="75">
        <f t="shared" si="17"/>
        <v>1</v>
      </c>
    </row>
    <row r="97" spans="1:51" ht="23.25" customHeight="1">
      <c r="A97" s="126"/>
      <c r="B97" s="124"/>
      <c r="C97" s="124"/>
      <c r="D97" s="124"/>
      <c r="E97" s="124"/>
      <c r="F97" s="125"/>
      <c r="G97" s="621"/>
      <c r="H97" s="622"/>
      <c r="I97" s="622"/>
      <c r="J97" s="622"/>
      <c r="K97" s="622"/>
      <c r="L97" s="622"/>
      <c r="M97" s="622"/>
      <c r="N97" s="622"/>
      <c r="O97" s="623"/>
      <c r="P97" s="622"/>
      <c r="Q97" s="622"/>
      <c r="R97" s="622"/>
      <c r="S97" s="622"/>
      <c r="T97" s="622"/>
      <c r="U97" s="622"/>
      <c r="V97" s="622"/>
      <c r="W97" s="622"/>
      <c r="X97" s="623"/>
      <c r="Y97" s="183" t="s">
        <v>87</v>
      </c>
      <c r="Z97" s="184"/>
      <c r="AA97" s="185"/>
      <c r="AB97" s="456" t="s">
        <v>88</v>
      </c>
      <c r="AC97" s="456"/>
      <c r="AD97" s="456"/>
      <c r="AE97" s="188" t="str">
        <f t="shared" ref="AE97" si="18">IFERROR(AE95/AE96*100,"-")</f>
        <v>-</v>
      </c>
      <c r="AF97" s="189"/>
      <c r="AG97" s="189"/>
      <c r="AH97" s="189"/>
      <c r="AI97" s="188" t="str">
        <f t="shared" ref="AI97" si="19">IFERROR(AI95/AI96*100,"-")</f>
        <v>-</v>
      </c>
      <c r="AJ97" s="189"/>
      <c r="AK97" s="189"/>
      <c r="AL97" s="189"/>
      <c r="AM97" s="188" t="str">
        <f t="shared" ref="AM97" si="20">IFERROR(AM95/AM96*100,"-")</f>
        <v>-</v>
      </c>
      <c r="AN97" s="189"/>
      <c r="AO97" s="189"/>
      <c r="AP97" s="189"/>
      <c r="AQ97" s="277" t="str">
        <f>IFERROR(AQ95/AQ96*100,"-")</f>
        <v>-</v>
      </c>
      <c r="AR97" s="278"/>
      <c r="AS97" s="278"/>
      <c r="AT97" s="278"/>
      <c r="AU97" s="278"/>
      <c r="AV97" s="278"/>
      <c r="AW97" s="278"/>
      <c r="AX97" s="279"/>
      <c r="AY97" s="75">
        <f t="shared" si="17"/>
        <v>1</v>
      </c>
    </row>
    <row r="98" spans="1:51" ht="90" customHeight="1">
      <c r="A98" s="102" t="s">
        <v>93</v>
      </c>
      <c r="B98" s="103"/>
      <c r="C98" s="103"/>
      <c r="D98" s="103"/>
      <c r="E98" s="103"/>
      <c r="F98" s="104"/>
      <c r="G98" s="480" t="s">
        <v>769</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482"/>
      <c r="AY98" s="75">
        <f t="shared" si="17"/>
        <v>1</v>
      </c>
    </row>
    <row r="99" spans="1:51" ht="15" customHeight="1">
      <c r="A99" s="83"/>
      <c r="B99" s="84"/>
      <c r="C99" s="84"/>
      <c r="D99" s="84"/>
      <c r="E99" s="84"/>
      <c r="F99" s="85"/>
      <c r="G99" s="193"/>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5"/>
      <c r="AY99" s="75">
        <f t="shared" si="17"/>
        <v>1</v>
      </c>
    </row>
    <row r="100" spans="1:51" ht="123.75" customHeight="1">
      <c r="A100" s="196" t="s">
        <v>67</v>
      </c>
      <c r="B100" s="197"/>
      <c r="C100" s="198" t="s">
        <v>106</v>
      </c>
      <c r="D100" s="198"/>
      <c r="E100" s="198"/>
      <c r="F100" s="199"/>
      <c r="G100" s="274"/>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6"/>
      <c r="AY100" s="75">
        <f t="shared" si="17"/>
        <v>1</v>
      </c>
    </row>
    <row r="101" spans="1:51" ht="18.75" customHeight="1">
      <c r="A101" s="120" t="s">
        <v>107</v>
      </c>
      <c r="B101" s="121"/>
      <c r="C101" s="121"/>
      <c r="D101" s="121"/>
      <c r="E101" s="121"/>
      <c r="F101" s="122"/>
      <c r="G101" s="130" t="s">
        <v>81</v>
      </c>
      <c r="H101" s="131"/>
      <c r="I101" s="131"/>
      <c r="J101" s="131"/>
      <c r="K101" s="131"/>
      <c r="L101" s="131"/>
      <c r="M101" s="131"/>
      <c r="N101" s="131"/>
      <c r="O101" s="132"/>
      <c r="P101" s="136" t="s">
        <v>82</v>
      </c>
      <c r="Q101" s="131"/>
      <c r="R101" s="131"/>
      <c r="S101" s="131"/>
      <c r="T101" s="131"/>
      <c r="U101" s="131"/>
      <c r="V101" s="131"/>
      <c r="W101" s="131"/>
      <c r="X101" s="132"/>
      <c r="Y101" s="138"/>
      <c r="Z101" s="139"/>
      <c r="AA101" s="140"/>
      <c r="AB101" s="144" t="s">
        <v>71</v>
      </c>
      <c r="AC101" s="145"/>
      <c r="AD101" s="146"/>
      <c r="AE101" s="144" t="s">
        <v>72</v>
      </c>
      <c r="AF101" s="145"/>
      <c r="AG101" s="145"/>
      <c r="AH101" s="146"/>
      <c r="AI101" s="150" t="s">
        <v>73</v>
      </c>
      <c r="AJ101" s="150"/>
      <c r="AK101" s="150"/>
      <c r="AL101" s="144"/>
      <c r="AM101" s="150" t="s">
        <v>74</v>
      </c>
      <c r="AN101" s="150"/>
      <c r="AO101" s="150"/>
      <c r="AP101" s="144"/>
      <c r="AQ101" s="152" t="s">
        <v>96</v>
      </c>
      <c r="AR101" s="153"/>
      <c r="AS101" s="153"/>
      <c r="AT101" s="153"/>
      <c r="AU101" s="153"/>
      <c r="AV101" s="153"/>
      <c r="AW101" s="153"/>
      <c r="AX101" s="154"/>
      <c r="AY101" s="75">
        <f>IF(AY$78=0,0,1)</f>
        <v>1</v>
      </c>
    </row>
    <row r="102" spans="1:51" ht="18.75" customHeight="1">
      <c r="A102" s="123"/>
      <c r="B102" s="124"/>
      <c r="C102" s="124"/>
      <c r="D102" s="124"/>
      <c r="E102" s="124"/>
      <c r="F102" s="125"/>
      <c r="G102" s="133"/>
      <c r="H102" s="134"/>
      <c r="I102" s="134"/>
      <c r="J102" s="134"/>
      <c r="K102" s="134"/>
      <c r="L102" s="134"/>
      <c r="M102" s="134"/>
      <c r="N102" s="134"/>
      <c r="O102" s="135"/>
      <c r="P102" s="137"/>
      <c r="Q102" s="134"/>
      <c r="R102" s="134"/>
      <c r="S102" s="134"/>
      <c r="T102" s="134"/>
      <c r="U102" s="134"/>
      <c r="V102" s="134"/>
      <c r="W102" s="134"/>
      <c r="X102" s="135"/>
      <c r="Y102" s="141"/>
      <c r="Z102" s="142"/>
      <c r="AA102" s="143"/>
      <c r="AB102" s="147"/>
      <c r="AC102" s="148"/>
      <c r="AD102" s="149"/>
      <c r="AE102" s="147"/>
      <c r="AF102" s="148"/>
      <c r="AG102" s="148"/>
      <c r="AH102" s="149"/>
      <c r="AI102" s="151"/>
      <c r="AJ102" s="151"/>
      <c r="AK102" s="151"/>
      <c r="AL102" s="147"/>
      <c r="AM102" s="151"/>
      <c r="AN102" s="151"/>
      <c r="AO102" s="151"/>
      <c r="AP102" s="147"/>
      <c r="AQ102" s="155"/>
      <c r="AR102" s="156"/>
      <c r="AS102" s="156"/>
      <c r="AT102" s="156"/>
      <c r="AU102" s="479" t="s">
        <v>691</v>
      </c>
      <c r="AV102" s="479"/>
      <c r="AW102" s="134" t="s">
        <v>84</v>
      </c>
      <c r="AX102" s="158"/>
      <c r="AY102" s="75">
        <f t="shared" ref="AY102:AY106" si="21">IF(AY$78=0,0,1)</f>
        <v>1</v>
      </c>
    </row>
    <row r="103" spans="1:51" ht="23.25" customHeight="1">
      <c r="A103" s="126"/>
      <c r="B103" s="124"/>
      <c r="C103" s="124"/>
      <c r="D103" s="124"/>
      <c r="E103" s="124"/>
      <c r="F103" s="125"/>
      <c r="G103" s="615" t="s">
        <v>690</v>
      </c>
      <c r="H103" s="616"/>
      <c r="I103" s="616"/>
      <c r="J103" s="616"/>
      <c r="K103" s="616"/>
      <c r="L103" s="616"/>
      <c r="M103" s="616"/>
      <c r="N103" s="616"/>
      <c r="O103" s="617"/>
      <c r="P103" s="616" t="s">
        <v>691</v>
      </c>
      <c r="Q103" s="616"/>
      <c r="R103" s="616"/>
      <c r="S103" s="616"/>
      <c r="T103" s="616"/>
      <c r="U103" s="616"/>
      <c r="V103" s="616"/>
      <c r="W103" s="616"/>
      <c r="X103" s="617"/>
      <c r="Y103" s="174" t="s">
        <v>85</v>
      </c>
      <c r="Z103" s="175"/>
      <c r="AA103" s="176"/>
      <c r="AB103" s="650" t="s">
        <v>691</v>
      </c>
      <c r="AC103" s="650"/>
      <c r="AD103" s="650"/>
      <c r="AE103" s="280" t="s">
        <v>691</v>
      </c>
      <c r="AF103" s="281"/>
      <c r="AG103" s="281"/>
      <c r="AH103" s="281"/>
      <c r="AI103" s="280" t="s">
        <v>691</v>
      </c>
      <c r="AJ103" s="281"/>
      <c r="AK103" s="281"/>
      <c r="AL103" s="281"/>
      <c r="AM103" s="280" t="s">
        <v>691</v>
      </c>
      <c r="AN103" s="281"/>
      <c r="AO103" s="281"/>
      <c r="AP103" s="281"/>
      <c r="AQ103" s="280" t="s">
        <v>691</v>
      </c>
      <c r="AR103" s="281"/>
      <c r="AS103" s="281"/>
      <c r="AT103" s="281"/>
      <c r="AU103" s="281"/>
      <c r="AV103" s="281"/>
      <c r="AW103" s="281"/>
      <c r="AX103" s="282"/>
      <c r="AY103" s="75">
        <f t="shared" si="21"/>
        <v>1</v>
      </c>
    </row>
    <row r="104" spans="1:51" ht="23.25" customHeight="1">
      <c r="A104" s="127"/>
      <c r="B104" s="128"/>
      <c r="C104" s="128"/>
      <c r="D104" s="128"/>
      <c r="E104" s="128"/>
      <c r="F104" s="129"/>
      <c r="G104" s="618"/>
      <c r="H104" s="619"/>
      <c r="I104" s="619"/>
      <c r="J104" s="619"/>
      <c r="K104" s="619"/>
      <c r="L104" s="619"/>
      <c r="M104" s="619"/>
      <c r="N104" s="619"/>
      <c r="O104" s="620"/>
      <c r="P104" s="619"/>
      <c r="Q104" s="619"/>
      <c r="R104" s="619"/>
      <c r="S104" s="619"/>
      <c r="T104" s="619"/>
      <c r="U104" s="619"/>
      <c r="V104" s="619"/>
      <c r="W104" s="619"/>
      <c r="X104" s="620"/>
      <c r="Y104" s="183" t="s">
        <v>86</v>
      </c>
      <c r="Z104" s="184"/>
      <c r="AA104" s="185"/>
      <c r="AB104" s="312" t="s">
        <v>691</v>
      </c>
      <c r="AC104" s="312"/>
      <c r="AD104" s="312"/>
      <c r="AE104" s="280" t="s">
        <v>691</v>
      </c>
      <c r="AF104" s="281"/>
      <c r="AG104" s="281"/>
      <c r="AH104" s="281"/>
      <c r="AI104" s="280" t="s">
        <v>691</v>
      </c>
      <c r="AJ104" s="281"/>
      <c r="AK104" s="281"/>
      <c r="AL104" s="281"/>
      <c r="AM104" s="280" t="s">
        <v>691</v>
      </c>
      <c r="AN104" s="281"/>
      <c r="AO104" s="281"/>
      <c r="AP104" s="281"/>
      <c r="AQ104" s="280" t="s">
        <v>691</v>
      </c>
      <c r="AR104" s="281"/>
      <c r="AS104" s="281"/>
      <c r="AT104" s="281"/>
      <c r="AU104" s="281"/>
      <c r="AV104" s="281"/>
      <c r="AW104" s="281"/>
      <c r="AX104" s="282"/>
      <c r="AY104" s="75">
        <f t="shared" si="21"/>
        <v>1</v>
      </c>
    </row>
    <row r="105" spans="1:51" ht="23.25" customHeight="1">
      <c r="A105" s="126"/>
      <c r="B105" s="124"/>
      <c r="C105" s="124"/>
      <c r="D105" s="124"/>
      <c r="E105" s="124"/>
      <c r="F105" s="125"/>
      <c r="G105" s="621"/>
      <c r="H105" s="622"/>
      <c r="I105" s="622"/>
      <c r="J105" s="622"/>
      <c r="K105" s="622"/>
      <c r="L105" s="622"/>
      <c r="M105" s="622"/>
      <c r="N105" s="622"/>
      <c r="O105" s="623"/>
      <c r="P105" s="622"/>
      <c r="Q105" s="622"/>
      <c r="R105" s="622"/>
      <c r="S105" s="622"/>
      <c r="T105" s="622"/>
      <c r="U105" s="622"/>
      <c r="V105" s="622"/>
      <c r="W105" s="622"/>
      <c r="X105" s="623"/>
      <c r="Y105" s="183" t="s">
        <v>87</v>
      </c>
      <c r="Z105" s="184"/>
      <c r="AA105" s="185"/>
      <c r="AB105" s="456" t="s">
        <v>88</v>
      </c>
      <c r="AC105" s="456"/>
      <c r="AD105" s="456"/>
      <c r="AE105" s="188" t="str">
        <f t="shared" ref="AE105" si="22">IFERROR(AE103/AE104*100,"-")</f>
        <v>-</v>
      </c>
      <c r="AF105" s="189"/>
      <c r="AG105" s="189"/>
      <c r="AH105" s="189"/>
      <c r="AI105" s="188" t="str">
        <f t="shared" ref="AI105" si="23">IFERROR(AI103/AI104*100,"-")</f>
        <v>-</v>
      </c>
      <c r="AJ105" s="189"/>
      <c r="AK105" s="189"/>
      <c r="AL105" s="189"/>
      <c r="AM105" s="188" t="str">
        <f t="shared" ref="AM105" si="24">IFERROR(AM103/AM104*100,"-")</f>
        <v>-</v>
      </c>
      <c r="AN105" s="189"/>
      <c r="AO105" s="189"/>
      <c r="AP105" s="189"/>
      <c r="AQ105" s="277" t="str">
        <f>IFERROR(AQ103/AQ104*100,"-")</f>
        <v>-</v>
      </c>
      <c r="AR105" s="278"/>
      <c r="AS105" s="278"/>
      <c r="AT105" s="278"/>
      <c r="AU105" s="278"/>
      <c r="AV105" s="278"/>
      <c r="AW105" s="278"/>
      <c r="AX105" s="279"/>
      <c r="AY105" s="75">
        <f t="shared" si="21"/>
        <v>1</v>
      </c>
    </row>
    <row r="106" spans="1:51" ht="90" customHeight="1">
      <c r="A106" s="102" t="s">
        <v>93</v>
      </c>
      <c r="B106" s="103"/>
      <c r="C106" s="103"/>
      <c r="D106" s="103"/>
      <c r="E106" s="103"/>
      <c r="F106" s="104"/>
      <c r="G106" s="480" t="s">
        <v>695</v>
      </c>
      <c r="H106" s="481"/>
      <c r="I106" s="481"/>
      <c r="J106" s="481"/>
      <c r="K106" s="481"/>
      <c r="L106" s="481"/>
      <c r="M106" s="481"/>
      <c r="N106" s="481"/>
      <c r="O106" s="481"/>
      <c r="P106" s="481"/>
      <c r="Q106" s="481"/>
      <c r="R106" s="481"/>
      <c r="S106" s="481"/>
      <c r="T106" s="481"/>
      <c r="U106" s="481"/>
      <c r="V106" s="481"/>
      <c r="W106" s="481"/>
      <c r="X106" s="481"/>
      <c r="Y106" s="481"/>
      <c r="Z106" s="481"/>
      <c r="AA106" s="481"/>
      <c r="AB106" s="481"/>
      <c r="AC106" s="481"/>
      <c r="AD106" s="481"/>
      <c r="AE106" s="481"/>
      <c r="AF106" s="481"/>
      <c r="AG106" s="481"/>
      <c r="AH106" s="481"/>
      <c r="AI106" s="481"/>
      <c r="AJ106" s="481"/>
      <c r="AK106" s="481"/>
      <c r="AL106" s="481"/>
      <c r="AM106" s="481"/>
      <c r="AN106" s="481"/>
      <c r="AO106" s="481"/>
      <c r="AP106" s="481"/>
      <c r="AQ106" s="481"/>
      <c r="AR106" s="481"/>
      <c r="AS106" s="481"/>
      <c r="AT106" s="481"/>
      <c r="AU106" s="481"/>
      <c r="AV106" s="481"/>
      <c r="AW106" s="481"/>
      <c r="AX106" s="482"/>
      <c r="AY106" s="75">
        <f t="shared" si="21"/>
        <v>1</v>
      </c>
    </row>
    <row r="107" spans="1:51" ht="22.5" customHeight="1">
      <c r="A107" s="108" t="s">
        <v>97</v>
      </c>
      <c r="B107" s="108"/>
      <c r="C107" s="108"/>
      <c r="D107" s="108"/>
      <c r="E107" s="108"/>
      <c r="F107" s="109"/>
      <c r="G107" s="114" t="s">
        <v>108</v>
      </c>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6"/>
      <c r="AY107" s="75">
        <f t="shared" si="12"/>
        <v>1</v>
      </c>
    </row>
    <row r="108" spans="1:51" ht="61.5" customHeight="1">
      <c r="A108" s="110"/>
      <c r="B108" s="110"/>
      <c r="C108" s="110"/>
      <c r="D108" s="110"/>
      <c r="E108" s="110"/>
      <c r="F108" s="111"/>
      <c r="G108" s="668" t="s">
        <v>684</v>
      </c>
      <c r="H108" s="669"/>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70"/>
      <c r="AY108" s="75">
        <f t="shared" si="12"/>
        <v>1</v>
      </c>
    </row>
    <row r="109" spans="1:51" ht="22.5" customHeight="1">
      <c r="A109" s="110"/>
      <c r="B109" s="110"/>
      <c r="C109" s="110"/>
      <c r="D109" s="110"/>
      <c r="E109" s="110"/>
      <c r="F109" s="111"/>
      <c r="G109" s="114" t="s">
        <v>109</v>
      </c>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6"/>
      <c r="AY109" s="75">
        <f t="shared" si="12"/>
        <v>1</v>
      </c>
    </row>
    <row r="110" spans="1:51" ht="59.25" customHeight="1">
      <c r="A110" s="112"/>
      <c r="B110" s="112"/>
      <c r="C110" s="112"/>
      <c r="D110" s="112"/>
      <c r="E110" s="112"/>
      <c r="F110" s="113"/>
      <c r="G110" s="274"/>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c r="AL110" s="275"/>
      <c r="AM110" s="275"/>
      <c r="AN110" s="275"/>
      <c r="AO110" s="275"/>
      <c r="AP110" s="275"/>
      <c r="AQ110" s="275"/>
      <c r="AR110" s="275"/>
      <c r="AS110" s="275"/>
      <c r="AT110" s="275"/>
      <c r="AU110" s="275"/>
      <c r="AV110" s="275"/>
      <c r="AW110" s="275"/>
      <c r="AX110" s="276"/>
      <c r="AY110" s="75">
        <f t="shared" si="12"/>
        <v>1</v>
      </c>
    </row>
    <row r="111" spans="1:51" ht="61.5" hidden="1" customHeight="1">
      <c r="A111" s="202" t="s">
        <v>110</v>
      </c>
      <c r="B111" s="203"/>
      <c r="C111" s="203"/>
      <c r="D111" s="203"/>
      <c r="E111" s="203"/>
      <c r="F111" s="204"/>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6"/>
      <c r="AY111" s="75">
        <f>COUNTA(G111)</f>
        <v>0</v>
      </c>
    </row>
    <row r="112" spans="1:51" ht="41.25" hidden="1" customHeight="1">
      <c r="A112" s="207" t="s">
        <v>67</v>
      </c>
      <c r="B112" s="208"/>
      <c r="C112" s="208"/>
      <c r="D112" s="208"/>
      <c r="E112" s="208"/>
      <c r="F112" s="209"/>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c r="A113" s="210" t="s">
        <v>111</v>
      </c>
      <c r="B113" s="211"/>
      <c r="C113" s="211"/>
      <c r="D113" s="211"/>
      <c r="E113" s="211"/>
      <c r="F113" s="212"/>
      <c r="G113" s="133" t="s">
        <v>69</v>
      </c>
      <c r="H113" s="134"/>
      <c r="I113" s="134"/>
      <c r="J113" s="134"/>
      <c r="K113" s="134"/>
      <c r="L113" s="134"/>
      <c r="M113" s="134"/>
      <c r="N113" s="134"/>
      <c r="O113" s="134"/>
      <c r="P113" s="137" t="s">
        <v>70</v>
      </c>
      <c r="Q113" s="134"/>
      <c r="R113" s="134"/>
      <c r="S113" s="134"/>
      <c r="T113" s="134"/>
      <c r="U113" s="134"/>
      <c r="V113" s="134"/>
      <c r="W113" s="134"/>
      <c r="X113" s="135"/>
      <c r="Y113" s="138"/>
      <c r="Z113" s="139"/>
      <c r="AA113" s="140"/>
      <c r="AB113" s="151" t="s">
        <v>71</v>
      </c>
      <c r="AC113" s="151"/>
      <c r="AD113" s="151"/>
      <c r="AE113" s="147" t="s">
        <v>72</v>
      </c>
      <c r="AF113" s="148"/>
      <c r="AG113" s="148"/>
      <c r="AH113" s="149"/>
      <c r="AI113" s="147" t="s">
        <v>73</v>
      </c>
      <c r="AJ113" s="148"/>
      <c r="AK113" s="148"/>
      <c r="AL113" s="149"/>
      <c r="AM113" s="147" t="s">
        <v>74</v>
      </c>
      <c r="AN113" s="148"/>
      <c r="AO113" s="148"/>
      <c r="AP113" s="149"/>
      <c r="AQ113" s="219" t="s">
        <v>75</v>
      </c>
      <c r="AR113" s="220"/>
      <c r="AS113" s="220"/>
      <c r="AT113" s="221"/>
      <c r="AU113" s="219" t="s">
        <v>76</v>
      </c>
      <c r="AV113" s="220"/>
      <c r="AW113" s="220"/>
      <c r="AX113" s="222"/>
      <c r="AY113" s="75">
        <f t="shared" ref="AY113:AY143" si="25">IF(AY$111=0,0,1)</f>
        <v>0</v>
      </c>
    </row>
    <row r="114" spans="1:51" ht="23.25" hidden="1" customHeight="1">
      <c r="A114" s="213"/>
      <c r="B114" s="214"/>
      <c r="C114" s="214"/>
      <c r="D114" s="214"/>
      <c r="E114" s="214"/>
      <c r="F114" s="215"/>
      <c r="G114" s="223"/>
      <c r="H114" s="224"/>
      <c r="I114" s="224"/>
      <c r="J114" s="224"/>
      <c r="K114" s="224"/>
      <c r="L114" s="224"/>
      <c r="M114" s="224"/>
      <c r="N114" s="224"/>
      <c r="O114" s="224"/>
      <c r="P114" s="227"/>
      <c r="Q114" s="168"/>
      <c r="R114" s="168"/>
      <c r="S114" s="168"/>
      <c r="T114" s="168"/>
      <c r="U114" s="168"/>
      <c r="V114" s="168"/>
      <c r="W114" s="168"/>
      <c r="X114" s="169"/>
      <c r="Y114" s="229" t="s">
        <v>77</v>
      </c>
      <c r="Z114" s="230"/>
      <c r="AA114" s="231"/>
      <c r="AB114" s="177"/>
      <c r="AC114" s="177"/>
      <c r="AD114" s="177"/>
      <c r="AE114" s="200"/>
      <c r="AF114" s="200"/>
      <c r="AG114" s="200"/>
      <c r="AH114" s="200"/>
      <c r="AI114" s="200"/>
      <c r="AJ114" s="200"/>
      <c r="AK114" s="200"/>
      <c r="AL114" s="200"/>
      <c r="AM114" s="200"/>
      <c r="AN114" s="200"/>
      <c r="AO114" s="200"/>
      <c r="AP114" s="200"/>
      <c r="AQ114" s="200"/>
      <c r="AR114" s="200"/>
      <c r="AS114" s="200"/>
      <c r="AT114" s="200"/>
      <c r="AU114" s="178"/>
      <c r="AV114" s="179"/>
      <c r="AW114" s="179"/>
      <c r="AX114" s="201"/>
      <c r="AY114" s="75">
        <f t="shared" si="25"/>
        <v>0</v>
      </c>
    </row>
    <row r="115" spans="1:51" ht="23.25" hidden="1" customHeight="1">
      <c r="A115" s="216"/>
      <c r="B115" s="217"/>
      <c r="C115" s="217"/>
      <c r="D115" s="217"/>
      <c r="E115" s="217"/>
      <c r="F115" s="218"/>
      <c r="G115" s="225"/>
      <c r="H115" s="226"/>
      <c r="I115" s="226"/>
      <c r="J115" s="226"/>
      <c r="K115" s="226"/>
      <c r="L115" s="226"/>
      <c r="M115" s="226"/>
      <c r="N115" s="226"/>
      <c r="O115" s="226"/>
      <c r="P115" s="228"/>
      <c r="Q115" s="172"/>
      <c r="R115" s="172"/>
      <c r="S115" s="172"/>
      <c r="T115" s="172"/>
      <c r="U115" s="172"/>
      <c r="V115" s="172"/>
      <c r="W115" s="172"/>
      <c r="X115" s="173"/>
      <c r="Y115" s="232" t="s">
        <v>78</v>
      </c>
      <c r="Z115" s="233"/>
      <c r="AA115" s="234"/>
      <c r="AB115" s="177"/>
      <c r="AC115" s="177"/>
      <c r="AD115" s="177"/>
      <c r="AE115" s="200"/>
      <c r="AF115" s="200"/>
      <c r="AG115" s="200"/>
      <c r="AH115" s="200"/>
      <c r="AI115" s="200"/>
      <c r="AJ115" s="200"/>
      <c r="AK115" s="200"/>
      <c r="AL115" s="200"/>
      <c r="AM115" s="200"/>
      <c r="AN115" s="200"/>
      <c r="AO115" s="200"/>
      <c r="AP115" s="200"/>
      <c r="AQ115" s="200"/>
      <c r="AR115" s="200"/>
      <c r="AS115" s="200"/>
      <c r="AT115" s="200"/>
      <c r="AU115" s="178"/>
      <c r="AV115" s="179"/>
      <c r="AW115" s="179"/>
      <c r="AX115" s="201"/>
      <c r="AY115" s="75">
        <f t="shared" si="25"/>
        <v>0</v>
      </c>
    </row>
    <row r="116" spans="1:51" ht="27" hidden="1" customHeight="1">
      <c r="A116" s="83"/>
      <c r="B116" s="84"/>
      <c r="C116" s="84"/>
      <c r="D116" s="84"/>
      <c r="E116" s="84"/>
      <c r="F116" s="85"/>
      <c r="G116" s="193"/>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5"/>
      <c r="AY116" s="75">
        <f t="shared" si="25"/>
        <v>0</v>
      </c>
    </row>
    <row r="117" spans="1:51" ht="123.75" hidden="1" customHeight="1">
      <c r="A117" s="196" t="s">
        <v>67</v>
      </c>
      <c r="B117" s="197"/>
      <c r="C117" s="198" t="s">
        <v>112</v>
      </c>
      <c r="D117" s="198"/>
      <c r="E117" s="198"/>
      <c r="F117" s="199"/>
      <c r="G117" s="105"/>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7"/>
      <c r="AY117" s="75">
        <f t="shared" si="25"/>
        <v>0</v>
      </c>
    </row>
    <row r="118" spans="1:51" ht="18.75" hidden="1" customHeight="1">
      <c r="A118" s="120" t="s">
        <v>113</v>
      </c>
      <c r="B118" s="121"/>
      <c r="C118" s="121"/>
      <c r="D118" s="121"/>
      <c r="E118" s="121"/>
      <c r="F118" s="122"/>
      <c r="G118" s="130" t="s">
        <v>81</v>
      </c>
      <c r="H118" s="131"/>
      <c r="I118" s="131"/>
      <c r="J118" s="131"/>
      <c r="K118" s="131"/>
      <c r="L118" s="131"/>
      <c r="M118" s="131"/>
      <c r="N118" s="131"/>
      <c r="O118" s="132"/>
      <c r="P118" s="136" t="s">
        <v>82</v>
      </c>
      <c r="Q118" s="131"/>
      <c r="R118" s="131"/>
      <c r="S118" s="131"/>
      <c r="T118" s="131"/>
      <c r="U118" s="131"/>
      <c r="V118" s="131"/>
      <c r="W118" s="131"/>
      <c r="X118" s="132"/>
      <c r="Y118" s="138"/>
      <c r="Z118" s="139"/>
      <c r="AA118" s="140"/>
      <c r="AB118" s="144" t="s">
        <v>71</v>
      </c>
      <c r="AC118" s="145"/>
      <c r="AD118" s="146"/>
      <c r="AE118" s="144" t="s">
        <v>72</v>
      </c>
      <c r="AF118" s="145"/>
      <c r="AG118" s="145"/>
      <c r="AH118" s="146"/>
      <c r="AI118" s="150" t="s">
        <v>73</v>
      </c>
      <c r="AJ118" s="150"/>
      <c r="AK118" s="150"/>
      <c r="AL118" s="144"/>
      <c r="AM118" s="150" t="s">
        <v>74</v>
      </c>
      <c r="AN118" s="150"/>
      <c r="AO118" s="150"/>
      <c r="AP118" s="144"/>
      <c r="AQ118" s="152" t="s">
        <v>83</v>
      </c>
      <c r="AR118" s="153"/>
      <c r="AS118" s="153"/>
      <c r="AT118" s="153"/>
      <c r="AU118" s="153"/>
      <c r="AV118" s="153"/>
      <c r="AW118" s="153"/>
      <c r="AX118" s="154"/>
      <c r="AY118" s="75">
        <f>IF(AY$111=0,0,COUNTA(G$120))</f>
        <v>0</v>
      </c>
    </row>
    <row r="119" spans="1:51" ht="18.75" hidden="1" customHeight="1">
      <c r="A119" s="123"/>
      <c r="B119" s="124"/>
      <c r="C119" s="124"/>
      <c r="D119" s="124"/>
      <c r="E119" s="124"/>
      <c r="F119" s="125"/>
      <c r="G119" s="133"/>
      <c r="H119" s="134"/>
      <c r="I119" s="134"/>
      <c r="J119" s="134"/>
      <c r="K119" s="134"/>
      <c r="L119" s="134"/>
      <c r="M119" s="134"/>
      <c r="N119" s="134"/>
      <c r="O119" s="135"/>
      <c r="P119" s="137"/>
      <c r="Q119" s="134"/>
      <c r="R119" s="134"/>
      <c r="S119" s="134"/>
      <c r="T119" s="134"/>
      <c r="U119" s="134"/>
      <c r="V119" s="134"/>
      <c r="W119" s="134"/>
      <c r="X119" s="135"/>
      <c r="Y119" s="141"/>
      <c r="Z119" s="142"/>
      <c r="AA119" s="143"/>
      <c r="AB119" s="147"/>
      <c r="AC119" s="148"/>
      <c r="AD119" s="149"/>
      <c r="AE119" s="147"/>
      <c r="AF119" s="148"/>
      <c r="AG119" s="148"/>
      <c r="AH119" s="149"/>
      <c r="AI119" s="151"/>
      <c r="AJ119" s="151"/>
      <c r="AK119" s="151"/>
      <c r="AL119" s="147"/>
      <c r="AM119" s="151"/>
      <c r="AN119" s="151"/>
      <c r="AO119" s="151"/>
      <c r="AP119" s="147"/>
      <c r="AQ119" s="155"/>
      <c r="AR119" s="156"/>
      <c r="AS119" s="156"/>
      <c r="AT119" s="156"/>
      <c r="AU119" s="157"/>
      <c r="AV119" s="157"/>
      <c r="AW119" s="134" t="s">
        <v>84</v>
      </c>
      <c r="AX119" s="158"/>
      <c r="AY119" s="75">
        <f t="shared" ref="AY119:AY125" si="26">IF(AY$111=0,0,COUNTA(G$120))</f>
        <v>0</v>
      </c>
    </row>
    <row r="120" spans="1:51" ht="23.25" hidden="1" customHeight="1">
      <c r="A120" s="126"/>
      <c r="B120" s="124"/>
      <c r="C120" s="124"/>
      <c r="D120" s="124"/>
      <c r="E120" s="124"/>
      <c r="F120" s="125"/>
      <c r="G120" s="159"/>
      <c r="H120" s="160"/>
      <c r="I120" s="160"/>
      <c r="J120" s="160"/>
      <c r="K120" s="160"/>
      <c r="L120" s="160"/>
      <c r="M120" s="160"/>
      <c r="N120" s="160"/>
      <c r="O120" s="161"/>
      <c r="P120" s="168"/>
      <c r="Q120" s="168"/>
      <c r="R120" s="168"/>
      <c r="S120" s="168"/>
      <c r="T120" s="168"/>
      <c r="U120" s="168"/>
      <c r="V120" s="168"/>
      <c r="W120" s="168"/>
      <c r="X120" s="169"/>
      <c r="Y120" s="174" t="s">
        <v>85</v>
      </c>
      <c r="Z120" s="175"/>
      <c r="AA120" s="176"/>
      <c r="AB120" s="177"/>
      <c r="AC120" s="177"/>
      <c r="AD120" s="177"/>
      <c r="AE120" s="178"/>
      <c r="AF120" s="179"/>
      <c r="AG120" s="179"/>
      <c r="AH120" s="179"/>
      <c r="AI120" s="178"/>
      <c r="AJ120" s="179"/>
      <c r="AK120" s="179"/>
      <c r="AL120" s="179"/>
      <c r="AM120" s="178"/>
      <c r="AN120" s="179"/>
      <c r="AO120" s="179"/>
      <c r="AP120" s="179"/>
      <c r="AQ120" s="180"/>
      <c r="AR120" s="181"/>
      <c r="AS120" s="181"/>
      <c r="AT120" s="181"/>
      <c r="AU120" s="181"/>
      <c r="AV120" s="181"/>
      <c r="AW120" s="181"/>
      <c r="AX120" s="182"/>
      <c r="AY120" s="75">
        <f t="shared" si="26"/>
        <v>0</v>
      </c>
    </row>
    <row r="121" spans="1:51" ht="23.25" hidden="1" customHeight="1">
      <c r="A121" s="127"/>
      <c r="B121" s="128"/>
      <c r="C121" s="128"/>
      <c r="D121" s="128"/>
      <c r="E121" s="128"/>
      <c r="F121" s="129"/>
      <c r="G121" s="162"/>
      <c r="H121" s="163"/>
      <c r="I121" s="163"/>
      <c r="J121" s="163"/>
      <c r="K121" s="163"/>
      <c r="L121" s="163"/>
      <c r="M121" s="163"/>
      <c r="N121" s="163"/>
      <c r="O121" s="164"/>
      <c r="P121" s="170"/>
      <c r="Q121" s="170"/>
      <c r="R121" s="170"/>
      <c r="S121" s="170"/>
      <c r="T121" s="170"/>
      <c r="U121" s="170"/>
      <c r="V121" s="170"/>
      <c r="W121" s="170"/>
      <c r="X121" s="171"/>
      <c r="Y121" s="183" t="s">
        <v>86</v>
      </c>
      <c r="Z121" s="184"/>
      <c r="AA121" s="185"/>
      <c r="AB121" s="186"/>
      <c r="AC121" s="186"/>
      <c r="AD121" s="186"/>
      <c r="AE121" s="178"/>
      <c r="AF121" s="179"/>
      <c r="AG121" s="179"/>
      <c r="AH121" s="179"/>
      <c r="AI121" s="178"/>
      <c r="AJ121" s="179"/>
      <c r="AK121" s="179"/>
      <c r="AL121" s="179"/>
      <c r="AM121" s="178"/>
      <c r="AN121" s="179"/>
      <c r="AO121" s="179"/>
      <c r="AP121" s="179"/>
      <c r="AQ121" s="180"/>
      <c r="AR121" s="181"/>
      <c r="AS121" s="181"/>
      <c r="AT121" s="181"/>
      <c r="AU121" s="181"/>
      <c r="AV121" s="181"/>
      <c r="AW121" s="181"/>
      <c r="AX121" s="182"/>
      <c r="AY121" s="75">
        <f t="shared" si="26"/>
        <v>0</v>
      </c>
    </row>
    <row r="122" spans="1:51" ht="23.25" hidden="1" customHeight="1">
      <c r="A122" s="126"/>
      <c r="B122" s="124"/>
      <c r="C122" s="124"/>
      <c r="D122" s="124"/>
      <c r="E122" s="124"/>
      <c r="F122" s="125"/>
      <c r="G122" s="165"/>
      <c r="H122" s="166"/>
      <c r="I122" s="166"/>
      <c r="J122" s="166"/>
      <c r="K122" s="166"/>
      <c r="L122" s="166"/>
      <c r="M122" s="166"/>
      <c r="N122" s="166"/>
      <c r="O122" s="167"/>
      <c r="P122" s="172"/>
      <c r="Q122" s="172"/>
      <c r="R122" s="172"/>
      <c r="S122" s="172"/>
      <c r="T122" s="172"/>
      <c r="U122" s="172"/>
      <c r="V122" s="172"/>
      <c r="W122" s="172"/>
      <c r="X122" s="173"/>
      <c r="Y122" s="183" t="s">
        <v>87</v>
      </c>
      <c r="Z122" s="184"/>
      <c r="AA122" s="185"/>
      <c r="AB122" s="187" t="s">
        <v>88</v>
      </c>
      <c r="AC122" s="187"/>
      <c r="AD122" s="187"/>
      <c r="AE122" s="188" t="str">
        <f t="shared" ref="AE122" si="27">IFERROR(AE120/AE121*100,"-")</f>
        <v>-</v>
      </c>
      <c r="AF122" s="189"/>
      <c r="AG122" s="189"/>
      <c r="AH122" s="189"/>
      <c r="AI122" s="188" t="str">
        <f t="shared" ref="AI122" si="28">IFERROR(AI120/AI121*100,"-")</f>
        <v>-</v>
      </c>
      <c r="AJ122" s="189"/>
      <c r="AK122" s="189"/>
      <c r="AL122" s="189"/>
      <c r="AM122" s="188" t="str">
        <f t="shared" ref="AM122" si="29">IFERROR(AM120/AM121*100,"-")</f>
        <v>-</v>
      </c>
      <c r="AN122" s="189"/>
      <c r="AO122" s="189"/>
      <c r="AP122" s="189"/>
      <c r="AQ122" s="190" t="str">
        <f>IFERROR(AQ120/AQ121*100,"-")</f>
        <v>-</v>
      </c>
      <c r="AR122" s="191"/>
      <c r="AS122" s="191"/>
      <c r="AT122" s="191"/>
      <c r="AU122" s="191"/>
      <c r="AV122" s="191"/>
      <c r="AW122" s="191"/>
      <c r="AX122" s="192"/>
      <c r="AY122" s="75">
        <f t="shared" si="26"/>
        <v>0</v>
      </c>
    </row>
    <row r="123" spans="1:51" ht="90" hidden="1" customHeight="1">
      <c r="A123" s="102" t="s">
        <v>93</v>
      </c>
      <c r="B123" s="103"/>
      <c r="C123" s="103"/>
      <c r="D123" s="103"/>
      <c r="E123" s="103"/>
      <c r="F123" s="104"/>
      <c r="G123" s="105"/>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7"/>
      <c r="AY123" s="75">
        <f t="shared" si="26"/>
        <v>0</v>
      </c>
    </row>
    <row r="124" spans="1:51" ht="15" hidden="1" customHeight="1">
      <c r="A124" s="83"/>
      <c r="B124" s="84"/>
      <c r="C124" s="84"/>
      <c r="D124" s="84"/>
      <c r="E124" s="84"/>
      <c r="F124" s="85"/>
      <c r="G124" s="193"/>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5"/>
      <c r="AY124" s="75">
        <f t="shared" si="26"/>
        <v>0</v>
      </c>
    </row>
    <row r="125" spans="1:51" ht="123.75" hidden="1" customHeight="1">
      <c r="A125" s="196" t="s">
        <v>67</v>
      </c>
      <c r="B125" s="197"/>
      <c r="C125" s="198" t="s">
        <v>114</v>
      </c>
      <c r="D125" s="198"/>
      <c r="E125" s="198"/>
      <c r="F125" s="199"/>
      <c r="G125" s="105"/>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7"/>
      <c r="AY125" s="75">
        <f t="shared" si="26"/>
        <v>0</v>
      </c>
    </row>
    <row r="126" spans="1:51" ht="18.75" hidden="1" customHeight="1">
      <c r="A126" s="120" t="s">
        <v>115</v>
      </c>
      <c r="B126" s="121"/>
      <c r="C126" s="121"/>
      <c r="D126" s="121"/>
      <c r="E126" s="121"/>
      <c r="F126" s="122"/>
      <c r="G126" s="130" t="s">
        <v>81</v>
      </c>
      <c r="H126" s="131"/>
      <c r="I126" s="131"/>
      <c r="J126" s="131"/>
      <c r="K126" s="131"/>
      <c r="L126" s="131"/>
      <c r="M126" s="131"/>
      <c r="N126" s="131"/>
      <c r="O126" s="132"/>
      <c r="P126" s="136" t="s">
        <v>82</v>
      </c>
      <c r="Q126" s="131"/>
      <c r="R126" s="131"/>
      <c r="S126" s="131"/>
      <c r="T126" s="131"/>
      <c r="U126" s="131"/>
      <c r="V126" s="131"/>
      <c r="W126" s="131"/>
      <c r="X126" s="132"/>
      <c r="Y126" s="138"/>
      <c r="Z126" s="139"/>
      <c r="AA126" s="140"/>
      <c r="AB126" s="144" t="s">
        <v>71</v>
      </c>
      <c r="AC126" s="145"/>
      <c r="AD126" s="146"/>
      <c r="AE126" s="144" t="s">
        <v>72</v>
      </c>
      <c r="AF126" s="145"/>
      <c r="AG126" s="145"/>
      <c r="AH126" s="146"/>
      <c r="AI126" s="150" t="s">
        <v>73</v>
      </c>
      <c r="AJ126" s="150"/>
      <c r="AK126" s="150"/>
      <c r="AL126" s="144"/>
      <c r="AM126" s="150" t="s">
        <v>74</v>
      </c>
      <c r="AN126" s="150"/>
      <c r="AO126" s="150"/>
      <c r="AP126" s="144"/>
      <c r="AQ126" s="152" t="s">
        <v>116</v>
      </c>
      <c r="AR126" s="153"/>
      <c r="AS126" s="153"/>
      <c r="AT126" s="153"/>
      <c r="AU126" s="153"/>
      <c r="AV126" s="153"/>
      <c r="AW126" s="153"/>
      <c r="AX126" s="154"/>
      <c r="AY126" s="75">
        <f>IF(AY$111=0,0,COUNTA(G$128))</f>
        <v>0</v>
      </c>
    </row>
    <row r="127" spans="1:51" ht="18.75" hidden="1" customHeight="1">
      <c r="A127" s="123"/>
      <c r="B127" s="124"/>
      <c r="C127" s="124"/>
      <c r="D127" s="124"/>
      <c r="E127" s="124"/>
      <c r="F127" s="125"/>
      <c r="G127" s="133"/>
      <c r="H127" s="134"/>
      <c r="I127" s="134"/>
      <c r="J127" s="134"/>
      <c r="K127" s="134"/>
      <c r="L127" s="134"/>
      <c r="M127" s="134"/>
      <c r="N127" s="134"/>
      <c r="O127" s="135"/>
      <c r="P127" s="137"/>
      <c r="Q127" s="134"/>
      <c r="R127" s="134"/>
      <c r="S127" s="134"/>
      <c r="T127" s="134"/>
      <c r="U127" s="134"/>
      <c r="V127" s="134"/>
      <c r="W127" s="134"/>
      <c r="X127" s="135"/>
      <c r="Y127" s="141"/>
      <c r="Z127" s="142"/>
      <c r="AA127" s="143"/>
      <c r="AB127" s="147"/>
      <c r="AC127" s="148"/>
      <c r="AD127" s="149"/>
      <c r="AE127" s="147"/>
      <c r="AF127" s="148"/>
      <c r="AG127" s="148"/>
      <c r="AH127" s="149"/>
      <c r="AI127" s="151"/>
      <c r="AJ127" s="151"/>
      <c r="AK127" s="151"/>
      <c r="AL127" s="147"/>
      <c r="AM127" s="151"/>
      <c r="AN127" s="151"/>
      <c r="AO127" s="151"/>
      <c r="AP127" s="147"/>
      <c r="AQ127" s="155"/>
      <c r="AR127" s="156"/>
      <c r="AS127" s="156"/>
      <c r="AT127" s="156"/>
      <c r="AU127" s="157"/>
      <c r="AV127" s="157"/>
      <c r="AW127" s="134" t="s">
        <v>84</v>
      </c>
      <c r="AX127" s="158"/>
      <c r="AY127" s="75">
        <f t="shared" ref="AY127:AY133" si="30">IF(AY$111=0,0,COUNTA(G$128))</f>
        <v>0</v>
      </c>
    </row>
    <row r="128" spans="1:51" ht="23.25" hidden="1" customHeight="1">
      <c r="A128" s="126"/>
      <c r="B128" s="124"/>
      <c r="C128" s="124"/>
      <c r="D128" s="124"/>
      <c r="E128" s="124"/>
      <c r="F128" s="125"/>
      <c r="G128" s="159"/>
      <c r="H128" s="160"/>
      <c r="I128" s="160"/>
      <c r="J128" s="160"/>
      <c r="K128" s="160"/>
      <c r="L128" s="160"/>
      <c r="M128" s="160"/>
      <c r="N128" s="160"/>
      <c r="O128" s="161"/>
      <c r="P128" s="168"/>
      <c r="Q128" s="168"/>
      <c r="R128" s="168"/>
      <c r="S128" s="168"/>
      <c r="T128" s="168"/>
      <c r="U128" s="168"/>
      <c r="V128" s="168"/>
      <c r="W128" s="168"/>
      <c r="X128" s="169"/>
      <c r="Y128" s="174" t="s">
        <v>85</v>
      </c>
      <c r="Z128" s="175"/>
      <c r="AA128" s="176"/>
      <c r="AB128" s="177"/>
      <c r="AC128" s="177"/>
      <c r="AD128" s="177"/>
      <c r="AE128" s="178"/>
      <c r="AF128" s="179"/>
      <c r="AG128" s="179"/>
      <c r="AH128" s="179"/>
      <c r="AI128" s="178"/>
      <c r="AJ128" s="179"/>
      <c r="AK128" s="179"/>
      <c r="AL128" s="179"/>
      <c r="AM128" s="178"/>
      <c r="AN128" s="179"/>
      <c r="AO128" s="179"/>
      <c r="AP128" s="179"/>
      <c r="AQ128" s="180"/>
      <c r="AR128" s="181"/>
      <c r="AS128" s="181"/>
      <c r="AT128" s="181"/>
      <c r="AU128" s="181"/>
      <c r="AV128" s="181"/>
      <c r="AW128" s="181"/>
      <c r="AX128" s="182"/>
      <c r="AY128" s="75">
        <f t="shared" si="30"/>
        <v>0</v>
      </c>
    </row>
    <row r="129" spans="1:51" ht="23.25" hidden="1" customHeight="1">
      <c r="A129" s="127"/>
      <c r="B129" s="128"/>
      <c r="C129" s="128"/>
      <c r="D129" s="128"/>
      <c r="E129" s="128"/>
      <c r="F129" s="129"/>
      <c r="G129" s="162"/>
      <c r="H129" s="163"/>
      <c r="I129" s="163"/>
      <c r="J129" s="163"/>
      <c r="K129" s="163"/>
      <c r="L129" s="163"/>
      <c r="M129" s="163"/>
      <c r="N129" s="163"/>
      <c r="O129" s="164"/>
      <c r="P129" s="170"/>
      <c r="Q129" s="170"/>
      <c r="R129" s="170"/>
      <c r="S129" s="170"/>
      <c r="T129" s="170"/>
      <c r="U129" s="170"/>
      <c r="V129" s="170"/>
      <c r="W129" s="170"/>
      <c r="X129" s="171"/>
      <c r="Y129" s="183" t="s">
        <v>86</v>
      </c>
      <c r="Z129" s="184"/>
      <c r="AA129" s="185"/>
      <c r="AB129" s="186"/>
      <c r="AC129" s="186"/>
      <c r="AD129" s="186"/>
      <c r="AE129" s="178"/>
      <c r="AF129" s="179"/>
      <c r="AG129" s="179"/>
      <c r="AH129" s="179"/>
      <c r="AI129" s="178"/>
      <c r="AJ129" s="179"/>
      <c r="AK129" s="179"/>
      <c r="AL129" s="179"/>
      <c r="AM129" s="178"/>
      <c r="AN129" s="179"/>
      <c r="AO129" s="179"/>
      <c r="AP129" s="179"/>
      <c r="AQ129" s="180"/>
      <c r="AR129" s="181"/>
      <c r="AS129" s="181"/>
      <c r="AT129" s="181"/>
      <c r="AU129" s="181"/>
      <c r="AV129" s="181"/>
      <c r="AW129" s="181"/>
      <c r="AX129" s="182"/>
      <c r="AY129" s="75">
        <f t="shared" si="30"/>
        <v>0</v>
      </c>
    </row>
    <row r="130" spans="1:51" ht="23.25" hidden="1" customHeight="1">
      <c r="A130" s="126"/>
      <c r="B130" s="124"/>
      <c r="C130" s="124"/>
      <c r="D130" s="124"/>
      <c r="E130" s="124"/>
      <c r="F130" s="125"/>
      <c r="G130" s="165"/>
      <c r="H130" s="166"/>
      <c r="I130" s="166"/>
      <c r="J130" s="166"/>
      <c r="K130" s="166"/>
      <c r="L130" s="166"/>
      <c r="M130" s="166"/>
      <c r="N130" s="166"/>
      <c r="O130" s="167"/>
      <c r="P130" s="172"/>
      <c r="Q130" s="172"/>
      <c r="R130" s="172"/>
      <c r="S130" s="172"/>
      <c r="T130" s="172"/>
      <c r="U130" s="172"/>
      <c r="V130" s="172"/>
      <c r="W130" s="172"/>
      <c r="X130" s="173"/>
      <c r="Y130" s="183" t="s">
        <v>87</v>
      </c>
      <c r="Z130" s="184"/>
      <c r="AA130" s="185"/>
      <c r="AB130" s="187" t="s">
        <v>88</v>
      </c>
      <c r="AC130" s="187"/>
      <c r="AD130" s="187"/>
      <c r="AE130" s="188" t="str">
        <f t="shared" ref="AE130" si="31">IFERROR(AE128/AE129*100,"-")</f>
        <v>-</v>
      </c>
      <c r="AF130" s="189"/>
      <c r="AG130" s="189"/>
      <c r="AH130" s="189"/>
      <c r="AI130" s="188" t="str">
        <f t="shared" ref="AI130" si="32">IFERROR(AI128/AI129*100,"-")</f>
        <v>-</v>
      </c>
      <c r="AJ130" s="189"/>
      <c r="AK130" s="189"/>
      <c r="AL130" s="189"/>
      <c r="AM130" s="188" t="str">
        <f t="shared" ref="AM130" si="33">IFERROR(AM128/AM129*100,"-")</f>
        <v>-</v>
      </c>
      <c r="AN130" s="189"/>
      <c r="AO130" s="189"/>
      <c r="AP130" s="189"/>
      <c r="AQ130" s="190" t="str">
        <f>IFERROR(AQ128/AQ129*100,"-")</f>
        <v>-</v>
      </c>
      <c r="AR130" s="191"/>
      <c r="AS130" s="191"/>
      <c r="AT130" s="191"/>
      <c r="AU130" s="191"/>
      <c r="AV130" s="191"/>
      <c r="AW130" s="191"/>
      <c r="AX130" s="192"/>
      <c r="AY130" s="75">
        <f t="shared" si="30"/>
        <v>0</v>
      </c>
    </row>
    <row r="131" spans="1:51" ht="90" hidden="1" customHeight="1">
      <c r="A131" s="102" t="s">
        <v>93</v>
      </c>
      <c r="B131" s="103"/>
      <c r="C131" s="103"/>
      <c r="D131" s="103"/>
      <c r="E131" s="103"/>
      <c r="F131" s="104"/>
      <c r="G131" s="105"/>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7"/>
      <c r="AY131" s="75">
        <f t="shared" si="30"/>
        <v>0</v>
      </c>
    </row>
    <row r="132" spans="1:51" ht="15" hidden="1" customHeight="1">
      <c r="A132" s="83"/>
      <c r="B132" s="84"/>
      <c r="C132" s="84"/>
      <c r="D132" s="84"/>
      <c r="E132" s="84"/>
      <c r="F132" s="85"/>
      <c r="G132" s="193"/>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5"/>
      <c r="AY132" s="75">
        <f t="shared" si="30"/>
        <v>0</v>
      </c>
    </row>
    <row r="133" spans="1:51" ht="123.75" hidden="1" customHeight="1">
      <c r="A133" s="196" t="s">
        <v>67</v>
      </c>
      <c r="B133" s="197"/>
      <c r="C133" s="198" t="s">
        <v>117</v>
      </c>
      <c r="D133" s="198"/>
      <c r="E133" s="198"/>
      <c r="F133" s="199"/>
      <c r="G133" s="105"/>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7"/>
      <c r="AY133" s="75">
        <f t="shared" si="30"/>
        <v>0</v>
      </c>
    </row>
    <row r="134" spans="1:51" ht="18.75" hidden="1" customHeight="1">
      <c r="A134" s="120" t="s">
        <v>118</v>
      </c>
      <c r="B134" s="121"/>
      <c r="C134" s="121"/>
      <c r="D134" s="121"/>
      <c r="E134" s="121"/>
      <c r="F134" s="122"/>
      <c r="G134" s="130" t="s">
        <v>81</v>
      </c>
      <c r="H134" s="131"/>
      <c r="I134" s="131"/>
      <c r="J134" s="131"/>
      <c r="K134" s="131"/>
      <c r="L134" s="131"/>
      <c r="M134" s="131"/>
      <c r="N134" s="131"/>
      <c r="O134" s="132"/>
      <c r="P134" s="136" t="s">
        <v>82</v>
      </c>
      <c r="Q134" s="131"/>
      <c r="R134" s="131"/>
      <c r="S134" s="131"/>
      <c r="T134" s="131"/>
      <c r="U134" s="131"/>
      <c r="V134" s="131"/>
      <c r="W134" s="131"/>
      <c r="X134" s="132"/>
      <c r="Y134" s="138"/>
      <c r="Z134" s="139"/>
      <c r="AA134" s="140"/>
      <c r="AB134" s="144" t="s">
        <v>71</v>
      </c>
      <c r="AC134" s="145"/>
      <c r="AD134" s="146"/>
      <c r="AE134" s="144" t="s">
        <v>72</v>
      </c>
      <c r="AF134" s="145"/>
      <c r="AG134" s="145"/>
      <c r="AH134" s="146"/>
      <c r="AI134" s="150" t="s">
        <v>73</v>
      </c>
      <c r="AJ134" s="150"/>
      <c r="AK134" s="150"/>
      <c r="AL134" s="144"/>
      <c r="AM134" s="150" t="s">
        <v>74</v>
      </c>
      <c r="AN134" s="150"/>
      <c r="AO134" s="150"/>
      <c r="AP134" s="144"/>
      <c r="AQ134" s="152" t="s">
        <v>96</v>
      </c>
      <c r="AR134" s="153"/>
      <c r="AS134" s="153"/>
      <c r="AT134" s="153"/>
      <c r="AU134" s="153"/>
      <c r="AV134" s="153"/>
      <c r="AW134" s="153"/>
      <c r="AX134" s="154"/>
      <c r="AY134" s="75">
        <f t="shared" si="25"/>
        <v>0</v>
      </c>
    </row>
    <row r="135" spans="1:51" ht="18.75" hidden="1" customHeight="1">
      <c r="A135" s="123"/>
      <c r="B135" s="124"/>
      <c r="C135" s="124"/>
      <c r="D135" s="124"/>
      <c r="E135" s="124"/>
      <c r="F135" s="125"/>
      <c r="G135" s="133"/>
      <c r="H135" s="134"/>
      <c r="I135" s="134"/>
      <c r="J135" s="134"/>
      <c r="K135" s="134"/>
      <c r="L135" s="134"/>
      <c r="M135" s="134"/>
      <c r="N135" s="134"/>
      <c r="O135" s="135"/>
      <c r="P135" s="137"/>
      <c r="Q135" s="134"/>
      <c r="R135" s="134"/>
      <c r="S135" s="134"/>
      <c r="T135" s="134"/>
      <c r="U135" s="134"/>
      <c r="V135" s="134"/>
      <c r="W135" s="134"/>
      <c r="X135" s="135"/>
      <c r="Y135" s="141"/>
      <c r="Z135" s="142"/>
      <c r="AA135" s="143"/>
      <c r="AB135" s="147"/>
      <c r="AC135" s="148"/>
      <c r="AD135" s="149"/>
      <c r="AE135" s="147"/>
      <c r="AF135" s="148"/>
      <c r="AG135" s="148"/>
      <c r="AH135" s="149"/>
      <c r="AI135" s="151"/>
      <c r="AJ135" s="151"/>
      <c r="AK135" s="151"/>
      <c r="AL135" s="147"/>
      <c r="AM135" s="151"/>
      <c r="AN135" s="151"/>
      <c r="AO135" s="151"/>
      <c r="AP135" s="147"/>
      <c r="AQ135" s="155"/>
      <c r="AR135" s="156"/>
      <c r="AS135" s="156"/>
      <c r="AT135" s="156"/>
      <c r="AU135" s="157"/>
      <c r="AV135" s="157"/>
      <c r="AW135" s="134" t="s">
        <v>84</v>
      </c>
      <c r="AX135" s="158"/>
      <c r="AY135" s="75">
        <f t="shared" si="25"/>
        <v>0</v>
      </c>
    </row>
    <row r="136" spans="1:51" ht="23.25" hidden="1" customHeight="1">
      <c r="A136" s="126"/>
      <c r="B136" s="124"/>
      <c r="C136" s="124"/>
      <c r="D136" s="124"/>
      <c r="E136" s="124"/>
      <c r="F136" s="125"/>
      <c r="G136" s="159"/>
      <c r="H136" s="160"/>
      <c r="I136" s="160"/>
      <c r="J136" s="160"/>
      <c r="K136" s="160"/>
      <c r="L136" s="160"/>
      <c r="M136" s="160"/>
      <c r="N136" s="160"/>
      <c r="O136" s="161"/>
      <c r="P136" s="168"/>
      <c r="Q136" s="168"/>
      <c r="R136" s="168"/>
      <c r="S136" s="168"/>
      <c r="T136" s="168"/>
      <c r="U136" s="168"/>
      <c r="V136" s="168"/>
      <c r="W136" s="168"/>
      <c r="X136" s="169"/>
      <c r="Y136" s="174" t="s">
        <v>85</v>
      </c>
      <c r="Z136" s="175"/>
      <c r="AA136" s="176"/>
      <c r="AB136" s="177"/>
      <c r="AC136" s="177"/>
      <c r="AD136" s="177"/>
      <c r="AE136" s="178"/>
      <c r="AF136" s="179"/>
      <c r="AG136" s="179"/>
      <c r="AH136" s="179"/>
      <c r="AI136" s="178"/>
      <c r="AJ136" s="179"/>
      <c r="AK136" s="179"/>
      <c r="AL136" s="179"/>
      <c r="AM136" s="178"/>
      <c r="AN136" s="179"/>
      <c r="AO136" s="179"/>
      <c r="AP136" s="179"/>
      <c r="AQ136" s="180"/>
      <c r="AR136" s="181"/>
      <c r="AS136" s="181"/>
      <c r="AT136" s="181"/>
      <c r="AU136" s="181"/>
      <c r="AV136" s="181"/>
      <c r="AW136" s="181"/>
      <c r="AX136" s="182"/>
      <c r="AY136" s="75">
        <f t="shared" si="25"/>
        <v>0</v>
      </c>
    </row>
    <row r="137" spans="1:51" ht="23.25" hidden="1" customHeight="1">
      <c r="A137" s="127"/>
      <c r="B137" s="128"/>
      <c r="C137" s="128"/>
      <c r="D137" s="128"/>
      <c r="E137" s="128"/>
      <c r="F137" s="129"/>
      <c r="G137" s="162"/>
      <c r="H137" s="163"/>
      <c r="I137" s="163"/>
      <c r="J137" s="163"/>
      <c r="K137" s="163"/>
      <c r="L137" s="163"/>
      <c r="M137" s="163"/>
      <c r="N137" s="163"/>
      <c r="O137" s="164"/>
      <c r="P137" s="170"/>
      <c r="Q137" s="170"/>
      <c r="R137" s="170"/>
      <c r="S137" s="170"/>
      <c r="T137" s="170"/>
      <c r="U137" s="170"/>
      <c r="V137" s="170"/>
      <c r="W137" s="170"/>
      <c r="X137" s="171"/>
      <c r="Y137" s="183" t="s">
        <v>86</v>
      </c>
      <c r="Z137" s="184"/>
      <c r="AA137" s="185"/>
      <c r="AB137" s="186"/>
      <c r="AC137" s="186"/>
      <c r="AD137" s="186"/>
      <c r="AE137" s="178"/>
      <c r="AF137" s="179"/>
      <c r="AG137" s="179"/>
      <c r="AH137" s="179"/>
      <c r="AI137" s="178"/>
      <c r="AJ137" s="179"/>
      <c r="AK137" s="179"/>
      <c r="AL137" s="179"/>
      <c r="AM137" s="178"/>
      <c r="AN137" s="179"/>
      <c r="AO137" s="179"/>
      <c r="AP137" s="179"/>
      <c r="AQ137" s="180"/>
      <c r="AR137" s="181"/>
      <c r="AS137" s="181"/>
      <c r="AT137" s="181"/>
      <c r="AU137" s="181"/>
      <c r="AV137" s="181"/>
      <c r="AW137" s="181"/>
      <c r="AX137" s="182"/>
      <c r="AY137" s="75">
        <f t="shared" si="25"/>
        <v>0</v>
      </c>
    </row>
    <row r="138" spans="1:51" ht="23.25" hidden="1" customHeight="1">
      <c r="A138" s="126"/>
      <c r="B138" s="124"/>
      <c r="C138" s="124"/>
      <c r="D138" s="124"/>
      <c r="E138" s="124"/>
      <c r="F138" s="125"/>
      <c r="G138" s="165"/>
      <c r="H138" s="166"/>
      <c r="I138" s="166"/>
      <c r="J138" s="166"/>
      <c r="K138" s="166"/>
      <c r="L138" s="166"/>
      <c r="M138" s="166"/>
      <c r="N138" s="166"/>
      <c r="O138" s="167"/>
      <c r="P138" s="172"/>
      <c r="Q138" s="172"/>
      <c r="R138" s="172"/>
      <c r="S138" s="172"/>
      <c r="T138" s="172"/>
      <c r="U138" s="172"/>
      <c r="V138" s="172"/>
      <c r="W138" s="172"/>
      <c r="X138" s="173"/>
      <c r="Y138" s="183" t="s">
        <v>87</v>
      </c>
      <c r="Z138" s="184"/>
      <c r="AA138" s="185"/>
      <c r="AB138" s="187" t="s">
        <v>88</v>
      </c>
      <c r="AC138" s="187"/>
      <c r="AD138" s="187"/>
      <c r="AE138" s="188" t="str">
        <f t="shared" ref="AE138" si="34">IFERROR(AE136/AE137*100,"-")</f>
        <v>-</v>
      </c>
      <c r="AF138" s="189"/>
      <c r="AG138" s="189"/>
      <c r="AH138" s="189"/>
      <c r="AI138" s="188" t="str">
        <f t="shared" ref="AI138" si="35">IFERROR(AI136/AI137*100,"-")</f>
        <v>-</v>
      </c>
      <c r="AJ138" s="189"/>
      <c r="AK138" s="189"/>
      <c r="AL138" s="189"/>
      <c r="AM138" s="188" t="str">
        <f t="shared" ref="AM138" si="36">IFERROR(AM136/AM137*100,"-")</f>
        <v>-</v>
      </c>
      <c r="AN138" s="189"/>
      <c r="AO138" s="189"/>
      <c r="AP138" s="189"/>
      <c r="AQ138" s="190" t="str">
        <f>IFERROR(AQ136/AQ137*100,"-")</f>
        <v>-</v>
      </c>
      <c r="AR138" s="191"/>
      <c r="AS138" s="191"/>
      <c r="AT138" s="191"/>
      <c r="AU138" s="191"/>
      <c r="AV138" s="191"/>
      <c r="AW138" s="191"/>
      <c r="AX138" s="192"/>
      <c r="AY138" s="75">
        <f t="shared" si="25"/>
        <v>0</v>
      </c>
    </row>
    <row r="139" spans="1:51" ht="90" hidden="1" customHeight="1">
      <c r="A139" s="102" t="s">
        <v>93</v>
      </c>
      <c r="B139" s="103"/>
      <c r="C139" s="103"/>
      <c r="D139" s="103"/>
      <c r="E139" s="103"/>
      <c r="F139" s="104"/>
      <c r="G139" s="105"/>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7"/>
      <c r="AY139" s="75">
        <f t="shared" si="25"/>
        <v>0</v>
      </c>
    </row>
    <row r="140" spans="1:51" ht="22.5" hidden="1" customHeight="1">
      <c r="A140" s="108" t="s">
        <v>97</v>
      </c>
      <c r="B140" s="108"/>
      <c r="C140" s="108"/>
      <c r="D140" s="108"/>
      <c r="E140" s="108"/>
      <c r="F140" s="109"/>
      <c r="G140" s="114" t="s">
        <v>119</v>
      </c>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6"/>
      <c r="AY140" s="75">
        <f t="shared" si="25"/>
        <v>0</v>
      </c>
    </row>
    <row r="141" spans="1:51" ht="61.5" hidden="1" customHeight="1">
      <c r="A141" s="110"/>
      <c r="B141" s="110"/>
      <c r="C141" s="110"/>
      <c r="D141" s="110"/>
      <c r="E141" s="110"/>
      <c r="F141" s="111"/>
      <c r="G141" s="117"/>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9"/>
      <c r="AY141" s="75">
        <f t="shared" si="25"/>
        <v>0</v>
      </c>
    </row>
    <row r="142" spans="1:51" ht="22.5" hidden="1" customHeight="1">
      <c r="A142" s="110"/>
      <c r="B142" s="110"/>
      <c r="C142" s="110"/>
      <c r="D142" s="110"/>
      <c r="E142" s="110"/>
      <c r="F142" s="111"/>
      <c r="G142" s="114" t="s">
        <v>120</v>
      </c>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6"/>
      <c r="AY142" s="75">
        <f t="shared" si="25"/>
        <v>0</v>
      </c>
    </row>
    <row r="143" spans="1:51" ht="59.25" hidden="1" customHeight="1">
      <c r="A143" s="112"/>
      <c r="B143" s="112"/>
      <c r="C143" s="112"/>
      <c r="D143" s="112"/>
      <c r="E143" s="112"/>
      <c r="F143" s="113"/>
      <c r="G143" s="117"/>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9"/>
      <c r="AY143" s="75">
        <f t="shared" si="25"/>
        <v>0</v>
      </c>
    </row>
    <row r="144" spans="1:51" ht="61.5" hidden="1" customHeight="1" collapsed="1">
      <c r="A144" s="202" t="s">
        <v>121</v>
      </c>
      <c r="B144" s="203"/>
      <c r="C144" s="203"/>
      <c r="D144" s="203"/>
      <c r="E144" s="203"/>
      <c r="F144" s="204"/>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s="75">
        <f>COUNTA(G144)</f>
        <v>0</v>
      </c>
    </row>
    <row r="145" spans="1:51" ht="41.25" hidden="1" customHeight="1">
      <c r="A145" s="207" t="s">
        <v>67</v>
      </c>
      <c r="B145" s="208"/>
      <c r="C145" s="208"/>
      <c r="D145" s="208"/>
      <c r="E145" s="208"/>
      <c r="F145" s="209"/>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c r="A146" s="210" t="s">
        <v>122</v>
      </c>
      <c r="B146" s="211"/>
      <c r="C146" s="211"/>
      <c r="D146" s="211"/>
      <c r="E146" s="211"/>
      <c r="F146" s="212"/>
      <c r="G146" s="133" t="s">
        <v>69</v>
      </c>
      <c r="H146" s="134"/>
      <c r="I146" s="134"/>
      <c r="J146" s="134"/>
      <c r="K146" s="134"/>
      <c r="L146" s="134"/>
      <c r="M146" s="134"/>
      <c r="N146" s="134"/>
      <c r="O146" s="134"/>
      <c r="P146" s="137" t="s">
        <v>70</v>
      </c>
      <c r="Q146" s="134"/>
      <c r="R146" s="134"/>
      <c r="S146" s="134"/>
      <c r="T146" s="134"/>
      <c r="U146" s="134"/>
      <c r="V146" s="134"/>
      <c r="W146" s="134"/>
      <c r="X146" s="135"/>
      <c r="Y146" s="138"/>
      <c r="Z146" s="139"/>
      <c r="AA146" s="140"/>
      <c r="AB146" s="151" t="s">
        <v>71</v>
      </c>
      <c r="AC146" s="151"/>
      <c r="AD146" s="151"/>
      <c r="AE146" s="147" t="s">
        <v>72</v>
      </c>
      <c r="AF146" s="148"/>
      <c r="AG146" s="148"/>
      <c r="AH146" s="149"/>
      <c r="AI146" s="147" t="s">
        <v>73</v>
      </c>
      <c r="AJ146" s="148"/>
      <c r="AK146" s="148"/>
      <c r="AL146" s="149"/>
      <c r="AM146" s="147" t="s">
        <v>74</v>
      </c>
      <c r="AN146" s="148"/>
      <c r="AO146" s="148"/>
      <c r="AP146" s="149"/>
      <c r="AQ146" s="219" t="s">
        <v>75</v>
      </c>
      <c r="AR146" s="220"/>
      <c r="AS146" s="220"/>
      <c r="AT146" s="221"/>
      <c r="AU146" s="219" t="s">
        <v>76</v>
      </c>
      <c r="AV146" s="220"/>
      <c r="AW146" s="220"/>
      <c r="AX146" s="222"/>
      <c r="AY146" s="75">
        <f t="shared" ref="AY146:AY176" si="37">IF(AY$144=0,0,1)</f>
        <v>0</v>
      </c>
    </row>
    <row r="147" spans="1:51" ht="23.25" hidden="1" customHeight="1">
      <c r="A147" s="213"/>
      <c r="B147" s="214"/>
      <c r="C147" s="214"/>
      <c r="D147" s="214"/>
      <c r="E147" s="214"/>
      <c r="F147" s="215"/>
      <c r="G147" s="223"/>
      <c r="H147" s="224"/>
      <c r="I147" s="224"/>
      <c r="J147" s="224"/>
      <c r="K147" s="224"/>
      <c r="L147" s="224"/>
      <c r="M147" s="224"/>
      <c r="N147" s="224"/>
      <c r="O147" s="224"/>
      <c r="P147" s="227"/>
      <c r="Q147" s="168"/>
      <c r="R147" s="168"/>
      <c r="S147" s="168"/>
      <c r="T147" s="168"/>
      <c r="U147" s="168"/>
      <c r="V147" s="168"/>
      <c r="W147" s="168"/>
      <c r="X147" s="169"/>
      <c r="Y147" s="229" t="s">
        <v>77</v>
      </c>
      <c r="Z147" s="230"/>
      <c r="AA147" s="231"/>
      <c r="AB147" s="177"/>
      <c r="AC147" s="177"/>
      <c r="AD147" s="177"/>
      <c r="AE147" s="200"/>
      <c r="AF147" s="200"/>
      <c r="AG147" s="200"/>
      <c r="AH147" s="200"/>
      <c r="AI147" s="200"/>
      <c r="AJ147" s="200"/>
      <c r="AK147" s="200"/>
      <c r="AL147" s="200"/>
      <c r="AM147" s="200"/>
      <c r="AN147" s="200"/>
      <c r="AO147" s="200"/>
      <c r="AP147" s="200"/>
      <c r="AQ147" s="200"/>
      <c r="AR147" s="200"/>
      <c r="AS147" s="200"/>
      <c r="AT147" s="200"/>
      <c r="AU147" s="178"/>
      <c r="AV147" s="179"/>
      <c r="AW147" s="179"/>
      <c r="AX147" s="201"/>
      <c r="AY147" s="75">
        <f t="shared" si="37"/>
        <v>0</v>
      </c>
    </row>
    <row r="148" spans="1:51" ht="23.25" hidden="1" customHeight="1">
      <c r="A148" s="216"/>
      <c r="B148" s="217"/>
      <c r="C148" s="217"/>
      <c r="D148" s="217"/>
      <c r="E148" s="217"/>
      <c r="F148" s="218"/>
      <c r="G148" s="225"/>
      <c r="H148" s="226"/>
      <c r="I148" s="226"/>
      <c r="J148" s="226"/>
      <c r="K148" s="226"/>
      <c r="L148" s="226"/>
      <c r="M148" s="226"/>
      <c r="N148" s="226"/>
      <c r="O148" s="226"/>
      <c r="P148" s="228"/>
      <c r="Q148" s="172"/>
      <c r="R148" s="172"/>
      <c r="S148" s="172"/>
      <c r="T148" s="172"/>
      <c r="U148" s="172"/>
      <c r="V148" s="172"/>
      <c r="W148" s="172"/>
      <c r="X148" s="173"/>
      <c r="Y148" s="232" t="s">
        <v>78</v>
      </c>
      <c r="Z148" s="233"/>
      <c r="AA148" s="234"/>
      <c r="AB148" s="177"/>
      <c r="AC148" s="177"/>
      <c r="AD148" s="177"/>
      <c r="AE148" s="200"/>
      <c r="AF148" s="200"/>
      <c r="AG148" s="200"/>
      <c r="AH148" s="200"/>
      <c r="AI148" s="200"/>
      <c r="AJ148" s="200"/>
      <c r="AK148" s="200"/>
      <c r="AL148" s="200"/>
      <c r="AM148" s="200"/>
      <c r="AN148" s="200"/>
      <c r="AO148" s="200"/>
      <c r="AP148" s="200"/>
      <c r="AQ148" s="200"/>
      <c r="AR148" s="200"/>
      <c r="AS148" s="200"/>
      <c r="AT148" s="200"/>
      <c r="AU148" s="178"/>
      <c r="AV148" s="179"/>
      <c r="AW148" s="179"/>
      <c r="AX148" s="201"/>
      <c r="AY148" s="75">
        <f t="shared" si="37"/>
        <v>0</v>
      </c>
    </row>
    <row r="149" spans="1:51" ht="27" hidden="1" customHeight="1">
      <c r="A149" s="83"/>
      <c r="B149" s="84"/>
      <c r="C149" s="84"/>
      <c r="D149" s="84"/>
      <c r="E149" s="84"/>
      <c r="F149" s="85"/>
      <c r="G149" s="193"/>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c r="AY149" s="75">
        <f t="shared" si="37"/>
        <v>0</v>
      </c>
    </row>
    <row r="150" spans="1:51" ht="123.75" hidden="1" customHeight="1">
      <c r="A150" s="196" t="s">
        <v>67</v>
      </c>
      <c r="B150" s="197"/>
      <c r="C150" s="198" t="s">
        <v>123</v>
      </c>
      <c r="D150" s="198"/>
      <c r="E150" s="198"/>
      <c r="F150" s="199"/>
      <c r="G150" s="105"/>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c r="AY150" s="75">
        <f t="shared" si="37"/>
        <v>0</v>
      </c>
    </row>
    <row r="151" spans="1:51" ht="18.75" hidden="1" customHeight="1">
      <c r="A151" s="120" t="s">
        <v>124</v>
      </c>
      <c r="B151" s="121"/>
      <c r="C151" s="121"/>
      <c r="D151" s="121"/>
      <c r="E151" s="121"/>
      <c r="F151" s="122"/>
      <c r="G151" s="130" t="s">
        <v>81</v>
      </c>
      <c r="H151" s="131"/>
      <c r="I151" s="131"/>
      <c r="J151" s="131"/>
      <c r="K151" s="131"/>
      <c r="L151" s="131"/>
      <c r="M151" s="131"/>
      <c r="N151" s="131"/>
      <c r="O151" s="132"/>
      <c r="P151" s="136" t="s">
        <v>82</v>
      </c>
      <c r="Q151" s="131"/>
      <c r="R151" s="131"/>
      <c r="S151" s="131"/>
      <c r="T151" s="131"/>
      <c r="U151" s="131"/>
      <c r="V151" s="131"/>
      <c r="W151" s="131"/>
      <c r="X151" s="132"/>
      <c r="Y151" s="138"/>
      <c r="Z151" s="139"/>
      <c r="AA151" s="140"/>
      <c r="AB151" s="144" t="s">
        <v>71</v>
      </c>
      <c r="AC151" s="145"/>
      <c r="AD151" s="146"/>
      <c r="AE151" s="144" t="s">
        <v>72</v>
      </c>
      <c r="AF151" s="145"/>
      <c r="AG151" s="145"/>
      <c r="AH151" s="146"/>
      <c r="AI151" s="150" t="s">
        <v>73</v>
      </c>
      <c r="AJ151" s="150"/>
      <c r="AK151" s="150"/>
      <c r="AL151" s="144"/>
      <c r="AM151" s="150" t="s">
        <v>74</v>
      </c>
      <c r="AN151" s="150"/>
      <c r="AO151" s="150"/>
      <c r="AP151" s="144"/>
      <c r="AQ151" s="152" t="s">
        <v>83</v>
      </c>
      <c r="AR151" s="153"/>
      <c r="AS151" s="153"/>
      <c r="AT151" s="153"/>
      <c r="AU151" s="153"/>
      <c r="AV151" s="153"/>
      <c r="AW151" s="153"/>
      <c r="AX151" s="154"/>
      <c r="AY151" s="75">
        <f>IF(AY$144=0,0,COUNTA(G$153))</f>
        <v>0</v>
      </c>
    </row>
    <row r="152" spans="1:51" ht="18.75" hidden="1" customHeight="1">
      <c r="A152" s="123"/>
      <c r="B152" s="124"/>
      <c r="C152" s="124"/>
      <c r="D152" s="124"/>
      <c r="E152" s="124"/>
      <c r="F152" s="125"/>
      <c r="G152" s="133"/>
      <c r="H152" s="134"/>
      <c r="I152" s="134"/>
      <c r="J152" s="134"/>
      <c r="K152" s="134"/>
      <c r="L152" s="134"/>
      <c r="M152" s="134"/>
      <c r="N152" s="134"/>
      <c r="O152" s="135"/>
      <c r="P152" s="137"/>
      <c r="Q152" s="134"/>
      <c r="R152" s="134"/>
      <c r="S152" s="134"/>
      <c r="T152" s="134"/>
      <c r="U152" s="134"/>
      <c r="V152" s="134"/>
      <c r="W152" s="134"/>
      <c r="X152" s="135"/>
      <c r="Y152" s="141"/>
      <c r="Z152" s="142"/>
      <c r="AA152" s="143"/>
      <c r="AB152" s="147"/>
      <c r="AC152" s="148"/>
      <c r="AD152" s="149"/>
      <c r="AE152" s="147"/>
      <c r="AF152" s="148"/>
      <c r="AG152" s="148"/>
      <c r="AH152" s="149"/>
      <c r="AI152" s="151"/>
      <c r="AJ152" s="151"/>
      <c r="AK152" s="151"/>
      <c r="AL152" s="147"/>
      <c r="AM152" s="151"/>
      <c r="AN152" s="151"/>
      <c r="AO152" s="151"/>
      <c r="AP152" s="147"/>
      <c r="AQ152" s="155"/>
      <c r="AR152" s="156"/>
      <c r="AS152" s="156"/>
      <c r="AT152" s="156"/>
      <c r="AU152" s="157"/>
      <c r="AV152" s="157"/>
      <c r="AW152" s="134" t="s">
        <v>84</v>
      </c>
      <c r="AX152" s="158"/>
      <c r="AY152" s="75">
        <f t="shared" ref="AY152:AY158" si="38">IF(AY$144=0,0,COUNTA(G$153))</f>
        <v>0</v>
      </c>
    </row>
    <row r="153" spans="1:51" ht="23.25" hidden="1" customHeight="1">
      <c r="A153" s="126"/>
      <c r="B153" s="124"/>
      <c r="C153" s="124"/>
      <c r="D153" s="124"/>
      <c r="E153" s="124"/>
      <c r="F153" s="125"/>
      <c r="G153" s="159"/>
      <c r="H153" s="160"/>
      <c r="I153" s="160"/>
      <c r="J153" s="160"/>
      <c r="K153" s="160"/>
      <c r="L153" s="160"/>
      <c r="M153" s="160"/>
      <c r="N153" s="160"/>
      <c r="O153" s="161"/>
      <c r="P153" s="168"/>
      <c r="Q153" s="168"/>
      <c r="R153" s="168"/>
      <c r="S153" s="168"/>
      <c r="T153" s="168"/>
      <c r="U153" s="168"/>
      <c r="V153" s="168"/>
      <c r="W153" s="168"/>
      <c r="X153" s="169"/>
      <c r="Y153" s="174" t="s">
        <v>85</v>
      </c>
      <c r="Z153" s="175"/>
      <c r="AA153" s="176"/>
      <c r="AB153" s="177"/>
      <c r="AC153" s="177"/>
      <c r="AD153" s="177"/>
      <c r="AE153" s="178"/>
      <c r="AF153" s="179"/>
      <c r="AG153" s="179"/>
      <c r="AH153" s="179"/>
      <c r="AI153" s="178"/>
      <c r="AJ153" s="179"/>
      <c r="AK153" s="179"/>
      <c r="AL153" s="179"/>
      <c r="AM153" s="178"/>
      <c r="AN153" s="179"/>
      <c r="AO153" s="179"/>
      <c r="AP153" s="179"/>
      <c r="AQ153" s="180"/>
      <c r="AR153" s="181"/>
      <c r="AS153" s="181"/>
      <c r="AT153" s="181"/>
      <c r="AU153" s="181"/>
      <c r="AV153" s="181"/>
      <c r="AW153" s="181"/>
      <c r="AX153" s="182"/>
      <c r="AY153" s="75">
        <f t="shared" si="38"/>
        <v>0</v>
      </c>
    </row>
    <row r="154" spans="1:51" ht="23.25" hidden="1" customHeight="1">
      <c r="A154" s="127"/>
      <c r="B154" s="128"/>
      <c r="C154" s="128"/>
      <c r="D154" s="128"/>
      <c r="E154" s="128"/>
      <c r="F154" s="129"/>
      <c r="G154" s="162"/>
      <c r="H154" s="163"/>
      <c r="I154" s="163"/>
      <c r="J154" s="163"/>
      <c r="K154" s="163"/>
      <c r="L154" s="163"/>
      <c r="M154" s="163"/>
      <c r="N154" s="163"/>
      <c r="O154" s="164"/>
      <c r="P154" s="170"/>
      <c r="Q154" s="170"/>
      <c r="R154" s="170"/>
      <c r="S154" s="170"/>
      <c r="T154" s="170"/>
      <c r="U154" s="170"/>
      <c r="V154" s="170"/>
      <c r="W154" s="170"/>
      <c r="X154" s="171"/>
      <c r="Y154" s="183" t="s">
        <v>86</v>
      </c>
      <c r="Z154" s="184"/>
      <c r="AA154" s="185"/>
      <c r="AB154" s="186"/>
      <c r="AC154" s="186"/>
      <c r="AD154" s="186"/>
      <c r="AE154" s="178"/>
      <c r="AF154" s="179"/>
      <c r="AG154" s="179"/>
      <c r="AH154" s="179"/>
      <c r="AI154" s="178"/>
      <c r="AJ154" s="179"/>
      <c r="AK154" s="179"/>
      <c r="AL154" s="179"/>
      <c r="AM154" s="178"/>
      <c r="AN154" s="179"/>
      <c r="AO154" s="179"/>
      <c r="AP154" s="179"/>
      <c r="AQ154" s="180"/>
      <c r="AR154" s="181"/>
      <c r="AS154" s="181"/>
      <c r="AT154" s="181"/>
      <c r="AU154" s="181"/>
      <c r="AV154" s="181"/>
      <c r="AW154" s="181"/>
      <c r="AX154" s="182"/>
      <c r="AY154" s="75">
        <f t="shared" si="38"/>
        <v>0</v>
      </c>
    </row>
    <row r="155" spans="1:51" ht="23.25" hidden="1" customHeight="1">
      <c r="A155" s="126"/>
      <c r="B155" s="124"/>
      <c r="C155" s="124"/>
      <c r="D155" s="124"/>
      <c r="E155" s="124"/>
      <c r="F155" s="125"/>
      <c r="G155" s="165"/>
      <c r="H155" s="166"/>
      <c r="I155" s="166"/>
      <c r="J155" s="166"/>
      <c r="K155" s="166"/>
      <c r="L155" s="166"/>
      <c r="M155" s="166"/>
      <c r="N155" s="166"/>
      <c r="O155" s="167"/>
      <c r="P155" s="172"/>
      <c r="Q155" s="172"/>
      <c r="R155" s="172"/>
      <c r="S155" s="172"/>
      <c r="T155" s="172"/>
      <c r="U155" s="172"/>
      <c r="V155" s="172"/>
      <c r="W155" s="172"/>
      <c r="X155" s="173"/>
      <c r="Y155" s="183" t="s">
        <v>87</v>
      </c>
      <c r="Z155" s="184"/>
      <c r="AA155" s="185"/>
      <c r="AB155" s="187" t="s">
        <v>88</v>
      </c>
      <c r="AC155" s="187"/>
      <c r="AD155" s="187"/>
      <c r="AE155" s="188" t="str">
        <f t="shared" ref="AE155" si="39">IFERROR(AE153/AE154*100,"-")</f>
        <v>-</v>
      </c>
      <c r="AF155" s="189"/>
      <c r="AG155" s="189"/>
      <c r="AH155" s="189"/>
      <c r="AI155" s="188" t="str">
        <f t="shared" ref="AI155" si="40">IFERROR(AI153/AI154*100,"-")</f>
        <v>-</v>
      </c>
      <c r="AJ155" s="189"/>
      <c r="AK155" s="189"/>
      <c r="AL155" s="189"/>
      <c r="AM155" s="188" t="str">
        <f t="shared" ref="AM155" si="41">IFERROR(AM153/AM154*100,"-")</f>
        <v>-</v>
      </c>
      <c r="AN155" s="189"/>
      <c r="AO155" s="189"/>
      <c r="AP155" s="189"/>
      <c r="AQ155" s="190" t="str">
        <f>IFERROR(AQ153/AQ154*100,"-")</f>
        <v>-</v>
      </c>
      <c r="AR155" s="191"/>
      <c r="AS155" s="191"/>
      <c r="AT155" s="191"/>
      <c r="AU155" s="191"/>
      <c r="AV155" s="191"/>
      <c r="AW155" s="191"/>
      <c r="AX155" s="192"/>
      <c r="AY155" s="75">
        <f t="shared" si="38"/>
        <v>0</v>
      </c>
    </row>
    <row r="156" spans="1:51" ht="90" hidden="1" customHeight="1">
      <c r="A156" s="102" t="s">
        <v>93</v>
      </c>
      <c r="B156" s="103"/>
      <c r="C156" s="103"/>
      <c r="D156" s="103"/>
      <c r="E156" s="103"/>
      <c r="F156" s="104"/>
      <c r="G156" s="105"/>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c r="AY156" s="75">
        <f t="shared" si="38"/>
        <v>0</v>
      </c>
    </row>
    <row r="157" spans="1:51" ht="15" hidden="1" customHeight="1">
      <c r="A157" s="83"/>
      <c r="B157" s="84"/>
      <c r="C157" s="84"/>
      <c r="D157" s="84"/>
      <c r="E157" s="84"/>
      <c r="F157" s="85"/>
      <c r="G157" s="193"/>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c r="AY157" s="75">
        <f t="shared" si="38"/>
        <v>0</v>
      </c>
    </row>
    <row r="158" spans="1:51" ht="123.75" hidden="1" customHeight="1">
      <c r="A158" s="196" t="s">
        <v>67</v>
      </c>
      <c r="B158" s="197"/>
      <c r="C158" s="198" t="s">
        <v>125</v>
      </c>
      <c r="D158" s="198"/>
      <c r="E158" s="198"/>
      <c r="F158" s="199"/>
      <c r="G158" s="105"/>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7"/>
      <c r="AY158" s="75">
        <f t="shared" si="38"/>
        <v>0</v>
      </c>
    </row>
    <row r="159" spans="1:51" ht="18.75" hidden="1" customHeight="1">
      <c r="A159" s="120" t="s">
        <v>126</v>
      </c>
      <c r="B159" s="121"/>
      <c r="C159" s="121"/>
      <c r="D159" s="121"/>
      <c r="E159" s="121"/>
      <c r="F159" s="122"/>
      <c r="G159" s="130" t="s">
        <v>81</v>
      </c>
      <c r="H159" s="131"/>
      <c r="I159" s="131"/>
      <c r="J159" s="131"/>
      <c r="K159" s="131"/>
      <c r="L159" s="131"/>
      <c r="M159" s="131"/>
      <c r="N159" s="131"/>
      <c r="O159" s="132"/>
      <c r="P159" s="136" t="s">
        <v>82</v>
      </c>
      <c r="Q159" s="131"/>
      <c r="R159" s="131"/>
      <c r="S159" s="131"/>
      <c r="T159" s="131"/>
      <c r="U159" s="131"/>
      <c r="V159" s="131"/>
      <c r="W159" s="131"/>
      <c r="X159" s="132"/>
      <c r="Y159" s="138"/>
      <c r="Z159" s="139"/>
      <c r="AA159" s="140"/>
      <c r="AB159" s="144" t="s">
        <v>71</v>
      </c>
      <c r="AC159" s="145"/>
      <c r="AD159" s="146"/>
      <c r="AE159" s="144" t="s">
        <v>72</v>
      </c>
      <c r="AF159" s="145"/>
      <c r="AG159" s="145"/>
      <c r="AH159" s="146"/>
      <c r="AI159" s="150" t="s">
        <v>73</v>
      </c>
      <c r="AJ159" s="150"/>
      <c r="AK159" s="150"/>
      <c r="AL159" s="144"/>
      <c r="AM159" s="150" t="s">
        <v>74</v>
      </c>
      <c r="AN159" s="150"/>
      <c r="AO159" s="150"/>
      <c r="AP159" s="144"/>
      <c r="AQ159" s="152" t="s">
        <v>116</v>
      </c>
      <c r="AR159" s="153"/>
      <c r="AS159" s="153"/>
      <c r="AT159" s="153"/>
      <c r="AU159" s="153"/>
      <c r="AV159" s="153"/>
      <c r="AW159" s="153"/>
      <c r="AX159" s="154"/>
      <c r="AY159" s="75">
        <f>IF(AY$144=0,0,COUNTA(G$161))</f>
        <v>0</v>
      </c>
    </row>
    <row r="160" spans="1:51" ht="18.75" hidden="1" customHeight="1">
      <c r="A160" s="123"/>
      <c r="B160" s="124"/>
      <c r="C160" s="124"/>
      <c r="D160" s="124"/>
      <c r="E160" s="124"/>
      <c r="F160" s="125"/>
      <c r="G160" s="133"/>
      <c r="H160" s="134"/>
      <c r="I160" s="134"/>
      <c r="J160" s="134"/>
      <c r="K160" s="134"/>
      <c r="L160" s="134"/>
      <c r="M160" s="134"/>
      <c r="N160" s="134"/>
      <c r="O160" s="135"/>
      <c r="P160" s="137"/>
      <c r="Q160" s="134"/>
      <c r="R160" s="134"/>
      <c r="S160" s="134"/>
      <c r="T160" s="134"/>
      <c r="U160" s="134"/>
      <c r="V160" s="134"/>
      <c r="W160" s="134"/>
      <c r="X160" s="135"/>
      <c r="Y160" s="141"/>
      <c r="Z160" s="142"/>
      <c r="AA160" s="143"/>
      <c r="AB160" s="147"/>
      <c r="AC160" s="148"/>
      <c r="AD160" s="149"/>
      <c r="AE160" s="147"/>
      <c r="AF160" s="148"/>
      <c r="AG160" s="148"/>
      <c r="AH160" s="149"/>
      <c r="AI160" s="151"/>
      <c r="AJ160" s="151"/>
      <c r="AK160" s="151"/>
      <c r="AL160" s="147"/>
      <c r="AM160" s="151"/>
      <c r="AN160" s="151"/>
      <c r="AO160" s="151"/>
      <c r="AP160" s="147"/>
      <c r="AQ160" s="155"/>
      <c r="AR160" s="156"/>
      <c r="AS160" s="156"/>
      <c r="AT160" s="156"/>
      <c r="AU160" s="157"/>
      <c r="AV160" s="157"/>
      <c r="AW160" s="134" t="s">
        <v>84</v>
      </c>
      <c r="AX160" s="158"/>
      <c r="AY160" s="75">
        <f t="shared" ref="AY160:AY166" si="42">IF(AY$144=0,0,COUNTA(G$161))</f>
        <v>0</v>
      </c>
    </row>
    <row r="161" spans="1:51" ht="23.25" hidden="1" customHeight="1">
      <c r="A161" s="126"/>
      <c r="B161" s="124"/>
      <c r="C161" s="124"/>
      <c r="D161" s="124"/>
      <c r="E161" s="124"/>
      <c r="F161" s="125"/>
      <c r="G161" s="159"/>
      <c r="H161" s="160"/>
      <c r="I161" s="160"/>
      <c r="J161" s="160"/>
      <c r="K161" s="160"/>
      <c r="L161" s="160"/>
      <c r="M161" s="160"/>
      <c r="N161" s="160"/>
      <c r="O161" s="161"/>
      <c r="P161" s="168"/>
      <c r="Q161" s="168"/>
      <c r="R161" s="168"/>
      <c r="S161" s="168"/>
      <c r="T161" s="168"/>
      <c r="U161" s="168"/>
      <c r="V161" s="168"/>
      <c r="W161" s="168"/>
      <c r="X161" s="169"/>
      <c r="Y161" s="174" t="s">
        <v>85</v>
      </c>
      <c r="Z161" s="175"/>
      <c r="AA161" s="176"/>
      <c r="AB161" s="177"/>
      <c r="AC161" s="177"/>
      <c r="AD161" s="177"/>
      <c r="AE161" s="178"/>
      <c r="AF161" s="179"/>
      <c r="AG161" s="179"/>
      <c r="AH161" s="179"/>
      <c r="AI161" s="178"/>
      <c r="AJ161" s="179"/>
      <c r="AK161" s="179"/>
      <c r="AL161" s="179"/>
      <c r="AM161" s="178"/>
      <c r="AN161" s="179"/>
      <c r="AO161" s="179"/>
      <c r="AP161" s="179"/>
      <c r="AQ161" s="180"/>
      <c r="AR161" s="181"/>
      <c r="AS161" s="181"/>
      <c r="AT161" s="181"/>
      <c r="AU161" s="181"/>
      <c r="AV161" s="181"/>
      <c r="AW161" s="181"/>
      <c r="AX161" s="182"/>
      <c r="AY161" s="75">
        <f t="shared" si="42"/>
        <v>0</v>
      </c>
    </row>
    <row r="162" spans="1:51" ht="23.25" hidden="1" customHeight="1">
      <c r="A162" s="127"/>
      <c r="B162" s="128"/>
      <c r="C162" s="128"/>
      <c r="D162" s="128"/>
      <c r="E162" s="128"/>
      <c r="F162" s="129"/>
      <c r="G162" s="162"/>
      <c r="H162" s="163"/>
      <c r="I162" s="163"/>
      <c r="J162" s="163"/>
      <c r="K162" s="163"/>
      <c r="L162" s="163"/>
      <c r="M162" s="163"/>
      <c r="N162" s="163"/>
      <c r="O162" s="164"/>
      <c r="P162" s="170"/>
      <c r="Q162" s="170"/>
      <c r="R162" s="170"/>
      <c r="S162" s="170"/>
      <c r="T162" s="170"/>
      <c r="U162" s="170"/>
      <c r="V162" s="170"/>
      <c r="W162" s="170"/>
      <c r="X162" s="171"/>
      <c r="Y162" s="183" t="s">
        <v>86</v>
      </c>
      <c r="Z162" s="184"/>
      <c r="AA162" s="185"/>
      <c r="AB162" s="186"/>
      <c r="AC162" s="186"/>
      <c r="AD162" s="186"/>
      <c r="AE162" s="178"/>
      <c r="AF162" s="179"/>
      <c r="AG162" s="179"/>
      <c r="AH162" s="179"/>
      <c r="AI162" s="178"/>
      <c r="AJ162" s="179"/>
      <c r="AK162" s="179"/>
      <c r="AL162" s="179"/>
      <c r="AM162" s="178"/>
      <c r="AN162" s="179"/>
      <c r="AO162" s="179"/>
      <c r="AP162" s="179"/>
      <c r="AQ162" s="180"/>
      <c r="AR162" s="181"/>
      <c r="AS162" s="181"/>
      <c r="AT162" s="181"/>
      <c r="AU162" s="181"/>
      <c r="AV162" s="181"/>
      <c r="AW162" s="181"/>
      <c r="AX162" s="182"/>
      <c r="AY162" s="75">
        <f t="shared" si="42"/>
        <v>0</v>
      </c>
    </row>
    <row r="163" spans="1:51" ht="23.25" hidden="1" customHeight="1">
      <c r="A163" s="126"/>
      <c r="B163" s="124"/>
      <c r="C163" s="124"/>
      <c r="D163" s="124"/>
      <c r="E163" s="124"/>
      <c r="F163" s="125"/>
      <c r="G163" s="165"/>
      <c r="H163" s="166"/>
      <c r="I163" s="166"/>
      <c r="J163" s="166"/>
      <c r="K163" s="166"/>
      <c r="L163" s="166"/>
      <c r="M163" s="166"/>
      <c r="N163" s="166"/>
      <c r="O163" s="167"/>
      <c r="P163" s="172"/>
      <c r="Q163" s="172"/>
      <c r="R163" s="172"/>
      <c r="S163" s="172"/>
      <c r="T163" s="172"/>
      <c r="U163" s="172"/>
      <c r="V163" s="172"/>
      <c r="W163" s="172"/>
      <c r="X163" s="173"/>
      <c r="Y163" s="183" t="s">
        <v>87</v>
      </c>
      <c r="Z163" s="184"/>
      <c r="AA163" s="185"/>
      <c r="AB163" s="187" t="s">
        <v>88</v>
      </c>
      <c r="AC163" s="187"/>
      <c r="AD163" s="187"/>
      <c r="AE163" s="188" t="str">
        <f t="shared" ref="AE163" si="43">IFERROR(AE161/AE162*100,"-")</f>
        <v>-</v>
      </c>
      <c r="AF163" s="189"/>
      <c r="AG163" s="189"/>
      <c r="AH163" s="189"/>
      <c r="AI163" s="188" t="str">
        <f t="shared" ref="AI163" si="44">IFERROR(AI161/AI162*100,"-")</f>
        <v>-</v>
      </c>
      <c r="AJ163" s="189"/>
      <c r="AK163" s="189"/>
      <c r="AL163" s="189"/>
      <c r="AM163" s="188" t="str">
        <f t="shared" ref="AM163" si="45">IFERROR(AM161/AM162*100,"-")</f>
        <v>-</v>
      </c>
      <c r="AN163" s="189"/>
      <c r="AO163" s="189"/>
      <c r="AP163" s="189"/>
      <c r="AQ163" s="190" t="str">
        <f>IFERROR(AQ161/AQ162*100,"-")</f>
        <v>-</v>
      </c>
      <c r="AR163" s="191"/>
      <c r="AS163" s="191"/>
      <c r="AT163" s="191"/>
      <c r="AU163" s="191"/>
      <c r="AV163" s="191"/>
      <c r="AW163" s="191"/>
      <c r="AX163" s="192"/>
      <c r="AY163" s="75">
        <f t="shared" si="42"/>
        <v>0</v>
      </c>
    </row>
    <row r="164" spans="1:51" ht="90" hidden="1" customHeight="1">
      <c r="A164" s="102" t="s">
        <v>93</v>
      </c>
      <c r="B164" s="103"/>
      <c r="C164" s="103"/>
      <c r="D164" s="103"/>
      <c r="E164" s="103"/>
      <c r="F164" s="104"/>
      <c r="G164" s="105"/>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c r="AY164" s="75">
        <f t="shared" si="42"/>
        <v>0</v>
      </c>
    </row>
    <row r="165" spans="1:51" ht="15" hidden="1" customHeight="1">
      <c r="A165" s="83"/>
      <c r="B165" s="84"/>
      <c r="C165" s="84"/>
      <c r="D165" s="84"/>
      <c r="E165" s="84"/>
      <c r="F165" s="85"/>
      <c r="G165" s="193"/>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5"/>
      <c r="AY165" s="75">
        <f t="shared" si="42"/>
        <v>0</v>
      </c>
    </row>
    <row r="166" spans="1:51" ht="123.75" hidden="1" customHeight="1">
      <c r="A166" s="196" t="s">
        <v>67</v>
      </c>
      <c r="B166" s="197"/>
      <c r="C166" s="198" t="s">
        <v>127</v>
      </c>
      <c r="D166" s="198"/>
      <c r="E166" s="198"/>
      <c r="F166" s="199"/>
      <c r="G166" s="105"/>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7"/>
      <c r="AY166" s="75">
        <f t="shared" si="42"/>
        <v>0</v>
      </c>
    </row>
    <row r="167" spans="1:51" ht="18.75" hidden="1" customHeight="1">
      <c r="A167" s="120" t="s">
        <v>128</v>
      </c>
      <c r="B167" s="121"/>
      <c r="C167" s="121"/>
      <c r="D167" s="121"/>
      <c r="E167" s="121"/>
      <c r="F167" s="122"/>
      <c r="G167" s="130" t="s">
        <v>81</v>
      </c>
      <c r="H167" s="131"/>
      <c r="I167" s="131"/>
      <c r="J167" s="131"/>
      <c r="K167" s="131"/>
      <c r="L167" s="131"/>
      <c r="M167" s="131"/>
      <c r="N167" s="131"/>
      <c r="O167" s="132"/>
      <c r="P167" s="136" t="s">
        <v>82</v>
      </c>
      <c r="Q167" s="131"/>
      <c r="R167" s="131"/>
      <c r="S167" s="131"/>
      <c r="T167" s="131"/>
      <c r="U167" s="131"/>
      <c r="V167" s="131"/>
      <c r="W167" s="131"/>
      <c r="X167" s="132"/>
      <c r="Y167" s="138"/>
      <c r="Z167" s="139"/>
      <c r="AA167" s="140"/>
      <c r="AB167" s="144" t="s">
        <v>71</v>
      </c>
      <c r="AC167" s="145"/>
      <c r="AD167" s="146"/>
      <c r="AE167" s="144" t="s">
        <v>72</v>
      </c>
      <c r="AF167" s="145"/>
      <c r="AG167" s="145"/>
      <c r="AH167" s="146"/>
      <c r="AI167" s="150" t="s">
        <v>73</v>
      </c>
      <c r="AJ167" s="150"/>
      <c r="AK167" s="150"/>
      <c r="AL167" s="144"/>
      <c r="AM167" s="150" t="s">
        <v>74</v>
      </c>
      <c r="AN167" s="150"/>
      <c r="AO167" s="150"/>
      <c r="AP167" s="144"/>
      <c r="AQ167" s="152" t="s">
        <v>96</v>
      </c>
      <c r="AR167" s="153"/>
      <c r="AS167" s="153"/>
      <c r="AT167" s="153"/>
      <c r="AU167" s="153"/>
      <c r="AV167" s="153"/>
      <c r="AW167" s="153"/>
      <c r="AX167" s="154"/>
      <c r="AY167" s="75">
        <f t="shared" si="37"/>
        <v>0</v>
      </c>
    </row>
    <row r="168" spans="1:51" ht="18.75" hidden="1" customHeight="1">
      <c r="A168" s="123"/>
      <c r="B168" s="124"/>
      <c r="C168" s="124"/>
      <c r="D168" s="124"/>
      <c r="E168" s="124"/>
      <c r="F168" s="125"/>
      <c r="G168" s="133"/>
      <c r="H168" s="134"/>
      <c r="I168" s="134"/>
      <c r="J168" s="134"/>
      <c r="K168" s="134"/>
      <c r="L168" s="134"/>
      <c r="M168" s="134"/>
      <c r="N168" s="134"/>
      <c r="O168" s="135"/>
      <c r="P168" s="137"/>
      <c r="Q168" s="134"/>
      <c r="R168" s="134"/>
      <c r="S168" s="134"/>
      <c r="T168" s="134"/>
      <c r="U168" s="134"/>
      <c r="V168" s="134"/>
      <c r="W168" s="134"/>
      <c r="X168" s="135"/>
      <c r="Y168" s="141"/>
      <c r="Z168" s="142"/>
      <c r="AA168" s="143"/>
      <c r="AB168" s="147"/>
      <c r="AC168" s="148"/>
      <c r="AD168" s="149"/>
      <c r="AE168" s="147"/>
      <c r="AF168" s="148"/>
      <c r="AG168" s="148"/>
      <c r="AH168" s="149"/>
      <c r="AI168" s="151"/>
      <c r="AJ168" s="151"/>
      <c r="AK168" s="151"/>
      <c r="AL168" s="147"/>
      <c r="AM168" s="151"/>
      <c r="AN168" s="151"/>
      <c r="AO168" s="151"/>
      <c r="AP168" s="147"/>
      <c r="AQ168" s="155"/>
      <c r="AR168" s="156"/>
      <c r="AS168" s="156"/>
      <c r="AT168" s="156"/>
      <c r="AU168" s="157"/>
      <c r="AV168" s="157"/>
      <c r="AW168" s="134" t="s">
        <v>84</v>
      </c>
      <c r="AX168" s="158"/>
      <c r="AY168" s="75">
        <f t="shared" si="37"/>
        <v>0</v>
      </c>
    </row>
    <row r="169" spans="1:51" ht="23.25" hidden="1" customHeight="1">
      <c r="A169" s="126"/>
      <c r="B169" s="124"/>
      <c r="C169" s="124"/>
      <c r="D169" s="124"/>
      <c r="E169" s="124"/>
      <c r="F169" s="125"/>
      <c r="G169" s="159"/>
      <c r="H169" s="160"/>
      <c r="I169" s="160"/>
      <c r="J169" s="160"/>
      <c r="K169" s="160"/>
      <c r="L169" s="160"/>
      <c r="M169" s="160"/>
      <c r="N169" s="160"/>
      <c r="O169" s="161"/>
      <c r="P169" s="168"/>
      <c r="Q169" s="168"/>
      <c r="R169" s="168"/>
      <c r="S169" s="168"/>
      <c r="T169" s="168"/>
      <c r="U169" s="168"/>
      <c r="V169" s="168"/>
      <c r="W169" s="168"/>
      <c r="X169" s="169"/>
      <c r="Y169" s="174" t="s">
        <v>85</v>
      </c>
      <c r="Z169" s="175"/>
      <c r="AA169" s="176"/>
      <c r="AB169" s="177"/>
      <c r="AC169" s="177"/>
      <c r="AD169" s="177"/>
      <c r="AE169" s="178"/>
      <c r="AF169" s="179"/>
      <c r="AG169" s="179"/>
      <c r="AH169" s="179"/>
      <c r="AI169" s="178"/>
      <c r="AJ169" s="179"/>
      <c r="AK169" s="179"/>
      <c r="AL169" s="179"/>
      <c r="AM169" s="178"/>
      <c r="AN169" s="179"/>
      <c r="AO169" s="179"/>
      <c r="AP169" s="179"/>
      <c r="AQ169" s="180"/>
      <c r="AR169" s="181"/>
      <c r="AS169" s="181"/>
      <c r="AT169" s="181"/>
      <c r="AU169" s="181"/>
      <c r="AV169" s="181"/>
      <c r="AW169" s="181"/>
      <c r="AX169" s="182"/>
      <c r="AY169" s="75">
        <f t="shared" si="37"/>
        <v>0</v>
      </c>
    </row>
    <row r="170" spans="1:51" ht="23.25" hidden="1" customHeight="1">
      <c r="A170" s="127"/>
      <c r="B170" s="128"/>
      <c r="C170" s="128"/>
      <c r="D170" s="128"/>
      <c r="E170" s="128"/>
      <c r="F170" s="129"/>
      <c r="G170" s="162"/>
      <c r="H170" s="163"/>
      <c r="I170" s="163"/>
      <c r="J170" s="163"/>
      <c r="K170" s="163"/>
      <c r="L170" s="163"/>
      <c r="M170" s="163"/>
      <c r="N170" s="163"/>
      <c r="O170" s="164"/>
      <c r="P170" s="170"/>
      <c r="Q170" s="170"/>
      <c r="R170" s="170"/>
      <c r="S170" s="170"/>
      <c r="T170" s="170"/>
      <c r="U170" s="170"/>
      <c r="V170" s="170"/>
      <c r="W170" s="170"/>
      <c r="X170" s="171"/>
      <c r="Y170" s="183" t="s">
        <v>86</v>
      </c>
      <c r="Z170" s="184"/>
      <c r="AA170" s="185"/>
      <c r="AB170" s="186"/>
      <c r="AC170" s="186"/>
      <c r="AD170" s="186"/>
      <c r="AE170" s="178"/>
      <c r="AF170" s="179"/>
      <c r="AG170" s="179"/>
      <c r="AH170" s="179"/>
      <c r="AI170" s="178"/>
      <c r="AJ170" s="179"/>
      <c r="AK170" s="179"/>
      <c r="AL170" s="179"/>
      <c r="AM170" s="178"/>
      <c r="AN170" s="179"/>
      <c r="AO170" s="179"/>
      <c r="AP170" s="179"/>
      <c r="AQ170" s="180"/>
      <c r="AR170" s="181"/>
      <c r="AS170" s="181"/>
      <c r="AT170" s="181"/>
      <c r="AU170" s="181"/>
      <c r="AV170" s="181"/>
      <c r="AW170" s="181"/>
      <c r="AX170" s="182"/>
      <c r="AY170" s="75">
        <f t="shared" si="37"/>
        <v>0</v>
      </c>
    </row>
    <row r="171" spans="1:51" ht="23.25" hidden="1" customHeight="1">
      <c r="A171" s="126"/>
      <c r="B171" s="124"/>
      <c r="C171" s="124"/>
      <c r="D171" s="124"/>
      <c r="E171" s="124"/>
      <c r="F171" s="125"/>
      <c r="G171" s="165"/>
      <c r="H171" s="166"/>
      <c r="I171" s="166"/>
      <c r="J171" s="166"/>
      <c r="K171" s="166"/>
      <c r="L171" s="166"/>
      <c r="M171" s="166"/>
      <c r="N171" s="166"/>
      <c r="O171" s="167"/>
      <c r="P171" s="172"/>
      <c r="Q171" s="172"/>
      <c r="R171" s="172"/>
      <c r="S171" s="172"/>
      <c r="T171" s="172"/>
      <c r="U171" s="172"/>
      <c r="V171" s="172"/>
      <c r="W171" s="172"/>
      <c r="X171" s="173"/>
      <c r="Y171" s="183" t="s">
        <v>87</v>
      </c>
      <c r="Z171" s="184"/>
      <c r="AA171" s="185"/>
      <c r="AB171" s="187" t="s">
        <v>88</v>
      </c>
      <c r="AC171" s="187"/>
      <c r="AD171" s="187"/>
      <c r="AE171" s="188" t="str">
        <f t="shared" ref="AE171" si="46">IFERROR(AE169/AE170*100,"-")</f>
        <v>-</v>
      </c>
      <c r="AF171" s="189"/>
      <c r="AG171" s="189"/>
      <c r="AH171" s="189"/>
      <c r="AI171" s="188" t="str">
        <f t="shared" ref="AI171" si="47">IFERROR(AI169/AI170*100,"-")</f>
        <v>-</v>
      </c>
      <c r="AJ171" s="189"/>
      <c r="AK171" s="189"/>
      <c r="AL171" s="189"/>
      <c r="AM171" s="188" t="str">
        <f t="shared" ref="AM171" si="48">IFERROR(AM169/AM170*100,"-")</f>
        <v>-</v>
      </c>
      <c r="AN171" s="189"/>
      <c r="AO171" s="189"/>
      <c r="AP171" s="189"/>
      <c r="AQ171" s="190" t="str">
        <f>IFERROR(AQ169/AQ170*100,"-")</f>
        <v>-</v>
      </c>
      <c r="AR171" s="191"/>
      <c r="AS171" s="191"/>
      <c r="AT171" s="191"/>
      <c r="AU171" s="191"/>
      <c r="AV171" s="191"/>
      <c r="AW171" s="191"/>
      <c r="AX171" s="192"/>
      <c r="AY171" s="75">
        <f t="shared" si="37"/>
        <v>0</v>
      </c>
    </row>
    <row r="172" spans="1:51" ht="90" hidden="1" customHeight="1">
      <c r="A172" s="102" t="s">
        <v>93</v>
      </c>
      <c r="B172" s="103"/>
      <c r="C172" s="103"/>
      <c r="D172" s="103"/>
      <c r="E172" s="103"/>
      <c r="F172" s="104"/>
      <c r="G172" s="105"/>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7"/>
      <c r="AY172" s="75">
        <f t="shared" si="37"/>
        <v>0</v>
      </c>
    </row>
    <row r="173" spans="1:51" ht="22.5" hidden="1" customHeight="1">
      <c r="A173" s="108" t="s">
        <v>97</v>
      </c>
      <c r="B173" s="108"/>
      <c r="C173" s="108"/>
      <c r="D173" s="108"/>
      <c r="E173" s="108"/>
      <c r="F173" s="109"/>
      <c r="G173" s="114" t="s">
        <v>129</v>
      </c>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6"/>
      <c r="AY173" s="75">
        <f t="shared" si="37"/>
        <v>0</v>
      </c>
    </row>
    <row r="174" spans="1:51" ht="61.5" hidden="1" customHeight="1">
      <c r="A174" s="110"/>
      <c r="B174" s="110"/>
      <c r="C174" s="110"/>
      <c r="D174" s="110"/>
      <c r="E174" s="110"/>
      <c r="F174" s="111"/>
      <c r="G174" s="117"/>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9"/>
      <c r="AY174" s="75">
        <f t="shared" si="37"/>
        <v>0</v>
      </c>
    </row>
    <row r="175" spans="1:51" ht="22.5" hidden="1" customHeight="1">
      <c r="A175" s="110"/>
      <c r="B175" s="110"/>
      <c r="C175" s="110"/>
      <c r="D175" s="110"/>
      <c r="E175" s="110"/>
      <c r="F175" s="111"/>
      <c r="G175" s="114" t="s">
        <v>130</v>
      </c>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6"/>
      <c r="AY175" s="75">
        <f t="shared" si="37"/>
        <v>0</v>
      </c>
    </row>
    <row r="176" spans="1:51" ht="59.25" hidden="1" customHeight="1">
      <c r="A176" s="112"/>
      <c r="B176" s="112"/>
      <c r="C176" s="112"/>
      <c r="D176" s="112"/>
      <c r="E176" s="112"/>
      <c r="F176" s="113"/>
      <c r="G176" s="117"/>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9"/>
      <c r="AY176" s="75">
        <f t="shared" si="37"/>
        <v>0</v>
      </c>
    </row>
    <row r="177" spans="1:51" ht="61.5" hidden="1" customHeight="1">
      <c r="A177" s="202" t="s">
        <v>131</v>
      </c>
      <c r="B177" s="203"/>
      <c r="C177" s="203"/>
      <c r="D177" s="203"/>
      <c r="E177" s="203"/>
      <c r="F177" s="204"/>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6"/>
      <c r="AY177" s="75">
        <f>COUNTA(G177)</f>
        <v>0</v>
      </c>
    </row>
    <row r="178" spans="1:51" ht="41.25" hidden="1" customHeight="1">
      <c r="A178" s="207" t="s">
        <v>67</v>
      </c>
      <c r="B178" s="208"/>
      <c r="C178" s="208"/>
      <c r="D178" s="208"/>
      <c r="E178" s="208"/>
      <c r="F178" s="209"/>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c r="A179" s="210" t="s">
        <v>132</v>
      </c>
      <c r="B179" s="211"/>
      <c r="C179" s="211"/>
      <c r="D179" s="211"/>
      <c r="E179" s="211"/>
      <c r="F179" s="212"/>
      <c r="G179" s="133" t="s">
        <v>69</v>
      </c>
      <c r="H179" s="134"/>
      <c r="I179" s="134"/>
      <c r="J179" s="134"/>
      <c r="K179" s="134"/>
      <c r="L179" s="134"/>
      <c r="M179" s="134"/>
      <c r="N179" s="134"/>
      <c r="O179" s="134"/>
      <c r="P179" s="137" t="s">
        <v>70</v>
      </c>
      <c r="Q179" s="134"/>
      <c r="R179" s="134"/>
      <c r="S179" s="134"/>
      <c r="T179" s="134"/>
      <c r="U179" s="134"/>
      <c r="V179" s="134"/>
      <c r="W179" s="134"/>
      <c r="X179" s="135"/>
      <c r="Y179" s="138"/>
      <c r="Z179" s="139"/>
      <c r="AA179" s="140"/>
      <c r="AB179" s="151" t="s">
        <v>71</v>
      </c>
      <c r="AC179" s="151"/>
      <c r="AD179" s="151"/>
      <c r="AE179" s="147" t="s">
        <v>72</v>
      </c>
      <c r="AF179" s="148"/>
      <c r="AG179" s="148"/>
      <c r="AH179" s="149"/>
      <c r="AI179" s="147" t="s">
        <v>73</v>
      </c>
      <c r="AJ179" s="148"/>
      <c r="AK179" s="148"/>
      <c r="AL179" s="149"/>
      <c r="AM179" s="147" t="s">
        <v>74</v>
      </c>
      <c r="AN179" s="148"/>
      <c r="AO179" s="148"/>
      <c r="AP179" s="149"/>
      <c r="AQ179" s="219" t="s">
        <v>75</v>
      </c>
      <c r="AR179" s="220"/>
      <c r="AS179" s="220"/>
      <c r="AT179" s="221"/>
      <c r="AU179" s="219" t="s">
        <v>76</v>
      </c>
      <c r="AV179" s="220"/>
      <c r="AW179" s="220"/>
      <c r="AX179" s="222"/>
      <c r="AY179" s="75">
        <f t="shared" ref="AY179:AY209" si="49">IF(AY$177=0,0,1)</f>
        <v>0</v>
      </c>
    </row>
    <row r="180" spans="1:51" ht="23.25" hidden="1" customHeight="1">
      <c r="A180" s="213"/>
      <c r="B180" s="214"/>
      <c r="C180" s="214"/>
      <c r="D180" s="214"/>
      <c r="E180" s="214"/>
      <c r="F180" s="215"/>
      <c r="G180" s="223"/>
      <c r="H180" s="224"/>
      <c r="I180" s="224"/>
      <c r="J180" s="224"/>
      <c r="K180" s="224"/>
      <c r="L180" s="224"/>
      <c r="M180" s="224"/>
      <c r="N180" s="224"/>
      <c r="O180" s="224"/>
      <c r="P180" s="227"/>
      <c r="Q180" s="168"/>
      <c r="R180" s="168"/>
      <c r="S180" s="168"/>
      <c r="T180" s="168"/>
      <c r="U180" s="168"/>
      <c r="V180" s="168"/>
      <c r="W180" s="168"/>
      <c r="X180" s="169"/>
      <c r="Y180" s="229" t="s">
        <v>77</v>
      </c>
      <c r="Z180" s="230"/>
      <c r="AA180" s="231"/>
      <c r="AB180" s="177"/>
      <c r="AC180" s="177"/>
      <c r="AD180" s="177"/>
      <c r="AE180" s="200"/>
      <c r="AF180" s="200"/>
      <c r="AG180" s="200"/>
      <c r="AH180" s="200"/>
      <c r="AI180" s="200"/>
      <c r="AJ180" s="200"/>
      <c r="AK180" s="200"/>
      <c r="AL180" s="200"/>
      <c r="AM180" s="200"/>
      <c r="AN180" s="200"/>
      <c r="AO180" s="200"/>
      <c r="AP180" s="200"/>
      <c r="AQ180" s="200"/>
      <c r="AR180" s="200"/>
      <c r="AS180" s="200"/>
      <c r="AT180" s="200"/>
      <c r="AU180" s="178"/>
      <c r="AV180" s="179"/>
      <c r="AW180" s="179"/>
      <c r="AX180" s="201"/>
      <c r="AY180" s="75">
        <f t="shared" si="49"/>
        <v>0</v>
      </c>
    </row>
    <row r="181" spans="1:51" ht="23.25" hidden="1" customHeight="1">
      <c r="A181" s="216"/>
      <c r="B181" s="217"/>
      <c r="C181" s="217"/>
      <c r="D181" s="217"/>
      <c r="E181" s="217"/>
      <c r="F181" s="218"/>
      <c r="G181" s="225"/>
      <c r="H181" s="226"/>
      <c r="I181" s="226"/>
      <c r="J181" s="226"/>
      <c r="K181" s="226"/>
      <c r="L181" s="226"/>
      <c r="M181" s="226"/>
      <c r="N181" s="226"/>
      <c r="O181" s="226"/>
      <c r="P181" s="228"/>
      <c r="Q181" s="172"/>
      <c r="R181" s="172"/>
      <c r="S181" s="172"/>
      <c r="T181" s="172"/>
      <c r="U181" s="172"/>
      <c r="V181" s="172"/>
      <c r="W181" s="172"/>
      <c r="X181" s="173"/>
      <c r="Y181" s="232" t="s">
        <v>78</v>
      </c>
      <c r="Z181" s="233"/>
      <c r="AA181" s="234"/>
      <c r="AB181" s="177"/>
      <c r="AC181" s="177"/>
      <c r="AD181" s="177"/>
      <c r="AE181" s="200"/>
      <c r="AF181" s="200"/>
      <c r="AG181" s="200"/>
      <c r="AH181" s="200"/>
      <c r="AI181" s="200"/>
      <c r="AJ181" s="200"/>
      <c r="AK181" s="200"/>
      <c r="AL181" s="200"/>
      <c r="AM181" s="200"/>
      <c r="AN181" s="200"/>
      <c r="AO181" s="200"/>
      <c r="AP181" s="200"/>
      <c r="AQ181" s="200"/>
      <c r="AR181" s="200"/>
      <c r="AS181" s="200"/>
      <c r="AT181" s="200"/>
      <c r="AU181" s="178"/>
      <c r="AV181" s="179"/>
      <c r="AW181" s="179"/>
      <c r="AX181" s="201"/>
      <c r="AY181" s="75">
        <f t="shared" si="49"/>
        <v>0</v>
      </c>
    </row>
    <row r="182" spans="1:51" ht="27" hidden="1" customHeight="1">
      <c r="A182" s="83"/>
      <c r="B182" s="84"/>
      <c r="C182" s="84"/>
      <c r="D182" s="84"/>
      <c r="E182" s="84"/>
      <c r="F182" s="85"/>
      <c r="G182" s="193"/>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c r="AY182" s="75">
        <f t="shared" si="49"/>
        <v>0</v>
      </c>
    </row>
    <row r="183" spans="1:51" ht="123.75" hidden="1" customHeight="1">
      <c r="A183" s="196" t="s">
        <v>67</v>
      </c>
      <c r="B183" s="197"/>
      <c r="C183" s="198" t="s">
        <v>133</v>
      </c>
      <c r="D183" s="198"/>
      <c r="E183" s="198"/>
      <c r="F183" s="199"/>
      <c r="G183" s="105"/>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7"/>
      <c r="AY183" s="75">
        <f t="shared" si="49"/>
        <v>0</v>
      </c>
    </row>
    <row r="184" spans="1:51" ht="18.75" hidden="1" customHeight="1">
      <c r="A184" s="120" t="s">
        <v>134</v>
      </c>
      <c r="B184" s="121"/>
      <c r="C184" s="121"/>
      <c r="D184" s="121"/>
      <c r="E184" s="121"/>
      <c r="F184" s="122"/>
      <c r="G184" s="130" t="s">
        <v>81</v>
      </c>
      <c r="H184" s="131"/>
      <c r="I184" s="131"/>
      <c r="J184" s="131"/>
      <c r="K184" s="131"/>
      <c r="L184" s="131"/>
      <c r="M184" s="131"/>
      <c r="N184" s="131"/>
      <c r="O184" s="132"/>
      <c r="P184" s="136" t="s">
        <v>82</v>
      </c>
      <c r="Q184" s="131"/>
      <c r="R184" s="131"/>
      <c r="S184" s="131"/>
      <c r="T184" s="131"/>
      <c r="U184" s="131"/>
      <c r="V184" s="131"/>
      <c r="W184" s="131"/>
      <c r="X184" s="132"/>
      <c r="Y184" s="138"/>
      <c r="Z184" s="139"/>
      <c r="AA184" s="140"/>
      <c r="AB184" s="144" t="s">
        <v>71</v>
      </c>
      <c r="AC184" s="145"/>
      <c r="AD184" s="146"/>
      <c r="AE184" s="144" t="s">
        <v>72</v>
      </c>
      <c r="AF184" s="145"/>
      <c r="AG184" s="145"/>
      <c r="AH184" s="146"/>
      <c r="AI184" s="150" t="s">
        <v>73</v>
      </c>
      <c r="AJ184" s="150"/>
      <c r="AK184" s="150"/>
      <c r="AL184" s="144"/>
      <c r="AM184" s="150" t="s">
        <v>74</v>
      </c>
      <c r="AN184" s="150"/>
      <c r="AO184" s="150"/>
      <c r="AP184" s="144"/>
      <c r="AQ184" s="152" t="s">
        <v>83</v>
      </c>
      <c r="AR184" s="153"/>
      <c r="AS184" s="153"/>
      <c r="AT184" s="153"/>
      <c r="AU184" s="153"/>
      <c r="AV184" s="153"/>
      <c r="AW184" s="153"/>
      <c r="AX184" s="154"/>
      <c r="AY184" s="75">
        <f>IF(AY$177=0,0,COUNTA(G$186))</f>
        <v>0</v>
      </c>
    </row>
    <row r="185" spans="1:51" ht="18.75" hidden="1" customHeight="1">
      <c r="A185" s="123"/>
      <c r="B185" s="124"/>
      <c r="C185" s="124"/>
      <c r="D185" s="124"/>
      <c r="E185" s="124"/>
      <c r="F185" s="125"/>
      <c r="G185" s="133"/>
      <c r="H185" s="134"/>
      <c r="I185" s="134"/>
      <c r="J185" s="134"/>
      <c r="K185" s="134"/>
      <c r="L185" s="134"/>
      <c r="M185" s="134"/>
      <c r="N185" s="134"/>
      <c r="O185" s="135"/>
      <c r="P185" s="137"/>
      <c r="Q185" s="134"/>
      <c r="R185" s="134"/>
      <c r="S185" s="134"/>
      <c r="T185" s="134"/>
      <c r="U185" s="134"/>
      <c r="V185" s="134"/>
      <c r="W185" s="134"/>
      <c r="X185" s="135"/>
      <c r="Y185" s="141"/>
      <c r="Z185" s="142"/>
      <c r="AA185" s="143"/>
      <c r="AB185" s="147"/>
      <c r="AC185" s="148"/>
      <c r="AD185" s="149"/>
      <c r="AE185" s="147"/>
      <c r="AF185" s="148"/>
      <c r="AG185" s="148"/>
      <c r="AH185" s="149"/>
      <c r="AI185" s="151"/>
      <c r="AJ185" s="151"/>
      <c r="AK185" s="151"/>
      <c r="AL185" s="147"/>
      <c r="AM185" s="151"/>
      <c r="AN185" s="151"/>
      <c r="AO185" s="151"/>
      <c r="AP185" s="147"/>
      <c r="AQ185" s="155"/>
      <c r="AR185" s="156"/>
      <c r="AS185" s="156"/>
      <c r="AT185" s="156"/>
      <c r="AU185" s="157"/>
      <c r="AV185" s="157"/>
      <c r="AW185" s="134" t="s">
        <v>84</v>
      </c>
      <c r="AX185" s="158"/>
      <c r="AY185" s="75">
        <f t="shared" ref="AY185:AY191" si="50">IF(AY$177=0,0,COUNTA(G$186))</f>
        <v>0</v>
      </c>
    </row>
    <row r="186" spans="1:51" ht="23.25" hidden="1" customHeight="1">
      <c r="A186" s="126"/>
      <c r="B186" s="124"/>
      <c r="C186" s="124"/>
      <c r="D186" s="124"/>
      <c r="E186" s="124"/>
      <c r="F186" s="125"/>
      <c r="G186" s="159"/>
      <c r="H186" s="160"/>
      <c r="I186" s="160"/>
      <c r="J186" s="160"/>
      <c r="K186" s="160"/>
      <c r="L186" s="160"/>
      <c r="M186" s="160"/>
      <c r="N186" s="160"/>
      <c r="O186" s="161"/>
      <c r="P186" s="168"/>
      <c r="Q186" s="168"/>
      <c r="R186" s="168"/>
      <c r="S186" s="168"/>
      <c r="T186" s="168"/>
      <c r="U186" s="168"/>
      <c r="V186" s="168"/>
      <c r="W186" s="168"/>
      <c r="X186" s="169"/>
      <c r="Y186" s="174" t="s">
        <v>85</v>
      </c>
      <c r="Z186" s="175"/>
      <c r="AA186" s="176"/>
      <c r="AB186" s="177"/>
      <c r="AC186" s="177"/>
      <c r="AD186" s="177"/>
      <c r="AE186" s="178"/>
      <c r="AF186" s="179"/>
      <c r="AG186" s="179"/>
      <c r="AH186" s="179"/>
      <c r="AI186" s="178"/>
      <c r="AJ186" s="179"/>
      <c r="AK186" s="179"/>
      <c r="AL186" s="179"/>
      <c r="AM186" s="178"/>
      <c r="AN186" s="179"/>
      <c r="AO186" s="179"/>
      <c r="AP186" s="179"/>
      <c r="AQ186" s="180"/>
      <c r="AR186" s="181"/>
      <c r="AS186" s="181"/>
      <c r="AT186" s="181"/>
      <c r="AU186" s="181"/>
      <c r="AV186" s="181"/>
      <c r="AW186" s="181"/>
      <c r="AX186" s="182"/>
      <c r="AY186" s="75">
        <f t="shared" si="50"/>
        <v>0</v>
      </c>
    </row>
    <row r="187" spans="1:51" ht="23.25" hidden="1" customHeight="1">
      <c r="A187" s="127"/>
      <c r="B187" s="128"/>
      <c r="C187" s="128"/>
      <c r="D187" s="128"/>
      <c r="E187" s="128"/>
      <c r="F187" s="129"/>
      <c r="G187" s="162"/>
      <c r="H187" s="163"/>
      <c r="I187" s="163"/>
      <c r="J187" s="163"/>
      <c r="K187" s="163"/>
      <c r="L187" s="163"/>
      <c r="M187" s="163"/>
      <c r="N187" s="163"/>
      <c r="O187" s="164"/>
      <c r="P187" s="170"/>
      <c r="Q187" s="170"/>
      <c r="R187" s="170"/>
      <c r="S187" s="170"/>
      <c r="T187" s="170"/>
      <c r="U187" s="170"/>
      <c r="V187" s="170"/>
      <c r="W187" s="170"/>
      <c r="X187" s="171"/>
      <c r="Y187" s="183" t="s">
        <v>86</v>
      </c>
      <c r="Z187" s="184"/>
      <c r="AA187" s="185"/>
      <c r="AB187" s="186"/>
      <c r="AC187" s="186"/>
      <c r="AD187" s="186"/>
      <c r="AE187" s="178"/>
      <c r="AF187" s="179"/>
      <c r="AG187" s="179"/>
      <c r="AH187" s="179"/>
      <c r="AI187" s="178"/>
      <c r="AJ187" s="179"/>
      <c r="AK187" s="179"/>
      <c r="AL187" s="179"/>
      <c r="AM187" s="178"/>
      <c r="AN187" s="179"/>
      <c r="AO187" s="179"/>
      <c r="AP187" s="179"/>
      <c r="AQ187" s="180"/>
      <c r="AR187" s="181"/>
      <c r="AS187" s="181"/>
      <c r="AT187" s="181"/>
      <c r="AU187" s="181"/>
      <c r="AV187" s="181"/>
      <c r="AW187" s="181"/>
      <c r="AX187" s="182"/>
      <c r="AY187" s="75">
        <f t="shared" si="50"/>
        <v>0</v>
      </c>
    </row>
    <row r="188" spans="1:51" ht="23.25" hidden="1" customHeight="1">
      <c r="A188" s="126"/>
      <c r="B188" s="124"/>
      <c r="C188" s="124"/>
      <c r="D188" s="124"/>
      <c r="E188" s="124"/>
      <c r="F188" s="125"/>
      <c r="G188" s="165"/>
      <c r="H188" s="166"/>
      <c r="I188" s="166"/>
      <c r="J188" s="166"/>
      <c r="K188" s="166"/>
      <c r="L188" s="166"/>
      <c r="M188" s="166"/>
      <c r="N188" s="166"/>
      <c r="O188" s="167"/>
      <c r="P188" s="172"/>
      <c r="Q188" s="172"/>
      <c r="R188" s="172"/>
      <c r="S188" s="172"/>
      <c r="T188" s="172"/>
      <c r="U188" s="172"/>
      <c r="V188" s="172"/>
      <c r="W188" s="172"/>
      <c r="X188" s="173"/>
      <c r="Y188" s="183" t="s">
        <v>87</v>
      </c>
      <c r="Z188" s="184"/>
      <c r="AA188" s="185"/>
      <c r="AB188" s="187" t="s">
        <v>88</v>
      </c>
      <c r="AC188" s="187"/>
      <c r="AD188" s="187"/>
      <c r="AE188" s="188" t="str">
        <f t="shared" ref="AE188" si="51">IFERROR(AE186/AE187*100,"-")</f>
        <v>-</v>
      </c>
      <c r="AF188" s="189"/>
      <c r="AG188" s="189"/>
      <c r="AH188" s="189"/>
      <c r="AI188" s="188" t="str">
        <f t="shared" ref="AI188" si="52">IFERROR(AI186/AI187*100,"-")</f>
        <v>-</v>
      </c>
      <c r="AJ188" s="189"/>
      <c r="AK188" s="189"/>
      <c r="AL188" s="189"/>
      <c r="AM188" s="188" t="str">
        <f t="shared" ref="AM188" si="53">IFERROR(AM186/AM187*100,"-")</f>
        <v>-</v>
      </c>
      <c r="AN188" s="189"/>
      <c r="AO188" s="189"/>
      <c r="AP188" s="189"/>
      <c r="AQ188" s="190" t="str">
        <f>IFERROR(AQ186/AQ187*100,"-")</f>
        <v>-</v>
      </c>
      <c r="AR188" s="191"/>
      <c r="AS188" s="191"/>
      <c r="AT188" s="191"/>
      <c r="AU188" s="191"/>
      <c r="AV188" s="191"/>
      <c r="AW188" s="191"/>
      <c r="AX188" s="192"/>
      <c r="AY188" s="75">
        <f t="shared" si="50"/>
        <v>0</v>
      </c>
    </row>
    <row r="189" spans="1:51" ht="90" hidden="1" customHeight="1">
      <c r="A189" s="102" t="s">
        <v>89</v>
      </c>
      <c r="B189" s="103"/>
      <c r="C189" s="103"/>
      <c r="D189" s="103"/>
      <c r="E189" s="103"/>
      <c r="F189" s="104"/>
      <c r="G189" s="105"/>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c r="AY189" s="75">
        <f t="shared" si="50"/>
        <v>0</v>
      </c>
    </row>
    <row r="190" spans="1:51" ht="15" hidden="1" customHeight="1">
      <c r="A190" s="83"/>
      <c r="B190" s="84"/>
      <c r="C190" s="84"/>
      <c r="D190" s="84"/>
      <c r="E190" s="84"/>
      <c r="F190" s="85"/>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c r="AY190" s="75">
        <f t="shared" si="50"/>
        <v>0</v>
      </c>
    </row>
    <row r="191" spans="1:51" ht="123.75" hidden="1" customHeight="1">
      <c r="A191" s="196" t="s">
        <v>67</v>
      </c>
      <c r="B191" s="197"/>
      <c r="C191" s="198" t="s">
        <v>135</v>
      </c>
      <c r="D191" s="198"/>
      <c r="E191" s="198"/>
      <c r="F191" s="199"/>
      <c r="G191" s="105"/>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7"/>
      <c r="AY191" s="75">
        <f t="shared" si="50"/>
        <v>0</v>
      </c>
    </row>
    <row r="192" spans="1:51" ht="18.75" hidden="1" customHeight="1">
      <c r="A192" s="120" t="s">
        <v>136</v>
      </c>
      <c r="B192" s="121"/>
      <c r="C192" s="121"/>
      <c r="D192" s="121"/>
      <c r="E192" s="121"/>
      <c r="F192" s="122"/>
      <c r="G192" s="130" t="s">
        <v>81</v>
      </c>
      <c r="H192" s="131"/>
      <c r="I192" s="131"/>
      <c r="J192" s="131"/>
      <c r="K192" s="131"/>
      <c r="L192" s="131"/>
      <c r="M192" s="131"/>
      <c r="N192" s="131"/>
      <c r="O192" s="132"/>
      <c r="P192" s="136" t="s">
        <v>82</v>
      </c>
      <c r="Q192" s="131"/>
      <c r="R192" s="131"/>
      <c r="S192" s="131"/>
      <c r="T192" s="131"/>
      <c r="U192" s="131"/>
      <c r="V192" s="131"/>
      <c r="W192" s="131"/>
      <c r="X192" s="132"/>
      <c r="Y192" s="138"/>
      <c r="Z192" s="139"/>
      <c r="AA192" s="140"/>
      <c r="AB192" s="144" t="s">
        <v>71</v>
      </c>
      <c r="AC192" s="145"/>
      <c r="AD192" s="146"/>
      <c r="AE192" s="144" t="s">
        <v>72</v>
      </c>
      <c r="AF192" s="145"/>
      <c r="AG192" s="145"/>
      <c r="AH192" s="146"/>
      <c r="AI192" s="150" t="s">
        <v>73</v>
      </c>
      <c r="AJ192" s="150"/>
      <c r="AK192" s="150"/>
      <c r="AL192" s="144"/>
      <c r="AM192" s="150" t="s">
        <v>74</v>
      </c>
      <c r="AN192" s="150"/>
      <c r="AO192" s="150"/>
      <c r="AP192" s="144"/>
      <c r="AQ192" s="152" t="s">
        <v>116</v>
      </c>
      <c r="AR192" s="153"/>
      <c r="AS192" s="153"/>
      <c r="AT192" s="153"/>
      <c r="AU192" s="153"/>
      <c r="AV192" s="153"/>
      <c r="AW192" s="153"/>
      <c r="AX192" s="154"/>
      <c r="AY192" s="75">
        <f>IF(AY$177=0,0,COUNTA(G$194))</f>
        <v>0</v>
      </c>
    </row>
    <row r="193" spans="1:51" ht="18.75" hidden="1" customHeight="1">
      <c r="A193" s="123"/>
      <c r="B193" s="124"/>
      <c r="C193" s="124"/>
      <c r="D193" s="124"/>
      <c r="E193" s="124"/>
      <c r="F193" s="125"/>
      <c r="G193" s="133"/>
      <c r="H193" s="134"/>
      <c r="I193" s="134"/>
      <c r="J193" s="134"/>
      <c r="K193" s="134"/>
      <c r="L193" s="134"/>
      <c r="M193" s="134"/>
      <c r="N193" s="134"/>
      <c r="O193" s="135"/>
      <c r="P193" s="137"/>
      <c r="Q193" s="134"/>
      <c r="R193" s="134"/>
      <c r="S193" s="134"/>
      <c r="T193" s="134"/>
      <c r="U193" s="134"/>
      <c r="V193" s="134"/>
      <c r="W193" s="134"/>
      <c r="X193" s="135"/>
      <c r="Y193" s="141"/>
      <c r="Z193" s="142"/>
      <c r="AA193" s="143"/>
      <c r="AB193" s="147"/>
      <c r="AC193" s="148"/>
      <c r="AD193" s="149"/>
      <c r="AE193" s="147"/>
      <c r="AF193" s="148"/>
      <c r="AG193" s="148"/>
      <c r="AH193" s="149"/>
      <c r="AI193" s="151"/>
      <c r="AJ193" s="151"/>
      <c r="AK193" s="151"/>
      <c r="AL193" s="147"/>
      <c r="AM193" s="151"/>
      <c r="AN193" s="151"/>
      <c r="AO193" s="151"/>
      <c r="AP193" s="147"/>
      <c r="AQ193" s="155"/>
      <c r="AR193" s="156"/>
      <c r="AS193" s="156"/>
      <c r="AT193" s="156"/>
      <c r="AU193" s="157"/>
      <c r="AV193" s="157"/>
      <c r="AW193" s="134" t="s">
        <v>84</v>
      </c>
      <c r="AX193" s="158"/>
      <c r="AY193" s="75">
        <f t="shared" ref="AY193:AY199" si="54">IF(AY$177=0,0,COUNTA(G$194))</f>
        <v>0</v>
      </c>
    </row>
    <row r="194" spans="1:51" ht="23.25" hidden="1" customHeight="1">
      <c r="A194" s="126"/>
      <c r="B194" s="124"/>
      <c r="C194" s="124"/>
      <c r="D194" s="124"/>
      <c r="E194" s="124"/>
      <c r="F194" s="125"/>
      <c r="G194" s="159"/>
      <c r="H194" s="160"/>
      <c r="I194" s="160"/>
      <c r="J194" s="160"/>
      <c r="K194" s="160"/>
      <c r="L194" s="160"/>
      <c r="M194" s="160"/>
      <c r="N194" s="160"/>
      <c r="O194" s="161"/>
      <c r="P194" s="168"/>
      <c r="Q194" s="168"/>
      <c r="R194" s="168"/>
      <c r="S194" s="168"/>
      <c r="T194" s="168"/>
      <c r="U194" s="168"/>
      <c r="V194" s="168"/>
      <c r="W194" s="168"/>
      <c r="X194" s="169"/>
      <c r="Y194" s="174" t="s">
        <v>85</v>
      </c>
      <c r="Z194" s="175"/>
      <c r="AA194" s="176"/>
      <c r="AB194" s="177"/>
      <c r="AC194" s="177"/>
      <c r="AD194" s="177"/>
      <c r="AE194" s="178"/>
      <c r="AF194" s="179"/>
      <c r="AG194" s="179"/>
      <c r="AH194" s="179"/>
      <c r="AI194" s="178"/>
      <c r="AJ194" s="179"/>
      <c r="AK194" s="179"/>
      <c r="AL194" s="179"/>
      <c r="AM194" s="178"/>
      <c r="AN194" s="179"/>
      <c r="AO194" s="179"/>
      <c r="AP194" s="179"/>
      <c r="AQ194" s="180"/>
      <c r="AR194" s="181"/>
      <c r="AS194" s="181"/>
      <c r="AT194" s="181"/>
      <c r="AU194" s="181"/>
      <c r="AV194" s="181"/>
      <c r="AW194" s="181"/>
      <c r="AX194" s="182"/>
      <c r="AY194" s="75">
        <f t="shared" si="54"/>
        <v>0</v>
      </c>
    </row>
    <row r="195" spans="1:51" ht="23.25" hidden="1" customHeight="1">
      <c r="A195" s="127"/>
      <c r="B195" s="128"/>
      <c r="C195" s="128"/>
      <c r="D195" s="128"/>
      <c r="E195" s="128"/>
      <c r="F195" s="129"/>
      <c r="G195" s="162"/>
      <c r="H195" s="163"/>
      <c r="I195" s="163"/>
      <c r="J195" s="163"/>
      <c r="K195" s="163"/>
      <c r="L195" s="163"/>
      <c r="M195" s="163"/>
      <c r="N195" s="163"/>
      <c r="O195" s="164"/>
      <c r="P195" s="170"/>
      <c r="Q195" s="170"/>
      <c r="R195" s="170"/>
      <c r="S195" s="170"/>
      <c r="T195" s="170"/>
      <c r="U195" s="170"/>
      <c r="V195" s="170"/>
      <c r="W195" s="170"/>
      <c r="X195" s="171"/>
      <c r="Y195" s="183" t="s">
        <v>86</v>
      </c>
      <c r="Z195" s="184"/>
      <c r="AA195" s="185"/>
      <c r="AB195" s="186"/>
      <c r="AC195" s="186"/>
      <c r="AD195" s="186"/>
      <c r="AE195" s="178"/>
      <c r="AF195" s="179"/>
      <c r="AG195" s="179"/>
      <c r="AH195" s="179"/>
      <c r="AI195" s="178"/>
      <c r="AJ195" s="179"/>
      <c r="AK195" s="179"/>
      <c r="AL195" s="179"/>
      <c r="AM195" s="178"/>
      <c r="AN195" s="179"/>
      <c r="AO195" s="179"/>
      <c r="AP195" s="179"/>
      <c r="AQ195" s="180"/>
      <c r="AR195" s="181"/>
      <c r="AS195" s="181"/>
      <c r="AT195" s="181"/>
      <c r="AU195" s="181"/>
      <c r="AV195" s="181"/>
      <c r="AW195" s="181"/>
      <c r="AX195" s="182"/>
      <c r="AY195" s="75">
        <f t="shared" si="54"/>
        <v>0</v>
      </c>
    </row>
    <row r="196" spans="1:51" ht="23.25" hidden="1" customHeight="1">
      <c r="A196" s="126"/>
      <c r="B196" s="124"/>
      <c r="C196" s="124"/>
      <c r="D196" s="124"/>
      <c r="E196" s="124"/>
      <c r="F196" s="125"/>
      <c r="G196" s="165"/>
      <c r="H196" s="166"/>
      <c r="I196" s="166"/>
      <c r="J196" s="166"/>
      <c r="K196" s="166"/>
      <c r="L196" s="166"/>
      <c r="M196" s="166"/>
      <c r="N196" s="166"/>
      <c r="O196" s="167"/>
      <c r="P196" s="172"/>
      <c r="Q196" s="172"/>
      <c r="R196" s="172"/>
      <c r="S196" s="172"/>
      <c r="T196" s="172"/>
      <c r="U196" s="172"/>
      <c r="V196" s="172"/>
      <c r="W196" s="172"/>
      <c r="X196" s="173"/>
      <c r="Y196" s="183" t="s">
        <v>87</v>
      </c>
      <c r="Z196" s="184"/>
      <c r="AA196" s="185"/>
      <c r="AB196" s="187" t="s">
        <v>88</v>
      </c>
      <c r="AC196" s="187"/>
      <c r="AD196" s="187"/>
      <c r="AE196" s="188" t="str">
        <f t="shared" ref="AE196" si="55">IFERROR(AE194/AE195*100,"-")</f>
        <v>-</v>
      </c>
      <c r="AF196" s="189"/>
      <c r="AG196" s="189"/>
      <c r="AH196" s="189"/>
      <c r="AI196" s="188" t="str">
        <f t="shared" ref="AI196" si="56">IFERROR(AI194/AI195*100,"-")</f>
        <v>-</v>
      </c>
      <c r="AJ196" s="189"/>
      <c r="AK196" s="189"/>
      <c r="AL196" s="189"/>
      <c r="AM196" s="188" t="str">
        <f t="shared" ref="AM196" si="57">IFERROR(AM194/AM195*100,"-")</f>
        <v>-</v>
      </c>
      <c r="AN196" s="189"/>
      <c r="AO196" s="189"/>
      <c r="AP196" s="189"/>
      <c r="AQ196" s="190" t="str">
        <f>IFERROR(AQ194/AQ195*100,"-")</f>
        <v>-</v>
      </c>
      <c r="AR196" s="191"/>
      <c r="AS196" s="191"/>
      <c r="AT196" s="191"/>
      <c r="AU196" s="191"/>
      <c r="AV196" s="191"/>
      <c r="AW196" s="191"/>
      <c r="AX196" s="192"/>
      <c r="AY196" s="75">
        <f t="shared" si="54"/>
        <v>0</v>
      </c>
    </row>
    <row r="197" spans="1:51" ht="90" hidden="1" customHeight="1">
      <c r="A197" s="102" t="s">
        <v>89</v>
      </c>
      <c r="B197" s="103"/>
      <c r="C197" s="103"/>
      <c r="D197" s="103"/>
      <c r="E197" s="103"/>
      <c r="F197" s="104"/>
      <c r="G197" s="105"/>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7"/>
      <c r="AY197" s="75">
        <f t="shared" si="54"/>
        <v>0</v>
      </c>
    </row>
    <row r="198" spans="1:51" ht="15" hidden="1" customHeight="1">
      <c r="A198" s="83"/>
      <c r="B198" s="84"/>
      <c r="C198" s="84"/>
      <c r="D198" s="84"/>
      <c r="E198" s="84"/>
      <c r="F198" s="85"/>
      <c r="G198" s="193"/>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5"/>
      <c r="AY198" s="75">
        <f t="shared" si="54"/>
        <v>0</v>
      </c>
    </row>
    <row r="199" spans="1:51" ht="123.75" hidden="1" customHeight="1">
      <c r="A199" s="196" t="s">
        <v>67</v>
      </c>
      <c r="B199" s="197"/>
      <c r="C199" s="198" t="s">
        <v>137</v>
      </c>
      <c r="D199" s="198"/>
      <c r="E199" s="198"/>
      <c r="F199" s="199"/>
      <c r="G199" s="105"/>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7"/>
      <c r="AY199" s="75">
        <f t="shared" si="54"/>
        <v>0</v>
      </c>
    </row>
    <row r="200" spans="1:51" ht="18.75" hidden="1" customHeight="1">
      <c r="A200" s="120" t="s">
        <v>138</v>
      </c>
      <c r="B200" s="121"/>
      <c r="C200" s="121"/>
      <c r="D200" s="121"/>
      <c r="E200" s="121"/>
      <c r="F200" s="122"/>
      <c r="G200" s="130" t="s">
        <v>81</v>
      </c>
      <c r="H200" s="131"/>
      <c r="I200" s="131"/>
      <c r="J200" s="131"/>
      <c r="K200" s="131"/>
      <c r="L200" s="131"/>
      <c r="M200" s="131"/>
      <c r="N200" s="131"/>
      <c r="O200" s="132"/>
      <c r="P200" s="136" t="s">
        <v>82</v>
      </c>
      <c r="Q200" s="131"/>
      <c r="R200" s="131"/>
      <c r="S200" s="131"/>
      <c r="T200" s="131"/>
      <c r="U200" s="131"/>
      <c r="V200" s="131"/>
      <c r="W200" s="131"/>
      <c r="X200" s="132"/>
      <c r="Y200" s="138"/>
      <c r="Z200" s="139"/>
      <c r="AA200" s="140"/>
      <c r="AB200" s="144" t="s">
        <v>71</v>
      </c>
      <c r="AC200" s="145"/>
      <c r="AD200" s="146"/>
      <c r="AE200" s="144" t="s">
        <v>72</v>
      </c>
      <c r="AF200" s="145"/>
      <c r="AG200" s="145"/>
      <c r="AH200" s="146"/>
      <c r="AI200" s="150" t="s">
        <v>73</v>
      </c>
      <c r="AJ200" s="150"/>
      <c r="AK200" s="150"/>
      <c r="AL200" s="144"/>
      <c r="AM200" s="150" t="s">
        <v>74</v>
      </c>
      <c r="AN200" s="150"/>
      <c r="AO200" s="150"/>
      <c r="AP200" s="144"/>
      <c r="AQ200" s="152" t="s">
        <v>96</v>
      </c>
      <c r="AR200" s="153"/>
      <c r="AS200" s="153"/>
      <c r="AT200" s="153"/>
      <c r="AU200" s="153"/>
      <c r="AV200" s="153"/>
      <c r="AW200" s="153"/>
      <c r="AX200" s="154"/>
      <c r="AY200" s="75">
        <f t="shared" si="49"/>
        <v>0</v>
      </c>
    </row>
    <row r="201" spans="1:51" ht="18.75" hidden="1" customHeight="1">
      <c r="A201" s="123"/>
      <c r="B201" s="124"/>
      <c r="C201" s="124"/>
      <c r="D201" s="124"/>
      <c r="E201" s="124"/>
      <c r="F201" s="125"/>
      <c r="G201" s="133"/>
      <c r="H201" s="134"/>
      <c r="I201" s="134"/>
      <c r="J201" s="134"/>
      <c r="K201" s="134"/>
      <c r="L201" s="134"/>
      <c r="M201" s="134"/>
      <c r="N201" s="134"/>
      <c r="O201" s="135"/>
      <c r="P201" s="137"/>
      <c r="Q201" s="134"/>
      <c r="R201" s="134"/>
      <c r="S201" s="134"/>
      <c r="T201" s="134"/>
      <c r="U201" s="134"/>
      <c r="V201" s="134"/>
      <c r="W201" s="134"/>
      <c r="X201" s="135"/>
      <c r="Y201" s="141"/>
      <c r="Z201" s="142"/>
      <c r="AA201" s="143"/>
      <c r="AB201" s="147"/>
      <c r="AC201" s="148"/>
      <c r="AD201" s="149"/>
      <c r="AE201" s="147"/>
      <c r="AF201" s="148"/>
      <c r="AG201" s="148"/>
      <c r="AH201" s="149"/>
      <c r="AI201" s="151"/>
      <c r="AJ201" s="151"/>
      <c r="AK201" s="151"/>
      <c r="AL201" s="147"/>
      <c r="AM201" s="151"/>
      <c r="AN201" s="151"/>
      <c r="AO201" s="151"/>
      <c r="AP201" s="147"/>
      <c r="AQ201" s="155"/>
      <c r="AR201" s="156"/>
      <c r="AS201" s="156"/>
      <c r="AT201" s="156"/>
      <c r="AU201" s="157"/>
      <c r="AV201" s="157"/>
      <c r="AW201" s="134" t="s">
        <v>84</v>
      </c>
      <c r="AX201" s="158"/>
      <c r="AY201" s="75">
        <f t="shared" si="49"/>
        <v>0</v>
      </c>
    </row>
    <row r="202" spans="1:51" ht="23.25" hidden="1" customHeight="1">
      <c r="A202" s="126"/>
      <c r="B202" s="124"/>
      <c r="C202" s="124"/>
      <c r="D202" s="124"/>
      <c r="E202" s="124"/>
      <c r="F202" s="125"/>
      <c r="G202" s="159"/>
      <c r="H202" s="160"/>
      <c r="I202" s="160"/>
      <c r="J202" s="160"/>
      <c r="K202" s="160"/>
      <c r="L202" s="160"/>
      <c r="M202" s="160"/>
      <c r="N202" s="160"/>
      <c r="O202" s="161"/>
      <c r="P202" s="168"/>
      <c r="Q202" s="168"/>
      <c r="R202" s="168"/>
      <c r="S202" s="168"/>
      <c r="T202" s="168"/>
      <c r="U202" s="168"/>
      <c r="V202" s="168"/>
      <c r="W202" s="168"/>
      <c r="X202" s="169"/>
      <c r="Y202" s="174" t="s">
        <v>85</v>
      </c>
      <c r="Z202" s="175"/>
      <c r="AA202" s="176"/>
      <c r="AB202" s="177"/>
      <c r="AC202" s="177"/>
      <c r="AD202" s="177"/>
      <c r="AE202" s="178"/>
      <c r="AF202" s="179"/>
      <c r="AG202" s="179"/>
      <c r="AH202" s="179"/>
      <c r="AI202" s="178"/>
      <c r="AJ202" s="179"/>
      <c r="AK202" s="179"/>
      <c r="AL202" s="179"/>
      <c r="AM202" s="178"/>
      <c r="AN202" s="179"/>
      <c r="AO202" s="179"/>
      <c r="AP202" s="179"/>
      <c r="AQ202" s="180"/>
      <c r="AR202" s="181"/>
      <c r="AS202" s="181"/>
      <c r="AT202" s="181"/>
      <c r="AU202" s="181"/>
      <c r="AV202" s="181"/>
      <c r="AW202" s="181"/>
      <c r="AX202" s="182"/>
      <c r="AY202" s="75">
        <f t="shared" si="49"/>
        <v>0</v>
      </c>
    </row>
    <row r="203" spans="1:51" ht="23.25" hidden="1" customHeight="1">
      <c r="A203" s="127"/>
      <c r="B203" s="128"/>
      <c r="C203" s="128"/>
      <c r="D203" s="128"/>
      <c r="E203" s="128"/>
      <c r="F203" s="129"/>
      <c r="G203" s="162"/>
      <c r="H203" s="163"/>
      <c r="I203" s="163"/>
      <c r="J203" s="163"/>
      <c r="K203" s="163"/>
      <c r="L203" s="163"/>
      <c r="M203" s="163"/>
      <c r="N203" s="163"/>
      <c r="O203" s="164"/>
      <c r="P203" s="170"/>
      <c r="Q203" s="170"/>
      <c r="R203" s="170"/>
      <c r="S203" s="170"/>
      <c r="T203" s="170"/>
      <c r="U203" s="170"/>
      <c r="V203" s="170"/>
      <c r="W203" s="170"/>
      <c r="X203" s="171"/>
      <c r="Y203" s="183" t="s">
        <v>86</v>
      </c>
      <c r="Z203" s="184"/>
      <c r="AA203" s="185"/>
      <c r="AB203" s="186"/>
      <c r="AC203" s="186"/>
      <c r="AD203" s="186"/>
      <c r="AE203" s="178"/>
      <c r="AF203" s="179"/>
      <c r="AG203" s="179"/>
      <c r="AH203" s="179"/>
      <c r="AI203" s="178"/>
      <c r="AJ203" s="179"/>
      <c r="AK203" s="179"/>
      <c r="AL203" s="179"/>
      <c r="AM203" s="178"/>
      <c r="AN203" s="179"/>
      <c r="AO203" s="179"/>
      <c r="AP203" s="179"/>
      <c r="AQ203" s="180"/>
      <c r="AR203" s="181"/>
      <c r="AS203" s="181"/>
      <c r="AT203" s="181"/>
      <c r="AU203" s="181"/>
      <c r="AV203" s="181"/>
      <c r="AW203" s="181"/>
      <c r="AX203" s="182"/>
      <c r="AY203" s="75">
        <f t="shared" si="49"/>
        <v>0</v>
      </c>
    </row>
    <row r="204" spans="1:51" ht="23.25" hidden="1" customHeight="1">
      <c r="A204" s="126"/>
      <c r="B204" s="124"/>
      <c r="C204" s="124"/>
      <c r="D204" s="124"/>
      <c r="E204" s="124"/>
      <c r="F204" s="125"/>
      <c r="G204" s="165"/>
      <c r="H204" s="166"/>
      <c r="I204" s="166"/>
      <c r="J204" s="166"/>
      <c r="K204" s="166"/>
      <c r="L204" s="166"/>
      <c r="M204" s="166"/>
      <c r="N204" s="166"/>
      <c r="O204" s="167"/>
      <c r="P204" s="172"/>
      <c r="Q204" s="172"/>
      <c r="R204" s="172"/>
      <c r="S204" s="172"/>
      <c r="T204" s="172"/>
      <c r="U204" s="172"/>
      <c r="V204" s="172"/>
      <c r="W204" s="172"/>
      <c r="X204" s="173"/>
      <c r="Y204" s="183" t="s">
        <v>87</v>
      </c>
      <c r="Z204" s="184"/>
      <c r="AA204" s="185"/>
      <c r="AB204" s="187" t="s">
        <v>88</v>
      </c>
      <c r="AC204" s="187"/>
      <c r="AD204" s="187"/>
      <c r="AE204" s="188" t="str">
        <f t="shared" ref="AE204" si="58">IFERROR(AE202/AE203*100,"-")</f>
        <v>-</v>
      </c>
      <c r="AF204" s="189"/>
      <c r="AG204" s="189"/>
      <c r="AH204" s="189"/>
      <c r="AI204" s="188" t="str">
        <f t="shared" ref="AI204" si="59">IFERROR(AI202/AI203*100,"-")</f>
        <v>-</v>
      </c>
      <c r="AJ204" s="189"/>
      <c r="AK204" s="189"/>
      <c r="AL204" s="189"/>
      <c r="AM204" s="188" t="str">
        <f t="shared" ref="AM204" si="60">IFERROR(AM202/AM203*100,"-")</f>
        <v>-</v>
      </c>
      <c r="AN204" s="189"/>
      <c r="AO204" s="189"/>
      <c r="AP204" s="189"/>
      <c r="AQ204" s="190" t="str">
        <f>IFERROR(AQ202/AQ203*100,"-")</f>
        <v>-</v>
      </c>
      <c r="AR204" s="191"/>
      <c r="AS204" s="191"/>
      <c r="AT204" s="191"/>
      <c r="AU204" s="191"/>
      <c r="AV204" s="191"/>
      <c r="AW204" s="191"/>
      <c r="AX204" s="192"/>
      <c r="AY204" s="75">
        <f t="shared" si="49"/>
        <v>0</v>
      </c>
    </row>
    <row r="205" spans="1:51" ht="90" hidden="1" customHeight="1">
      <c r="A205" s="102" t="s">
        <v>93</v>
      </c>
      <c r="B205" s="103"/>
      <c r="C205" s="103"/>
      <c r="D205" s="103"/>
      <c r="E205" s="103"/>
      <c r="F205" s="104"/>
      <c r="G205" s="105"/>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7"/>
      <c r="AY205" s="75">
        <f t="shared" si="49"/>
        <v>0</v>
      </c>
    </row>
    <row r="206" spans="1:51" ht="22.5" hidden="1" customHeight="1">
      <c r="A206" s="108" t="s">
        <v>97</v>
      </c>
      <c r="B206" s="108"/>
      <c r="C206" s="108"/>
      <c r="D206" s="108"/>
      <c r="E206" s="108"/>
      <c r="F206" s="109"/>
      <c r="G206" s="114" t="s">
        <v>139</v>
      </c>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6"/>
      <c r="AY206" s="75">
        <f t="shared" si="49"/>
        <v>0</v>
      </c>
    </row>
    <row r="207" spans="1:51" ht="61.5" hidden="1" customHeight="1">
      <c r="A207" s="110"/>
      <c r="B207" s="110"/>
      <c r="C207" s="110"/>
      <c r="D207" s="110"/>
      <c r="E207" s="110"/>
      <c r="F207" s="111"/>
      <c r="G207" s="117"/>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9"/>
      <c r="AY207" s="75">
        <f t="shared" si="49"/>
        <v>0</v>
      </c>
    </row>
    <row r="208" spans="1:51" ht="22.5" hidden="1" customHeight="1">
      <c r="A208" s="110"/>
      <c r="B208" s="110"/>
      <c r="C208" s="110"/>
      <c r="D208" s="110"/>
      <c r="E208" s="110"/>
      <c r="F208" s="111"/>
      <c r="G208" s="114" t="s">
        <v>140</v>
      </c>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6"/>
      <c r="AY208" s="75">
        <f t="shared" si="49"/>
        <v>0</v>
      </c>
    </row>
    <row r="209" spans="1:58" ht="59.25" hidden="1" customHeight="1">
      <c r="A209" s="112"/>
      <c r="B209" s="112"/>
      <c r="C209" s="112"/>
      <c r="D209" s="112"/>
      <c r="E209" s="112"/>
      <c r="F209" s="113"/>
      <c r="G209" s="117"/>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9"/>
      <c r="AY209" s="75">
        <f t="shared" si="49"/>
        <v>0</v>
      </c>
    </row>
    <row r="210" spans="1:58" ht="38.25" hidden="1" customHeight="1">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75">
        <f>IF(AR$211=0,0,1)</f>
        <v>0</v>
      </c>
    </row>
    <row r="211" spans="1:58" ht="18.75" hidden="1" customHeight="1">
      <c r="A211" s="64"/>
      <c r="B211" s="63"/>
      <c r="C211" s="63"/>
      <c r="D211" s="63"/>
      <c r="E211" s="63"/>
      <c r="F211" s="63"/>
      <c r="G211" s="360" t="s">
        <v>141</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56" t="s">
        <v>142</v>
      </c>
      <c r="AP211" s="257"/>
      <c r="AQ211" s="257"/>
      <c r="AR211" s="52"/>
      <c r="AS211" s="256"/>
      <c r="AT211" s="257"/>
      <c r="AU211" s="257"/>
      <c r="AV211" s="257"/>
      <c r="AW211" s="257"/>
      <c r="AX211" s="258"/>
      <c r="AY211" s="75">
        <f>IF(AR$211=0,0,1)</f>
        <v>0</v>
      </c>
    </row>
    <row r="212" spans="1:58" ht="30.75" customHeight="1">
      <c r="A212" s="464" t="s">
        <v>143</v>
      </c>
      <c r="B212" s="465"/>
      <c r="C212" s="465"/>
      <c r="D212" s="466"/>
      <c r="E212" s="470" t="s">
        <v>144</v>
      </c>
      <c r="F212" s="471"/>
      <c r="G212" s="248"/>
      <c r="H212" s="249"/>
      <c r="I212" s="249"/>
      <c r="J212" s="249"/>
      <c r="K212" s="249"/>
      <c r="L212" s="249"/>
      <c r="M212" s="249"/>
      <c r="N212" s="249"/>
      <c r="O212" s="249"/>
      <c r="P212" s="249"/>
      <c r="Q212" s="249"/>
      <c r="R212" s="249"/>
      <c r="S212" s="249"/>
      <c r="T212" s="249"/>
      <c r="U212" s="249"/>
      <c r="V212" s="249"/>
      <c r="W212" s="249"/>
      <c r="X212" s="249"/>
      <c r="Y212" s="249"/>
      <c r="Z212" s="249"/>
      <c r="AA212" s="249"/>
      <c r="AB212" s="249"/>
      <c r="AC212" s="249"/>
      <c r="AD212" s="249"/>
      <c r="AE212" s="249"/>
      <c r="AF212" s="249"/>
      <c r="AG212" s="249"/>
      <c r="AH212" s="249"/>
      <c r="AI212" s="249"/>
      <c r="AJ212" s="249"/>
      <c r="AK212" s="249"/>
      <c r="AL212" s="249"/>
      <c r="AM212" s="249"/>
      <c r="AN212" s="249"/>
      <c r="AO212" s="249"/>
      <c r="AP212" s="249"/>
      <c r="AQ212" s="249"/>
      <c r="AR212" s="249"/>
      <c r="AS212" s="249"/>
      <c r="AT212" s="249"/>
      <c r="AU212" s="249"/>
      <c r="AV212" s="249"/>
      <c r="AW212" s="249"/>
      <c r="AX212" s="250"/>
      <c r="AY212">
        <v>1</v>
      </c>
      <c r="BD212" s="67"/>
      <c r="BE212" s="70"/>
      <c r="BF212" s="70"/>
    </row>
    <row r="213" spans="1:58" ht="30.75" customHeight="1">
      <c r="A213" s="467"/>
      <c r="B213" s="468"/>
      <c r="C213" s="468"/>
      <c r="D213" s="469"/>
      <c r="E213" s="472" t="s">
        <v>145</v>
      </c>
      <c r="F213" s="473"/>
      <c r="G213" s="251"/>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252"/>
      <c r="AJ213" s="252"/>
      <c r="AK213" s="252"/>
      <c r="AL213" s="252"/>
      <c r="AM213" s="252"/>
      <c r="AN213" s="252"/>
      <c r="AO213" s="252"/>
      <c r="AP213" s="252"/>
      <c r="AQ213" s="252"/>
      <c r="AR213" s="252"/>
      <c r="AS213" s="252"/>
      <c r="AT213" s="252"/>
      <c r="AU213" s="252"/>
      <c r="AV213" s="252"/>
      <c r="AW213" s="252"/>
      <c r="AX213" s="253"/>
      <c r="AY213">
        <v>1</v>
      </c>
      <c r="BD213" s="67"/>
      <c r="BE213" s="70"/>
      <c r="BF213" s="70"/>
    </row>
    <row r="214" spans="1:58" ht="30.75" customHeight="1" thickBot="1">
      <c r="A214" s="467"/>
      <c r="B214" s="468"/>
      <c r="C214" s="468"/>
      <c r="D214" s="469"/>
      <c r="E214" s="474" t="s">
        <v>146</v>
      </c>
      <c r="F214" s="475"/>
      <c r="G214" s="251"/>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c r="AY214">
        <v>1</v>
      </c>
      <c r="BD214" s="67"/>
      <c r="BE214" s="70"/>
      <c r="BF214" s="70"/>
    </row>
    <row r="215" spans="1:58" ht="27" customHeight="1">
      <c r="A215" s="662" t="s">
        <v>147</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v>1</v>
      </c>
      <c r="BD215" s="67"/>
      <c r="BE215" s="70"/>
      <c r="BF215" s="70"/>
    </row>
    <row r="216" spans="1:58" ht="35.25" customHeight="1">
      <c r="A216" s="241" t="s">
        <v>148</v>
      </c>
      <c r="B216" s="242"/>
      <c r="C216" s="242"/>
      <c r="D216" s="242"/>
      <c r="E216" s="242"/>
      <c r="F216" s="243"/>
      <c r="G216" s="244" t="s">
        <v>686</v>
      </c>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35" t="str">
        <f>"目標年度"&amp;"における効果測定に関する評価"&amp;入力規則等!R102</f>
        <v>目標年度における効果測定に関する評価（令和○年度実施）</v>
      </c>
      <c r="AF216" s="236"/>
      <c r="AG216" s="236"/>
      <c r="AH216" s="236"/>
      <c r="AI216" s="236"/>
      <c r="AJ216" s="236"/>
      <c r="AK216" s="236"/>
      <c r="AL216" s="236"/>
      <c r="AM216" s="236"/>
      <c r="AN216" s="236"/>
      <c r="AO216" s="236"/>
      <c r="AP216" s="236"/>
      <c r="AQ216" s="236"/>
      <c r="AR216" s="236"/>
      <c r="AS216" s="236"/>
      <c r="AT216" s="236"/>
      <c r="AU216" s="236"/>
      <c r="AV216" s="236"/>
      <c r="AW216" s="236"/>
      <c r="AX216" s="237"/>
      <c r="AY216">
        <v>1</v>
      </c>
      <c r="BD216" s="67"/>
      <c r="BE216" s="70"/>
      <c r="BF216" s="70"/>
    </row>
    <row r="217" spans="1:58" ht="136.5" customHeight="1">
      <c r="A217" s="241"/>
      <c r="B217" s="242"/>
      <c r="C217" s="242"/>
      <c r="D217" s="242"/>
      <c r="E217" s="242"/>
      <c r="F217" s="243"/>
      <c r="G217" s="246"/>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38" t="s">
        <v>781</v>
      </c>
      <c r="AF217" s="239"/>
      <c r="AG217" s="239"/>
      <c r="AH217" s="239"/>
      <c r="AI217" s="239"/>
      <c r="AJ217" s="239"/>
      <c r="AK217" s="239"/>
      <c r="AL217" s="239"/>
      <c r="AM217" s="239"/>
      <c r="AN217" s="239"/>
      <c r="AO217" s="239"/>
      <c r="AP217" s="239"/>
      <c r="AQ217" s="239"/>
      <c r="AR217" s="239"/>
      <c r="AS217" s="239"/>
      <c r="AT217" s="239"/>
      <c r="AU217" s="239"/>
      <c r="AV217" s="239"/>
      <c r="AW217" s="239"/>
      <c r="AX217" s="240"/>
      <c r="AY217">
        <v>1</v>
      </c>
      <c r="BD217" s="66"/>
    </row>
    <row r="218" spans="1:58" ht="69" customHeight="1" thickBot="1">
      <c r="A218" s="659" t="s">
        <v>149</v>
      </c>
      <c r="B218" s="660"/>
      <c r="C218" s="660"/>
      <c r="D218" s="660"/>
      <c r="E218" s="660"/>
      <c r="F218" s="661"/>
      <c r="G218" s="447" t="s">
        <v>687</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c r="A219" s="259" t="s">
        <v>150</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c r="A220" s="262" t="s">
        <v>782</v>
      </c>
      <c r="B220" s="254"/>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54"/>
      <c r="AV220" s="254"/>
      <c r="AW220" s="254"/>
      <c r="AX220" s="255"/>
      <c r="AY220">
        <v>1</v>
      </c>
    </row>
    <row r="221" spans="1:58" ht="24.75" customHeight="1">
      <c r="A221" s="259" t="s">
        <v>151</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c r="A222" s="458" t="s">
        <v>311</v>
      </c>
      <c r="B222" s="459"/>
      <c r="C222" s="459"/>
      <c r="D222" s="459"/>
      <c r="E222" s="459"/>
      <c r="F222" s="460"/>
      <c r="G222" s="254" t="s">
        <v>779</v>
      </c>
      <c r="H222" s="254"/>
      <c r="I222" s="254"/>
      <c r="J222" s="254"/>
      <c r="K222" s="254"/>
      <c r="L222" s="254"/>
      <c r="M222" s="254"/>
      <c r="N222" s="254"/>
      <c r="O222" s="254"/>
      <c r="P222" s="254"/>
      <c r="Q222" s="254"/>
      <c r="R222" s="254"/>
      <c r="S222" s="254"/>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c r="AY222">
        <v>1</v>
      </c>
    </row>
    <row r="223" spans="1:58" ht="24.75" customHeight="1">
      <c r="A223" s="61"/>
      <c r="B223" s="62"/>
      <c r="C223" s="62"/>
      <c r="D223" s="62"/>
      <c r="E223" s="62"/>
      <c r="F223" s="62"/>
      <c r="G223" s="260" t="s">
        <v>152</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c r="A224" s="458" t="s">
        <v>311</v>
      </c>
      <c r="B224" s="459"/>
      <c r="C224" s="459"/>
      <c r="D224" s="459"/>
      <c r="E224" s="459"/>
      <c r="F224" s="460"/>
      <c r="G224" s="457" t="s">
        <v>780</v>
      </c>
      <c r="H224" s="254"/>
      <c r="I224" s="254"/>
      <c r="J224" s="254"/>
      <c r="K224" s="254"/>
      <c r="L224" s="254"/>
      <c r="M224" s="254"/>
      <c r="N224" s="254"/>
      <c r="O224" s="254"/>
      <c r="P224" s="254"/>
      <c r="Q224" s="254"/>
      <c r="R224" s="254"/>
      <c r="S224" s="254"/>
      <c r="T224" s="254"/>
      <c r="U224" s="254"/>
      <c r="V224" s="254"/>
      <c r="W224" s="254"/>
      <c r="X224" s="254"/>
      <c r="Y224" s="254"/>
      <c r="Z224" s="254"/>
      <c r="AA224" s="254"/>
      <c r="AB224" s="254"/>
      <c r="AC224" s="254"/>
      <c r="AD224" s="254"/>
      <c r="AE224" s="254"/>
      <c r="AF224" s="254"/>
      <c r="AG224" s="254"/>
      <c r="AH224" s="254"/>
      <c r="AI224" s="254"/>
      <c r="AJ224" s="254"/>
      <c r="AK224" s="254"/>
      <c r="AL224" s="254"/>
      <c r="AM224" s="254"/>
      <c r="AN224" s="254"/>
      <c r="AO224" s="254"/>
      <c r="AP224" s="254"/>
      <c r="AQ224" s="254"/>
      <c r="AR224" s="254"/>
      <c r="AS224" s="254"/>
      <c r="AT224" s="254"/>
      <c r="AU224" s="254"/>
      <c r="AV224" s="254"/>
      <c r="AW224" s="254"/>
      <c r="AX224" s="255"/>
      <c r="AY224">
        <v>1</v>
      </c>
    </row>
    <row r="225" spans="1:51" ht="30.75" customHeight="1">
      <c r="A225" s="301" t="s">
        <v>153</v>
      </c>
      <c r="B225" s="302"/>
      <c r="C225" s="302"/>
      <c r="D225" s="302"/>
      <c r="E225" s="302"/>
      <c r="F225" s="302"/>
      <c r="G225" s="259" t="s">
        <v>154</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62"/>
      <c r="AT225" s="62"/>
      <c r="AU225" s="62"/>
      <c r="AV225" s="62"/>
      <c r="AW225" s="62"/>
      <c r="AX225" s="73"/>
      <c r="AY225">
        <v>1</v>
      </c>
    </row>
    <row r="226" spans="1:51" ht="140.25" customHeight="1">
      <c r="A226" s="303"/>
      <c r="B226" s="304"/>
      <c r="C226" s="304"/>
      <c r="D226" s="304"/>
      <c r="E226" s="304"/>
      <c r="F226" s="304"/>
      <c r="G226" s="309"/>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c r="A227" s="303"/>
      <c r="B227" s="304"/>
      <c r="C227" s="304"/>
      <c r="D227" s="304"/>
      <c r="E227" s="304"/>
      <c r="F227" s="304"/>
      <c r="G227" s="299" t="s">
        <v>155</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74"/>
      <c r="AT227" s="74"/>
      <c r="AU227" s="74"/>
      <c r="AV227" s="74"/>
      <c r="AW227" s="74"/>
      <c r="AX227" s="65"/>
      <c r="AY227">
        <v>1</v>
      </c>
    </row>
    <row r="228" spans="1:51" ht="77.25" customHeight="1" thickBot="1">
      <c r="A228" s="303"/>
      <c r="B228" s="304"/>
      <c r="C228" s="304"/>
      <c r="D228" s="304"/>
      <c r="E228" s="304"/>
      <c r="F228" s="304"/>
      <c r="G228" s="262"/>
      <c r="H228" s="254"/>
      <c r="I228" s="254"/>
      <c r="J228" s="254"/>
      <c r="K228" s="254"/>
      <c r="L228" s="254"/>
      <c r="M228" s="254"/>
      <c r="N228" s="254"/>
      <c r="O228" s="254"/>
      <c r="P228" s="254"/>
      <c r="Q228" s="254"/>
      <c r="R228" s="254"/>
      <c r="S228" s="254"/>
      <c r="T228" s="254"/>
      <c r="U228" s="254"/>
      <c r="V228" s="254"/>
      <c r="W228" s="254"/>
      <c r="X228" s="254"/>
      <c r="Y228" s="254"/>
      <c r="Z228" s="254"/>
      <c r="AA228" s="254"/>
      <c r="AB228" s="254"/>
      <c r="AC228" s="254"/>
      <c r="AD228" s="254"/>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c r="AY228">
        <v>1</v>
      </c>
    </row>
    <row r="229" spans="1:51" ht="24" customHeight="1">
      <c r="A229" s="303"/>
      <c r="B229" s="304"/>
      <c r="C229" s="304"/>
      <c r="D229" s="304"/>
      <c r="E229" s="304"/>
      <c r="F229" s="304"/>
      <c r="G229" s="259" t="s">
        <v>156</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62"/>
      <c r="AT229" s="62"/>
      <c r="AU229" s="62"/>
      <c r="AV229" s="62"/>
      <c r="AW229" s="62"/>
      <c r="AX229" s="73"/>
      <c r="AY229">
        <v>1</v>
      </c>
    </row>
    <row r="230" spans="1:51" ht="109.5" customHeight="1">
      <c r="A230" s="303"/>
      <c r="B230" s="304"/>
      <c r="C230" s="304"/>
      <c r="D230" s="304"/>
      <c r="E230" s="304"/>
      <c r="F230" s="304"/>
      <c r="G230" s="309"/>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c r="A231" s="303"/>
      <c r="B231" s="304"/>
      <c r="C231" s="304"/>
      <c r="D231" s="304"/>
      <c r="E231" s="304"/>
      <c r="F231" s="304"/>
      <c r="G231" s="299" t="s">
        <v>155</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74"/>
      <c r="AT231" s="74"/>
      <c r="AU231" s="74"/>
      <c r="AV231" s="74"/>
      <c r="AW231" s="74"/>
      <c r="AX231" s="65"/>
      <c r="AY231">
        <v>1</v>
      </c>
    </row>
    <row r="232" spans="1:51" ht="92.25" customHeight="1" thickBot="1">
      <c r="A232" s="305"/>
      <c r="B232" s="306"/>
      <c r="C232" s="306"/>
      <c r="D232" s="306"/>
      <c r="E232" s="306"/>
      <c r="F232" s="306"/>
      <c r="G232" s="262"/>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c r="AY232">
        <v>1</v>
      </c>
    </row>
    <row r="233" spans="1:51" ht="24.75" customHeight="1">
      <c r="A233" s="476" t="s">
        <v>157</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c r="A235" s="453" t="s">
        <v>158</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c r="A236" s="461" t="s">
        <v>159</v>
      </c>
      <c r="B236" s="462"/>
      <c r="C236" s="462"/>
      <c r="D236" s="463"/>
      <c r="E236" s="97" t="s">
        <v>160</v>
      </c>
      <c r="F236" s="97"/>
      <c r="G236" s="97"/>
      <c r="H236" s="97"/>
      <c r="I236" s="97"/>
      <c r="J236" s="97"/>
      <c r="K236" s="97"/>
      <c r="L236" s="97"/>
      <c r="M236" s="97"/>
      <c r="N236" s="97"/>
      <c r="O236" s="97"/>
      <c r="P236" s="97"/>
      <c r="Q236" s="97" t="s">
        <v>161</v>
      </c>
      <c r="R236" s="97"/>
      <c r="S236" s="97"/>
      <c r="T236" s="97"/>
      <c r="U236" s="97"/>
      <c r="V236" s="97"/>
      <c r="W236" s="97"/>
      <c r="X236" s="97"/>
      <c r="Y236" s="97"/>
      <c r="Z236" s="97"/>
      <c r="AA236" s="97"/>
      <c r="AB236" s="97"/>
      <c r="AC236" s="97" t="s">
        <v>162</v>
      </c>
      <c r="AD236" s="97"/>
      <c r="AE236" s="97"/>
      <c r="AF236" s="97"/>
      <c r="AG236" s="97"/>
      <c r="AH236" s="97"/>
      <c r="AI236" s="97"/>
      <c r="AJ236" s="97"/>
      <c r="AK236" s="97"/>
      <c r="AL236" s="97"/>
      <c r="AM236" s="97"/>
      <c r="AN236" s="97"/>
      <c r="AO236" s="97" t="s">
        <v>163</v>
      </c>
      <c r="AP236" s="97"/>
      <c r="AQ236" s="97"/>
      <c r="AR236" s="97"/>
      <c r="AS236" s="97"/>
      <c r="AT236" s="97"/>
      <c r="AU236" s="97"/>
      <c r="AV236" s="97"/>
      <c r="AW236" s="97"/>
      <c r="AX236" s="98"/>
      <c r="AY236">
        <v>1</v>
      </c>
    </row>
    <row r="237" spans="1:51" ht="24.75" customHeight="1">
      <c r="A237" s="381" t="s">
        <v>164</v>
      </c>
      <c r="B237" s="381"/>
      <c r="C237" s="381"/>
      <c r="D237" s="381"/>
      <c r="E237" s="97" t="s">
        <v>165</v>
      </c>
      <c r="F237" s="97"/>
      <c r="G237" s="97"/>
      <c r="H237" s="97"/>
      <c r="I237" s="97"/>
      <c r="J237" s="97"/>
      <c r="K237" s="97"/>
      <c r="L237" s="97"/>
      <c r="M237" s="97"/>
      <c r="N237" s="97"/>
      <c r="O237" s="97"/>
      <c r="P237" s="97"/>
      <c r="Q237" s="97" t="s">
        <v>166</v>
      </c>
      <c r="R237" s="97"/>
      <c r="S237" s="97"/>
      <c r="T237" s="97"/>
      <c r="U237" s="97"/>
      <c r="V237" s="97"/>
      <c r="W237" s="97"/>
      <c r="X237" s="97"/>
      <c r="Y237" s="97"/>
      <c r="Z237" s="97"/>
      <c r="AA237" s="97"/>
      <c r="AB237" s="97"/>
      <c r="AC237" s="97" t="s">
        <v>167</v>
      </c>
      <c r="AD237" s="97"/>
      <c r="AE237" s="97"/>
      <c r="AF237" s="97"/>
      <c r="AG237" s="97"/>
      <c r="AH237" s="97"/>
      <c r="AI237" s="97"/>
      <c r="AJ237" s="97"/>
      <c r="AK237" s="97"/>
      <c r="AL237" s="97"/>
      <c r="AM237" s="97"/>
      <c r="AN237" s="97"/>
      <c r="AO237" s="97"/>
      <c r="AP237" s="97"/>
      <c r="AQ237" s="97"/>
      <c r="AR237" s="97"/>
      <c r="AS237" s="97"/>
      <c r="AT237" s="97"/>
      <c r="AU237" s="97"/>
      <c r="AV237" s="97"/>
      <c r="AW237" s="97"/>
      <c r="AX237" s="98"/>
      <c r="AY237">
        <v>1</v>
      </c>
    </row>
    <row r="238" spans="1:51" ht="24.75" customHeight="1">
      <c r="A238" s="381" t="s">
        <v>168</v>
      </c>
      <c r="B238" s="381"/>
      <c r="C238" s="381"/>
      <c r="D238" s="381"/>
      <c r="E238" s="97" t="s">
        <v>169</v>
      </c>
      <c r="F238" s="97"/>
      <c r="G238" s="97"/>
      <c r="H238" s="97"/>
      <c r="I238" s="97"/>
      <c r="J238" s="97"/>
      <c r="K238" s="97"/>
      <c r="L238" s="97"/>
      <c r="M238" s="97"/>
      <c r="N238" s="97"/>
      <c r="O238" s="97"/>
      <c r="P238" s="97"/>
      <c r="Q238" s="97" t="s">
        <v>170</v>
      </c>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8"/>
      <c r="AY238">
        <v>1</v>
      </c>
    </row>
    <row r="239" spans="1:51" ht="24.75" customHeight="1">
      <c r="A239" s="381" t="s">
        <v>171</v>
      </c>
      <c r="B239" s="381"/>
      <c r="C239" s="381"/>
      <c r="D239" s="381"/>
      <c r="E239" s="97" t="s">
        <v>169</v>
      </c>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8"/>
      <c r="AY239">
        <v>1</v>
      </c>
    </row>
    <row r="240" spans="1:51" ht="24.75" customHeight="1">
      <c r="A240" s="381" t="s">
        <v>172</v>
      </c>
      <c r="B240" s="381"/>
      <c r="C240" s="381"/>
      <c r="D240" s="381"/>
      <c r="E240" s="97" t="s">
        <v>173</v>
      </c>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8"/>
      <c r="AY240">
        <v>1</v>
      </c>
    </row>
    <row r="241" spans="1:51" ht="24.75" customHeight="1">
      <c r="A241" s="381" t="s">
        <v>174</v>
      </c>
      <c r="B241" s="381"/>
      <c r="C241" s="381"/>
      <c r="D241" s="381"/>
      <c r="E241" s="97" t="s">
        <v>175</v>
      </c>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8"/>
      <c r="AY241">
        <v>1</v>
      </c>
    </row>
    <row r="242" spans="1:51" ht="24.75" customHeight="1">
      <c r="A242" s="381" t="s">
        <v>176</v>
      </c>
      <c r="B242" s="381"/>
      <c r="C242" s="381"/>
      <c r="D242" s="381"/>
      <c r="E242" s="97" t="s">
        <v>177</v>
      </c>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8"/>
      <c r="AY242">
        <v>1</v>
      </c>
    </row>
    <row r="243" spans="1:51" ht="24.75" customHeight="1">
      <c r="A243" s="381" t="s">
        <v>178</v>
      </c>
      <c r="B243" s="381"/>
      <c r="C243" s="381"/>
      <c r="D243" s="381"/>
      <c r="E243" s="97" t="s">
        <v>179</v>
      </c>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8"/>
      <c r="AY243">
        <v>1</v>
      </c>
    </row>
    <row r="244" spans="1:51" ht="24.75" customHeight="1">
      <c r="A244" s="381" t="s">
        <v>180</v>
      </c>
      <c r="B244" s="381"/>
      <c r="C244" s="381"/>
      <c r="D244" s="381"/>
      <c r="E244" s="298" t="s">
        <v>181</v>
      </c>
      <c r="F244" s="298"/>
      <c r="G244" s="298"/>
      <c r="H244" s="88" t="str">
        <f>IF(E244="","","-")</f>
        <v>-</v>
      </c>
      <c r="I244" s="298"/>
      <c r="J244" s="298"/>
      <c r="K244" s="88" t="str">
        <f>IF(I244="","","-")</f>
        <v/>
      </c>
      <c r="L244" s="307">
        <v>81</v>
      </c>
      <c r="M244" s="307"/>
      <c r="N244" s="88" t="str">
        <f>IF(O244="","","-")</f>
        <v/>
      </c>
      <c r="O244" s="308"/>
      <c r="P244" s="308"/>
      <c r="Q244" s="298"/>
      <c r="R244" s="298"/>
      <c r="S244" s="298"/>
      <c r="T244" s="88" t="str">
        <f>IF(Q244="","","-")</f>
        <v/>
      </c>
      <c r="U244" s="298"/>
      <c r="V244" s="298"/>
      <c r="W244" s="88" t="str">
        <f>IF(U244="","","-")</f>
        <v/>
      </c>
      <c r="X244" s="307"/>
      <c r="Y244" s="307"/>
      <c r="Z244" s="88" t="str">
        <f>IF(AA244="","","-")</f>
        <v/>
      </c>
      <c r="AA244" s="308"/>
      <c r="AB244" s="308"/>
      <c r="AC244" s="298"/>
      <c r="AD244" s="298"/>
      <c r="AE244" s="298"/>
      <c r="AF244" s="88" t="str">
        <f>IF(AC244="","","-")</f>
        <v/>
      </c>
      <c r="AG244" s="298"/>
      <c r="AH244" s="298"/>
      <c r="AI244" s="88" t="str">
        <f>IF(AG244="","","-")</f>
        <v/>
      </c>
      <c r="AJ244" s="307"/>
      <c r="AK244" s="307"/>
      <c r="AL244" s="88" t="str">
        <f>IF(AM244="","","-")</f>
        <v/>
      </c>
      <c r="AM244" s="308"/>
      <c r="AN244" s="308"/>
      <c r="AO244" s="298"/>
      <c r="AP244" s="298"/>
      <c r="AQ244" s="88" t="str">
        <f>IF(AO244="","","-")</f>
        <v/>
      </c>
      <c r="AR244" s="298"/>
      <c r="AS244" s="298"/>
      <c r="AT244" s="88" t="str">
        <f>IF(AR244="","","-")</f>
        <v/>
      </c>
      <c r="AU244" s="307"/>
      <c r="AV244" s="307"/>
      <c r="AW244" s="88" t="str">
        <f>IF(AX244="","","-")</f>
        <v/>
      </c>
      <c r="AX244" s="89"/>
      <c r="AY244">
        <v>1</v>
      </c>
    </row>
    <row r="245" spans="1:51" ht="24.75" customHeight="1">
      <c r="A245" s="381" t="s">
        <v>39</v>
      </c>
      <c r="B245" s="381"/>
      <c r="C245" s="381"/>
      <c r="D245" s="381"/>
      <c r="E245" s="298" t="s">
        <v>181</v>
      </c>
      <c r="F245" s="298"/>
      <c r="G245" s="298"/>
      <c r="H245" s="88"/>
      <c r="I245" s="298"/>
      <c r="J245" s="298"/>
      <c r="K245" s="88"/>
      <c r="L245" s="307">
        <v>84</v>
      </c>
      <c r="M245" s="307"/>
      <c r="N245" s="88" t="str">
        <f>IF(O245="","","-")</f>
        <v/>
      </c>
      <c r="O245" s="308"/>
      <c r="P245" s="308"/>
      <c r="Q245" s="298"/>
      <c r="R245" s="298"/>
      <c r="S245" s="298"/>
      <c r="T245" s="88" t="str">
        <f>IF(Q245="","","-")</f>
        <v/>
      </c>
      <c r="U245" s="298"/>
      <c r="V245" s="298"/>
      <c r="W245" s="88" t="str">
        <f>IF(U245="","","-")</f>
        <v/>
      </c>
      <c r="X245" s="307"/>
      <c r="Y245" s="307"/>
      <c r="Z245" s="88" t="str">
        <f>IF(AA245="","","-")</f>
        <v/>
      </c>
      <c r="AA245" s="308"/>
      <c r="AB245" s="308"/>
      <c r="AC245" s="298"/>
      <c r="AD245" s="298"/>
      <c r="AE245" s="298"/>
      <c r="AF245" s="88" t="str">
        <f>IF(AC245="","","-")</f>
        <v/>
      </c>
      <c r="AG245" s="298"/>
      <c r="AH245" s="298"/>
      <c r="AI245" s="88" t="str">
        <f>IF(AG245="","","-")</f>
        <v/>
      </c>
      <c r="AJ245" s="307"/>
      <c r="AK245" s="307"/>
      <c r="AL245" s="88" t="str">
        <f>IF(AM245="","","-")</f>
        <v/>
      </c>
      <c r="AM245" s="308"/>
      <c r="AN245" s="308"/>
      <c r="AO245" s="298"/>
      <c r="AP245" s="298"/>
      <c r="AQ245" s="88" t="str">
        <f>IF(AO245="","","-")</f>
        <v/>
      </c>
      <c r="AR245" s="298"/>
      <c r="AS245" s="298"/>
      <c r="AT245" s="88" t="str">
        <f>IF(AR245="","","-")</f>
        <v/>
      </c>
      <c r="AU245" s="307"/>
      <c r="AV245" s="307"/>
      <c r="AW245" s="88" t="str">
        <f>IF(AX245="","","-")</f>
        <v/>
      </c>
      <c r="AX245" s="89"/>
      <c r="AY245">
        <v>1</v>
      </c>
    </row>
    <row r="246" spans="1:51" ht="24.75" customHeight="1">
      <c r="A246" s="381" t="s">
        <v>182</v>
      </c>
      <c r="B246" s="381"/>
      <c r="C246" s="381"/>
      <c r="D246" s="381"/>
      <c r="E246" s="297" t="s">
        <v>183</v>
      </c>
      <c r="F246" s="297"/>
      <c r="G246" s="298" t="s">
        <v>184</v>
      </c>
      <c r="H246" s="298"/>
      <c r="I246" s="298"/>
      <c r="J246" s="297" t="s">
        <v>185</v>
      </c>
      <c r="K246" s="297"/>
      <c r="L246" s="307">
        <v>83</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89"/>
      <c r="AY246">
        <v>1</v>
      </c>
    </row>
    <row r="247" spans="1:51" ht="24.75" customHeight="1" thickBot="1">
      <c r="A247" s="381" t="s">
        <v>74</v>
      </c>
      <c r="B247" s="381"/>
      <c r="C247" s="381"/>
      <c r="D247" s="381"/>
      <c r="E247" s="297" t="s">
        <v>688</v>
      </c>
      <c r="F247" s="297"/>
      <c r="G247" s="296" t="s">
        <v>184</v>
      </c>
      <c r="H247" s="296"/>
      <c r="I247" s="296"/>
      <c r="J247" s="295">
        <v>21</v>
      </c>
      <c r="K247" s="295"/>
      <c r="L247" s="294">
        <v>179</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90"/>
      <c r="AY247">
        <v>1</v>
      </c>
    </row>
    <row r="248" spans="1:51" ht="28.35" customHeight="1">
      <c r="A248" s="435" t="s">
        <v>186</v>
      </c>
      <c r="B248" s="436"/>
      <c r="C248" s="436"/>
      <c r="D248" s="436"/>
      <c r="E248" s="436"/>
      <c r="F248" s="437"/>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c r="A249" s="435"/>
      <c r="B249" s="436"/>
      <c r="C249" s="436"/>
      <c r="D249" s="436"/>
      <c r="E249" s="436"/>
      <c r="F249" s="437"/>
      <c r="G249" s="28"/>
      <c r="H249" s="34" t="s">
        <v>699</v>
      </c>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30"/>
      <c r="AY249">
        <v>1</v>
      </c>
    </row>
    <row r="250" spans="1:51" ht="35.25" customHeight="1">
      <c r="A250" s="435"/>
      <c r="B250" s="436"/>
      <c r="C250" s="436"/>
      <c r="D250" s="436"/>
      <c r="E250" s="436"/>
      <c r="F250" s="437"/>
      <c r="G250" s="28"/>
      <c r="H250" s="94"/>
      <c r="I250" s="94"/>
      <c r="J250" s="94"/>
      <c r="K250" s="94"/>
      <c r="L250" s="94"/>
      <c r="M250" s="94"/>
      <c r="N250" s="94"/>
      <c r="O250" s="94"/>
      <c r="P250" s="94"/>
      <c r="Q250" s="94"/>
      <c r="R250" s="94"/>
      <c r="S250" s="94"/>
      <c r="T250" s="94"/>
      <c r="U250" s="94"/>
      <c r="V250" s="94"/>
      <c r="W250" s="94"/>
      <c r="X250" s="94"/>
      <c r="Y250" s="679" t="s">
        <v>696</v>
      </c>
      <c r="Z250" s="680"/>
      <c r="AA250" s="680"/>
      <c r="AB250" s="680"/>
      <c r="AC250" s="680"/>
      <c r="AD250" s="680"/>
      <c r="AE250" s="681"/>
      <c r="AF250" s="34"/>
      <c r="AG250" s="94"/>
      <c r="AH250" s="94"/>
      <c r="AI250" s="94"/>
      <c r="AJ250" s="94"/>
      <c r="AK250" s="94"/>
      <c r="AL250" s="34"/>
      <c r="AM250" s="34"/>
      <c r="AN250" s="34"/>
      <c r="AO250" s="34"/>
      <c r="AP250" s="34"/>
      <c r="AQ250" s="34"/>
      <c r="AR250" s="34"/>
      <c r="AS250" s="94"/>
      <c r="AT250" s="94"/>
      <c r="AU250" s="94"/>
      <c r="AV250" s="94"/>
      <c r="AW250" s="94"/>
      <c r="AX250" s="30"/>
      <c r="AY250">
        <v>1</v>
      </c>
    </row>
    <row r="251" spans="1:51" ht="35.25" customHeight="1">
      <c r="A251" s="435"/>
      <c r="B251" s="436"/>
      <c r="C251" s="436"/>
      <c r="D251" s="436"/>
      <c r="E251" s="436"/>
      <c r="F251" s="437"/>
      <c r="G251" s="28"/>
      <c r="H251" s="94"/>
      <c r="I251" s="94"/>
      <c r="J251" s="94"/>
      <c r="K251" s="94"/>
      <c r="L251" s="94"/>
      <c r="M251" s="94"/>
      <c r="N251" s="94"/>
      <c r="O251" s="94"/>
      <c r="P251" s="94"/>
      <c r="Q251" s="94"/>
      <c r="R251" s="94"/>
      <c r="S251" s="94"/>
      <c r="T251" s="94"/>
      <c r="U251" s="94"/>
      <c r="V251" s="94"/>
      <c r="W251" s="94"/>
      <c r="X251" s="94"/>
      <c r="Y251" s="682"/>
      <c r="Z251" s="683"/>
      <c r="AA251" s="683"/>
      <c r="AB251" s="683"/>
      <c r="AC251" s="683"/>
      <c r="AD251" s="683"/>
      <c r="AE251" s="684"/>
      <c r="AF251" s="34"/>
      <c r="AG251" s="94"/>
      <c r="AH251" s="94"/>
      <c r="AI251" s="94"/>
      <c r="AJ251" s="94"/>
      <c r="AK251" s="94"/>
      <c r="AL251" s="34"/>
      <c r="AM251" s="34"/>
      <c r="AN251" s="34"/>
      <c r="AO251" s="34"/>
      <c r="AP251" s="34"/>
      <c r="AQ251" s="34"/>
      <c r="AR251" s="34"/>
      <c r="AS251" s="94"/>
      <c r="AT251" s="94"/>
      <c r="AU251" s="94"/>
      <c r="AV251" s="94"/>
      <c r="AW251" s="94"/>
      <c r="AX251" s="30"/>
      <c r="AY251">
        <v>1</v>
      </c>
    </row>
    <row r="252" spans="1:51" ht="35.25" customHeight="1">
      <c r="A252" s="435"/>
      <c r="B252" s="436"/>
      <c r="C252" s="436"/>
      <c r="D252" s="436"/>
      <c r="E252" s="436"/>
      <c r="F252" s="437"/>
      <c r="G252" s="28"/>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34"/>
      <c r="AM252" s="34"/>
      <c r="AN252" s="34"/>
      <c r="AO252" s="34"/>
      <c r="AP252" s="34"/>
      <c r="AQ252" s="34"/>
      <c r="AR252" s="34"/>
      <c r="AS252" s="34"/>
      <c r="AT252" s="94"/>
      <c r="AU252" s="94"/>
      <c r="AV252" s="94"/>
      <c r="AW252" s="94"/>
      <c r="AX252" s="30"/>
      <c r="AY252">
        <v>1</v>
      </c>
    </row>
    <row r="253" spans="1:51" ht="35.25" customHeight="1">
      <c r="A253" s="435"/>
      <c r="B253" s="436"/>
      <c r="C253" s="436"/>
      <c r="D253" s="436"/>
      <c r="E253" s="436"/>
      <c r="F253" s="437"/>
      <c r="G253" s="28"/>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34"/>
      <c r="AM253" s="34"/>
      <c r="AN253" s="34"/>
      <c r="AO253" s="34"/>
      <c r="AP253" s="34"/>
      <c r="AQ253" s="34"/>
      <c r="AR253" s="34"/>
      <c r="AS253" s="34"/>
      <c r="AT253" s="94"/>
      <c r="AU253" s="94"/>
      <c r="AV253" s="94"/>
      <c r="AW253" s="94"/>
      <c r="AX253" s="30"/>
      <c r="AY253">
        <v>1</v>
      </c>
    </row>
    <row r="254" spans="1:51" ht="35.25" customHeight="1">
      <c r="A254" s="435"/>
      <c r="B254" s="436"/>
      <c r="C254" s="436"/>
      <c r="D254" s="436"/>
      <c r="E254" s="436"/>
      <c r="F254" s="437"/>
      <c r="G254" s="28"/>
      <c r="H254" s="94"/>
      <c r="I254" s="94"/>
      <c r="J254" s="94"/>
      <c r="K254" s="94"/>
      <c r="L254" s="94"/>
      <c r="M254" s="94"/>
      <c r="N254" s="94"/>
      <c r="O254" s="94"/>
      <c r="P254" s="678" t="s">
        <v>188</v>
      </c>
      <c r="Q254" s="678"/>
      <c r="R254" s="678"/>
      <c r="S254" s="678"/>
      <c r="T254" s="678"/>
      <c r="U254" s="678"/>
      <c r="V254" s="678"/>
      <c r="W254" s="94"/>
      <c r="X254" s="94"/>
      <c r="Y254" s="34"/>
      <c r="Z254" s="34"/>
      <c r="AA254" s="34"/>
      <c r="AB254" s="34"/>
      <c r="AC254" s="34"/>
      <c r="AD254" s="34"/>
      <c r="AE254" s="34"/>
      <c r="AF254" s="34"/>
      <c r="AG254" s="34"/>
      <c r="AH254" s="34"/>
      <c r="AI254" s="34"/>
      <c r="AJ254" s="34"/>
      <c r="AK254" s="34"/>
      <c r="AL254" s="34"/>
      <c r="AM254" s="94"/>
      <c r="AN254" s="94"/>
      <c r="AO254" s="94"/>
      <c r="AP254" s="94"/>
      <c r="AQ254" s="94"/>
      <c r="AR254" s="94"/>
      <c r="AS254" s="94"/>
      <c r="AT254" s="94"/>
      <c r="AU254" s="94"/>
      <c r="AV254" s="94"/>
      <c r="AW254" s="94"/>
      <c r="AX254" s="30"/>
      <c r="AY254">
        <v>1</v>
      </c>
    </row>
    <row r="255" spans="1:51" ht="35.25" customHeight="1">
      <c r="A255" s="435"/>
      <c r="B255" s="436"/>
      <c r="C255" s="436"/>
      <c r="D255" s="436"/>
      <c r="E255" s="436"/>
      <c r="F255" s="437"/>
      <c r="G255" s="28"/>
      <c r="H255" s="94"/>
      <c r="I255" s="94"/>
      <c r="J255" s="94"/>
      <c r="K255" s="94"/>
      <c r="L255" s="94"/>
      <c r="M255" s="94"/>
      <c r="N255" s="94"/>
      <c r="O255" s="94"/>
      <c r="P255" s="679" t="s">
        <v>717</v>
      </c>
      <c r="Q255" s="680"/>
      <c r="R255" s="680"/>
      <c r="S255" s="680"/>
      <c r="T255" s="680"/>
      <c r="U255" s="680"/>
      <c r="V255" s="681"/>
      <c r="W255" s="94"/>
      <c r="X255" s="94"/>
      <c r="Y255" s="34"/>
      <c r="Z255" s="34"/>
      <c r="AA255" s="34"/>
      <c r="AB255" s="34"/>
      <c r="AC255" s="34"/>
      <c r="AD255" s="34"/>
      <c r="AE255" s="34"/>
      <c r="AF255" s="679" t="s">
        <v>698</v>
      </c>
      <c r="AG255" s="680"/>
      <c r="AH255" s="680"/>
      <c r="AI255" s="680"/>
      <c r="AJ255" s="680"/>
      <c r="AK255" s="680"/>
      <c r="AL255" s="681"/>
      <c r="AM255" s="94"/>
      <c r="AN255" s="94"/>
      <c r="AO255" s="94"/>
      <c r="AP255" s="94"/>
      <c r="AQ255" s="94"/>
      <c r="AR255" s="94"/>
      <c r="AS255" s="94"/>
      <c r="AT255" s="94"/>
      <c r="AU255" s="94"/>
      <c r="AV255" s="94"/>
      <c r="AW255" s="94"/>
      <c r="AX255" s="30"/>
      <c r="AY255">
        <v>1</v>
      </c>
    </row>
    <row r="256" spans="1:51" ht="35.25" customHeight="1">
      <c r="A256" s="435"/>
      <c r="B256" s="436"/>
      <c r="C256" s="436"/>
      <c r="D256" s="436"/>
      <c r="E256" s="436"/>
      <c r="F256" s="437"/>
      <c r="G256" s="28"/>
      <c r="H256" s="94"/>
      <c r="I256" s="94"/>
      <c r="J256" s="94"/>
      <c r="K256" s="94"/>
      <c r="L256" s="94"/>
      <c r="M256" s="94"/>
      <c r="N256" s="94"/>
      <c r="O256" s="94"/>
      <c r="P256" s="682"/>
      <c r="Q256" s="683"/>
      <c r="R256" s="683"/>
      <c r="S256" s="683"/>
      <c r="T256" s="683"/>
      <c r="U256" s="683"/>
      <c r="V256" s="684"/>
      <c r="W256" s="94"/>
      <c r="X256" s="94"/>
      <c r="Y256" s="94"/>
      <c r="Z256" s="94"/>
      <c r="AA256" s="94"/>
      <c r="AB256" s="94"/>
      <c r="AC256" s="94"/>
      <c r="AD256" s="94"/>
      <c r="AE256" s="94"/>
      <c r="AF256" s="682"/>
      <c r="AG256" s="683"/>
      <c r="AH256" s="683"/>
      <c r="AI256" s="683"/>
      <c r="AJ256" s="683"/>
      <c r="AK256" s="683"/>
      <c r="AL256" s="684"/>
      <c r="AM256" s="34"/>
      <c r="AN256" s="34"/>
      <c r="AO256" s="34"/>
      <c r="AP256" s="34"/>
      <c r="AQ256" s="94"/>
      <c r="AR256" s="94"/>
      <c r="AS256" s="94"/>
      <c r="AT256" s="94"/>
      <c r="AU256" s="94"/>
      <c r="AV256" s="94"/>
      <c r="AW256" s="94"/>
      <c r="AX256" s="30"/>
      <c r="AY256">
        <v>1</v>
      </c>
    </row>
    <row r="257" spans="1:51" ht="35.25" customHeight="1">
      <c r="A257" s="435"/>
      <c r="B257" s="436"/>
      <c r="C257" s="436"/>
      <c r="D257" s="436"/>
      <c r="E257" s="436"/>
      <c r="F257" s="437"/>
      <c r="G257" s="28"/>
      <c r="H257" s="34"/>
      <c r="I257" s="34"/>
      <c r="J257" s="34"/>
      <c r="K257" s="34"/>
      <c r="L257" s="34"/>
      <c r="M257" s="34"/>
      <c r="N257" s="34"/>
      <c r="O257" s="94"/>
      <c r="P257" s="685" t="s">
        <v>711</v>
      </c>
      <c r="Q257" s="686"/>
      <c r="R257" s="686"/>
      <c r="S257" s="686"/>
      <c r="T257" s="686"/>
      <c r="U257" s="686"/>
      <c r="V257" s="686"/>
      <c r="W257" s="34"/>
      <c r="X257" s="3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30"/>
      <c r="AY257">
        <v>1</v>
      </c>
    </row>
    <row r="258" spans="1:51" ht="35.25" customHeight="1">
      <c r="A258" s="435"/>
      <c r="B258" s="436"/>
      <c r="C258" s="436"/>
      <c r="D258" s="436"/>
      <c r="E258" s="436"/>
      <c r="F258" s="437"/>
      <c r="G258" s="28"/>
      <c r="H258" s="34"/>
      <c r="I258" s="34"/>
      <c r="J258" s="34"/>
      <c r="K258" s="34"/>
      <c r="L258" s="34"/>
      <c r="M258" s="34"/>
      <c r="N258" s="34"/>
      <c r="O258" s="94"/>
      <c r="P258" s="94"/>
      <c r="Q258" s="9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94"/>
      <c r="AU258" s="94"/>
      <c r="AV258" s="94"/>
      <c r="AW258" s="94"/>
      <c r="AX258" s="30"/>
      <c r="AY258">
        <v>1</v>
      </c>
    </row>
    <row r="259" spans="1:51" ht="35.25" customHeight="1">
      <c r="A259" s="435"/>
      <c r="B259" s="436"/>
      <c r="C259" s="436"/>
      <c r="D259" s="436"/>
      <c r="E259" s="436"/>
      <c r="F259" s="437"/>
      <c r="G259" s="28"/>
      <c r="H259" s="34"/>
      <c r="I259" s="34"/>
      <c r="J259" s="34"/>
      <c r="K259" s="34"/>
      <c r="L259" s="34"/>
      <c r="M259" s="34"/>
      <c r="N259" s="34"/>
      <c r="O259" s="94"/>
      <c r="P259" s="94"/>
      <c r="Q259" s="94"/>
      <c r="R259" s="34"/>
      <c r="S259" s="34"/>
      <c r="T259" s="34"/>
      <c r="U259" s="34"/>
      <c r="V259" s="34"/>
      <c r="W259" s="34"/>
      <c r="X259" s="34"/>
      <c r="Y259" s="678" t="s">
        <v>187</v>
      </c>
      <c r="Z259" s="678"/>
      <c r="AA259" s="678"/>
      <c r="AB259" s="678"/>
      <c r="AC259" s="678"/>
      <c r="AD259" s="678"/>
      <c r="AE259" s="678"/>
      <c r="AF259" s="34"/>
      <c r="AG259" s="34"/>
      <c r="AH259" s="34"/>
      <c r="AI259" s="34"/>
      <c r="AJ259" s="34"/>
      <c r="AK259" s="34"/>
      <c r="AL259" s="34"/>
      <c r="AM259" s="678" t="s">
        <v>188</v>
      </c>
      <c r="AN259" s="678"/>
      <c r="AO259" s="678"/>
      <c r="AP259" s="678"/>
      <c r="AQ259" s="678"/>
      <c r="AR259" s="678"/>
      <c r="AS259" s="678"/>
      <c r="AT259" s="94"/>
      <c r="AU259" s="94"/>
      <c r="AV259" s="94"/>
      <c r="AW259" s="94"/>
      <c r="AX259" s="30"/>
      <c r="AY259">
        <v>1</v>
      </c>
    </row>
    <row r="260" spans="1:51" ht="35.25" customHeight="1">
      <c r="A260" s="435"/>
      <c r="B260" s="436"/>
      <c r="C260" s="436"/>
      <c r="D260" s="436"/>
      <c r="E260" s="436"/>
      <c r="F260" s="437"/>
      <c r="G260" s="28"/>
      <c r="H260" s="34"/>
      <c r="I260" s="34"/>
      <c r="J260" s="34"/>
      <c r="K260" s="34"/>
      <c r="L260" s="34"/>
      <c r="M260" s="34"/>
      <c r="N260" s="34"/>
      <c r="O260" s="94"/>
      <c r="P260" s="94"/>
      <c r="Q260" s="94"/>
      <c r="R260" s="34"/>
      <c r="S260" s="34"/>
      <c r="T260" s="34"/>
      <c r="U260" s="34"/>
      <c r="V260" s="34"/>
      <c r="W260" s="34"/>
      <c r="X260" s="34"/>
      <c r="Y260" s="679" t="s">
        <v>697</v>
      </c>
      <c r="Z260" s="680"/>
      <c r="AA260" s="680"/>
      <c r="AB260" s="680"/>
      <c r="AC260" s="680"/>
      <c r="AD260" s="680"/>
      <c r="AE260" s="681"/>
      <c r="AF260" s="34"/>
      <c r="AG260" s="34"/>
      <c r="AH260" s="34"/>
      <c r="AI260" s="34"/>
      <c r="AJ260" s="34"/>
      <c r="AK260" s="34"/>
      <c r="AL260" s="34"/>
      <c r="AM260" s="679" t="s">
        <v>718</v>
      </c>
      <c r="AN260" s="680"/>
      <c r="AO260" s="680"/>
      <c r="AP260" s="680"/>
      <c r="AQ260" s="680"/>
      <c r="AR260" s="680"/>
      <c r="AS260" s="681"/>
      <c r="AT260" s="34"/>
      <c r="AU260" s="34"/>
      <c r="AV260" s="94"/>
      <c r="AW260" s="94"/>
      <c r="AX260" s="30"/>
      <c r="AY260">
        <v>1</v>
      </c>
    </row>
    <row r="261" spans="1:51" ht="13.5" customHeight="1">
      <c r="A261" s="435"/>
      <c r="B261" s="436"/>
      <c r="C261" s="436"/>
      <c r="D261" s="436"/>
      <c r="E261" s="436"/>
      <c r="F261" s="437"/>
      <c r="G261" s="28"/>
      <c r="H261" s="94"/>
      <c r="I261" s="94"/>
      <c r="J261" s="94"/>
      <c r="K261" s="94"/>
      <c r="L261" s="94"/>
      <c r="M261" s="94"/>
      <c r="N261" s="94"/>
      <c r="O261" s="94"/>
      <c r="P261" s="94"/>
      <c r="Q261" s="94"/>
      <c r="R261" s="34"/>
      <c r="S261" s="34"/>
      <c r="T261" s="34"/>
      <c r="U261" s="34"/>
      <c r="V261" s="34"/>
      <c r="W261" s="34"/>
      <c r="X261" s="34"/>
      <c r="Y261" s="682"/>
      <c r="Z261" s="683"/>
      <c r="AA261" s="683"/>
      <c r="AB261" s="683"/>
      <c r="AC261" s="683"/>
      <c r="AD261" s="683"/>
      <c r="AE261" s="684"/>
      <c r="AF261" s="34"/>
      <c r="AG261" s="34"/>
      <c r="AH261" s="34"/>
      <c r="AI261" s="34"/>
      <c r="AJ261" s="34"/>
      <c r="AK261" s="34"/>
      <c r="AL261" s="34"/>
      <c r="AM261" s="682"/>
      <c r="AN261" s="683"/>
      <c r="AO261" s="683"/>
      <c r="AP261" s="683"/>
      <c r="AQ261" s="683"/>
      <c r="AR261" s="683"/>
      <c r="AS261" s="684"/>
      <c r="AT261" s="34"/>
      <c r="AU261" s="34"/>
      <c r="AV261" s="94"/>
      <c r="AW261" s="94"/>
      <c r="AX261" s="30"/>
      <c r="AY261">
        <v>1</v>
      </c>
    </row>
    <row r="262" spans="1:51" ht="35.25" customHeight="1">
      <c r="A262" s="435"/>
      <c r="B262" s="436"/>
      <c r="C262" s="436"/>
      <c r="D262" s="436"/>
      <c r="E262" s="436"/>
      <c r="F262" s="437"/>
      <c r="G262" s="28"/>
      <c r="H262" s="94"/>
      <c r="I262" s="94"/>
      <c r="J262" s="94"/>
      <c r="K262" s="94"/>
      <c r="L262" s="94"/>
      <c r="M262" s="94"/>
      <c r="N262" s="94"/>
      <c r="O262" s="94"/>
      <c r="P262" s="94"/>
      <c r="Q262" s="94"/>
      <c r="R262" s="94"/>
      <c r="S262" s="94"/>
      <c r="T262" s="94"/>
      <c r="U262" s="94"/>
      <c r="V262" s="94"/>
      <c r="W262" s="94"/>
      <c r="X262" s="94"/>
      <c r="Y262" s="685" t="s">
        <v>715</v>
      </c>
      <c r="Z262" s="686"/>
      <c r="AA262" s="686"/>
      <c r="AB262" s="686"/>
      <c r="AC262" s="686"/>
      <c r="AD262" s="686"/>
      <c r="AE262" s="686"/>
      <c r="AF262" s="94"/>
      <c r="AG262" s="94"/>
      <c r="AH262" s="94"/>
      <c r="AI262" s="94"/>
      <c r="AJ262" s="94"/>
      <c r="AK262" s="94"/>
      <c r="AL262" s="94"/>
      <c r="AM262" s="685" t="s">
        <v>716</v>
      </c>
      <c r="AN262" s="686"/>
      <c r="AO262" s="686"/>
      <c r="AP262" s="686"/>
      <c r="AQ262" s="686"/>
      <c r="AR262" s="686"/>
      <c r="AS262" s="686"/>
      <c r="AT262" s="34"/>
      <c r="AU262" s="34"/>
      <c r="AV262" s="94"/>
      <c r="AW262" s="94"/>
      <c r="AX262" s="30"/>
      <c r="AY262">
        <v>1</v>
      </c>
    </row>
    <row r="263" spans="1:51" ht="35.25" customHeight="1">
      <c r="A263" s="435"/>
      <c r="B263" s="436"/>
      <c r="C263" s="436"/>
      <c r="D263" s="436"/>
      <c r="E263" s="436"/>
      <c r="F263" s="437"/>
      <c r="G263" s="28"/>
      <c r="H263" s="3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34"/>
      <c r="AN263" s="34"/>
      <c r="AO263" s="34"/>
      <c r="AP263" s="34"/>
      <c r="AQ263" s="34"/>
      <c r="AR263" s="34"/>
      <c r="AS263" s="34"/>
      <c r="AT263" s="34"/>
      <c r="AU263" s="34"/>
      <c r="AV263" s="94"/>
      <c r="AW263" s="94"/>
      <c r="AX263" s="30"/>
      <c r="AY263">
        <v>1</v>
      </c>
    </row>
    <row r="264" spans="1:51" ht="35.25" customHeight="1">
      <c r="A264" s="435"/>
      <c r="B264" s="436"/>
      <c r="C264" s="436"/>
      <c r="D264" s="436"/>
      <c r="E264" s="436"/>
      <c r="F264" s="437"/>
      <c r="G264" s="28"/>
      <c r="H264" s="94"/>
      <c r="I264" s="94"/>
      <c r="J264" s="94"/>
      <c r="K264" s="94"/>
      <c r="L264" s="94"/>
      <c r="M264" s="94"/>
      <c r="N264" s="94"/>
      <c r="O264" s="94"/>
      <c r="P264" s="94"/>
      <c r="Q264" s="94"/>
      <c r="R264" s="94"/>
      <c r="S264" s="94"/>
      <c r="T264" s="94"/>
      <c r="U264" s="94"/>
      <c r="V264" s="94"/>
      <c r="W264" s="94"/>
      <c r="X264" s="94"/>
      <c r="Y264" s="34"/>
      <c r="Z264" s="34"/>
      <c r="AA264" s="34"/>
      <c r="AB264" s="34"/>
      <c r="AC264" s="34"/>
      <c r="AD264" s="34"/>
      <c r="AE264" s="34"/>
      <c r="AF264" s="34"/>
      <c r="AG264" s="94"/>
      <c r="AH264" s="94"/>
      <c r="AI264" s="34"/>
      <c r="AJ264" s="34"/>
      <c r="AK264" s="34"/>
      <c r="AL264" s="34"/>
      <c r="AM264" s="34"/>
      <c r="AN264" s="34"/>
      <c r="AO264" s="34"/>
      <c r="AP264" s="34"/>
      <c r="AQ264" s="34"/>
      <c r="AR264" s="34"/>
      <c r="AS264" s="34"/>
      <c r="AT264" s="34"/>
      <c r="AU264" s="34"/>
      <c r="AV264" s="94"/>
      <c r="AW264" s="94"/>
      <c r="AX264" s="30"/>
      <c r="AY264">
        <v>1</v>
      </c>
    </row>
    <row r="265" spans="1:51" ht="35.25" customHeight="1">
      <c r="A265" s="435"/>
      <c r="B265" s="436"/>
      <c r="C265" s="436"/>
      <c r="D265" s="436"/>
      <c r="E265" s="436"/>
      <c r="F265" s="437"/>
      <c r="G265" s="28"/>
      <c r="H265" s="95" t="s">
        <v>773</v>
      </c>
      <c r="I265" s="94"/>
      <c r="J265" s="94"/>
      <c r="K265" s="94"/>
      <c r="L265" s="94"/>
      <c r="M265" s="94"/>
      <c r="N265" s="94"/>
      <c r="O265" s="94"/>
      <c r="P265" s="94"/>
      <c r="Q265" s="94"/>
      <c r="R265" s="94"/>
      <c r="S265" s="94"/>
      <c r="T265" s="94"/>
      <c r="U265" s="94"/>
      <c r="V265" s="94"/>
      <c r="W265" s="94"/>
      <c r="X265" s="94"/>
      <c r="Y265" s="34"/>
      <c r="Z265" s="34"/>
      <c r="AA265" s="34"/>
      <c r="AB265" s="34"/>
      <c r="AC265" s="34"/>
      <c r="AD265" s="34"/>
      <c r="AE265" s="34"/>
      <c r="AF265" s="34"/>
      <c r="AG265" s="94"/>
      <c r="AH265" s="94"/>
      <c r="AI265" s="34"/>
      <c r="AJ265" s="34"/>
      <c r="AK265" s="34"/>
      <c r="AL265" s="34"/>
      <c r="AM265" s="34"/>
      <c r="AN265" s="34"/>
      <c r="AO265" s="34"/>
      <c r="AP265" s="34"/>
      <c r="AQ265" s="34"/>
      <c r="AR265" s="34"/>
      <c r="AS265" s="34"/>
      <c r="AT265" s="34"/>
      <c r="AU265" s="94"/>
      <c r="AV265" s="94"/>
      <c r="AW265" s="94"/>
      <c r="AX265" s="30"/>
      <c r="AY265">
        <v>1</v>
      </c>
    </row>
    <row r="266" spans="1:51" ht="35.25" customHeight="1">
      <c r="A266" s="435"/>
      <c r="B266" s="436"/>
      <c r="C266" s="436"/>
      <c r="D266" s="436"/>
      <c r="E266" s="436"/>
      <c r="F266" s="437"/>
      <c r="G266" s="28"/>
      <c r="H266" s="94"/>
      <c r="I266" s="94"/>
      <c r="J266" s="94"/>
      <c r="K266" s="94"/>
      <c r="L266" s="94"/>
      <c r="M266" s="94"/>
      <c r="N266" s="94"/>
      <c r="O266" s="94"/>
      <c r="P266" s="94"/>
      <c r="Q266" s="94"/>
      <c r="R266" s="94"/>
      <c r="S266" s="94"/>
      <c r="T266" s="94"/>
      <c r="U266" s="94"/>
      <c r="V266" s="94"/>
      <c r="W266" s="94"/>
      <c r="X266" s="94"/>
      <c r="Y266" s="679" t="s">
        <v>703</v>
      </c>
      <c r="Z266" s="680"/>
      <c r="AA266" s="680"/>
      <c r="AB266" s="680"/>
      <c r="AC266" s="680"/>
      <c r="AD266" s="680"/>
      <c r="AE266" s="681"/>
      <c r="AF266" s="94"/>
      <c r="AG266" s="94"/>
      <c r="AH266" s="94"/>
      <c r="AI266" s="34"/>
      <c r="AJ266" s="34"/>
      <c r="AK266" s="34"/>
      <c r="AL266" s="34"/>
      <c r="AM266" s="34"/>
      <c r="AN266" s="34"/>
      <c r="AO266" s="34"/>
      <c r="AP266" s="34"/>
      <c r="AQ266" s="34"/>
      <c r="AR266" s="34"/>
      <c r="AS266" s="34"/>
      <c r="AT266" s="94"/>
      <c r="AU266" s="94"/>
      <c r="AV266" s="94"/>
      <c r="AW266" s="94"/>
      <c r="AX266" s="30"/>
      <c r="AY266">
        <v>1</v>
      </c>
    </row>
    <row r="267" spans="1:51" ht="35.25" customHeight="1">
      <c r="A267" s="435"/>
      <c r="B267" s="436"/>
      <c r="C267" s="436"/>
      <c r="D267" s="436"/>
      <c r="E267" s="436"/>
      <c r="F267" s="437"/>
      <c r="G267" s="28"/>
      <c r="H267" s="94"/>
      <c r="I267" s="94"/>
      <c r="J267" s="94"/>
      <c r="K267" s="94"/>
      <c r="L267" s="94"/>
      <c r="M267" s="94"/>
      <c r="N267" s="94"/>
      <c r="O267" s="94"/>
      <c r="P267" s="94"/>
      <c r="Q267" s="94"/>
      <c r="R267" s="34"/>
      <c r="S267" s="34"/>
      <c r="T267" s="34"/>
      <c r="U267" s="34"/>
      <c r="V267" s="34"/>
      <c r="W267" s="34"/>
      <c r="X267" s="34"/>
      <c r="Y267" s="682"/>
      <c r="Z267" s="683"/>
      <c r="AA267" s="683"/>
      <c r="AB267" s="683"/>
      <c r="AC267" s="683"/>
      <c r="AD267" s="683"/>
      <c r="AE267" s="684"/>
      <c r="AF267" s="94"/>
      <c r="AG267" s="94"/>
      <c r="AH267" s="94"/>
      <c r="AI267" s="94"/>
      <c r="AJ267" s="94"/>
      <c r="AK267" s="94"/>
      <c r="AL267" s="94"/>
      <c r="AM267" s="34"/>
      <c r="AN267" s="34"/>
      <c r="AO267" s="34"/>
      <c r="AP267" s="34"/>
      <c r="AQ267" s="34"/>
      <c r="AR267" s="34"/>
      <c r="AS267" s="34"/>
      <c r="AT267" s="94"/>
      <c r="AU267" s="94"/>
      <c r="AV267" s="94"/>
      <c r="AW267" s="94"/>
      <c r="AX267" s="30"/>
      <c r="AY267">
        <v>1</v>
      </c>
    </row>
    <row r="268" spans="1:51" ht="35.25" customHeight="1">
      <c r="A268" s="435"/>
      <c r="B268" s="436"/>
      <c r="C268" s="436"/>
      <c r="D268" s="436"/>
      <c r="E268" s="436"/>
      <c r="F268" s="437"/>
      <c r="G268" s="28"/>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94"/>
      <c r="AT268" s="94"/>
      <c r="AU268" s="94"/>
      <c r="AV268" s="94"/>
      <c r="AW268" s="94"/>
      <c r="AX268" s="30"/>
      <c r="AY268">
        <v>1</v>
      </c>
    </row>
    <row r="269" spans="1:51" ht="35.25" customHeight="1">
      <c r="A269" s="435"/>
      <c r="B269" s="436"/>
      <c r="C269" s="436"/>
      <c r="D269" s="436"/>
      <c r="E269" s="436"/>
      <c r="F269" s="437"/>
      <c r="G269" s="28"/>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94"/>
      <c r="AT269" s="94"/>
      <c r="AU269" s="94"/>
      <c r="AV269" s="94"/>
      <c r="AW269" s="94"/>
      <c r="AX269" s="30"/>
      <c r="AY269">
        <v>1</v>
      </c>
    </row>
    <row r="270" spans="1:51" ht="35.25" customHeight="1">
      <c r="A270" s="435"/>
      <c r="B270" s="436"/>
      <c r="C270" s="436"/>
      <c r="D270" s="436"/>
      <c r="E270" s="436"/>
      <c r="F270" s="437"/>
      <c r="G270" s="28"/>
      <c r="H270" s="34"/>
      <c r="I270" s="678" t="s">
        <v>188</v>
      </c>
      <c r="J270" s="678"/>
      <c r="K270" s="678"/>
      <c r="L270" s="678"/>
      <c r="M270" s="678"/>
      <c r="N270" s="678"/>
      <c r="O270" s="34"/>
      <c r="P270" s="34"/>
      <c r="Q270" s="678" t="s">
        <v>188</v>
      </c>
      <c r="R270" s="678"/>
      <c r="S270" s="678"/>
      <c r="T270" s="678"/>
      <c r="U270" s="678"/>
      <c r="V270" s="678"/>
      <c r="W270" s="678"/>
      <c r="X270" s="34"/>
      <c r="Y270" s="34"/>
      <c r="Z270" s="678" t="s">
        <v>187</v>
      </c>
      <c r="AA270" s="678"/>
      <c r="AB270" s="678"/>
      <c r="AC270" s="678"/>
      <c r="AD270" s="678"/>
      <c r="AE270" s="678"/>
      <c r="AF270" s="678"/>
      <c r="AG270" s="34"/>
      <c r="AH270" s="34"/>
      <c r="AI270" s="679" t="s">
        <v>702</v>
      </c>
      <c r="AJ270" s="680"/>
      <c r="AK270" s="680"/>
      <c r="AL270" s="680"/>
      <c r="AM270" s="680"/>
      <c r="AN270" s="680"/>
      <c r="AO270" s="681"/>
      <c r="AP270" s="94"/>
      <c r="AQ270" s="94"/>
      <c r="AR270" s="94"/>
      <c r="AS270" s="94"/>
      <c r="AT270" s="94"/>
      <c r="AU270" s="94"/>
      <c r="AV270" s="94"/>
      <c r="AW270" s="94"/>
      <c r="AX270" s="30"/>
      <c r="AY270">
        <v>1</v>
      </c>
    </row>
    <row r="271" spans="1:51" ht="35.25" customHeight="1">
      <c r="A271" s="435"/>
      <c r="B271" s="436"/>
      <c r="C271" s="436"/>
      <c r="D271" s="436"/>
      <c r="E271" s="436"/>
      <c r="F271" s="437"/>
      <c r="G271" s="28"/>
      <c r="H271" s="34"/>
      <c r="I271" s="679" t="s">
        <v>700</v>
      </c>
      <c r="J271" s="680"/>
      <c r="K271" s="680"/>
      <c r="L271" s="680"/>
      <c r="M271" s="680"/>
      <c r="N271" s="681"/>
      <c r="O271" s="34"/>
      <c r="P271" s="34"/>
      <c r="Q271" s="679" t="s">
        <v>719</v>
      </c>
      <c r="R271" s="680"/>
      <c r="S271" s="680"/>
      <c r="T271" s="680"/>
      <c r="U271" s="680"/>
      <c r="V271" s="680"/>
      <c r="W271" s="681"/>
      <c r="X271" s="34"/>
      <c r="Y271" s="34"/>
      <c r="Z271" s="679" t="s">
        <v>701</v>
      </c>
      <c r="AA271" s="680"/>
      <c r="AB271" s="680"/>
      <c r="AC271" s="680"/>
      <c r="AD271" s="680"/>
      <c r="AE271" s="680"/>
      <c r="AF271" s="681"/>
      <c r="AG271" s="34"/>
      <c r="AH271" s="34"/>
      <c r="AI271" s="682"/>
      <c r="AJ271" s="683"/>
      <c r="AK271" s="683"/>
      <c r="AL271" s="683"/>
      <c r="AM271" s="683"/>
      <c r="AN271" s="683"/>
      <c r="AO271" s="684"/>
      <c r="AP271" s="94"/>
      <c r="AQ271" s="94"/>
      <c r="AR271" s="94"/>
      <c r="AS271" s="94"/>
      <c r="AT271" s="94"/>
      <c r="AU271" s="94"/>
      <c r="AV271" s="94"/>
      <c r="AW271" s="94"/>
      <c r="AX271" s="30"/>
      <c r="AY271">
        <v>1</v>
      </c>
    </row>
    <row r="272" spans="1:51" ht="35.25" customHeight="1">
      <c r="A272" s="435"/>
      <c r="B272" s="436"/>
      <c r="C272" s="436"/>
      <c r="D272" s="436"/>
      <c r="E272" s="436"/>
      <c r="F272" s="437"/>
      <c r="G272" s="28"/>
      <c r="H272" s="34"/>
      <c r="I272" s="682"/>
      <c r="J272" s="683"/>
      <c r="K272" s="683"/>
      <c r="L272" s="683"/>
      <c r="M272" s="683"/>
      <c r="N272" s="684"/>
      <c r="O272" s="34"/>
      <c r="P272" s="34"/>
      <c r="Q272" s="682"/>
      <c r="R272" s="683"/>
      <c r="S272" s="683"/>
      <c r="T272" s="683"/>
      <c r="U272" s="683"/>
      <c r="V272" s="683"/>
      <c r="W272" s="684"/>
      <c r="X272" s="34"/>
      <c r="Y272" s="34"/>
      <c r="Z272" s="682"/>
      <c r="AA272" s="683"/>
      <c r="AB272" s="683"/>
      <c r="AC272" s="683"/>
      <c r="AD272" s="683"/>
      <c r="AE272" s="683"/>
      <c r="AF272" s="684"/>
      <c r="AG272" s="94"/>
      <c r="AH272" s="94"/>
      <c r="AI272" s="34"/>
      <c r="AJ272" s="34"/>
      <c r="AK272" s="34"/>
      <c r="AL272" s="34"/>
      <c r="AM272" s="34"/>
      <c r="AN272" s="34"/>
      <c r="AO272" s="34"/>
      <c r="AP272" s="34"/>
      <c r="AQ272" s="34"/>
      <c r="AR272" s="34"/>
      <c r="AS272" s="34"/>
      <c r="AT272" s="34"/>
      <c r="AU272" s="34"/>
      <c r="AV272" s="34"/>
      <c r="AW272" s="34"/>
      <c r="AX272" s="30"/>
      <c r="AY272">
        <v>1</v>
      </c>
    </row>
    <row r="273" spans="1:51" ht="35.25" customHeight="1">
      <c r="A273" s="435"/>
      <c r="B273" s="436"/>
      <c r="C273" s="436"/>
      <c r="D273" s="436"/>
      <c r="E273" s="436"/>
      <c r="F273" s="437"/>
      <c r="G273" s="28"/>
      <c r="H273" s="34"/>
      <c r="I273" s="685" t="s">
        <v>710</v>
      </c>
      <c r="J273" s="686"/>
      <c r="K273" s="686"/>
      <c r="L273" s="686"/>
      <c r="M273" s="686"/>
      <c r="N273" s="686"/>
      <c r="O273" s="34"/>
      <c r="P273" s="34"/>
      <c r="Q273" s="685" t="s">
        <v>774</v>
      </c>
      <c r="R273" s="686"/>
      <c r="S273" s="686"/>
      <c r="T273" s="686"/>
      <c r="U273" s="686"/>
      <c r="V273" s="686"/>
      <c r="W273" s="686"/>
      <c r="X273" s="34"/>
      <c r="Y273" s="34"/>
      <c r="Z273" s="685" t="s">
        <v>712</v>
      </c>
      <c r="AA273" s="686"/>
      <c r="AB273" s="686"/>
      <c r="AC273" s="686"/>
      <c r="AD273" s="686"/>
      <c r="AE273" s="686"/>
      <c r="AF273" s="686"/>
      <c r="AG273" s="94"/>
      <c r="AH273" s="94"/>
      <c r="AI273" s="34"/>
      <c r="AJ273" s="34"/>
      <c r="AK273" s="34"/>
      <c r="AL273" s="34"/>
      <c r="AM273" s="34"/>
      <c r="AN273" s="34"/>
      <c r="AO273" s="34"/>
      <c r="AP273" s="34"/>
      <c r="AQ273" s="34"/>
      <c r="AR273" s="34"/>
      <c r="AS273" s="34"/>
      <c r="AT273" s="34"/>
      <c r="AU273" s="34"/>
      <c r="AV273" s="34"/>
      <c r="AW273" s="34"/>
      <c r="AX273" s="30"/>
      <c r="AY273">
        <v>1</v>
      </c>
    </row>
    <row r="274" spans="1:51" ht="35.25" customHeight="1">
      <c r="A274" s="435"/>
      <c r="B274" s="436"/>
      <c r="C274" s="436"/>
      <c r="D274" s="436"/>
      <c r="E274" s="436"/>
      <c r="F274" s="437"/>
      <c r="G274" s="28"/>
      <c r="H274" s="94"/>
      <c r="I274" s="94"/>
      <c r="J274" s="94"/>
      <c r="K274" s="94"/>
      <c r="L274" s="94"/>
      <c r="M274" s="94"/>
      <c r="N274" s="94"/>
      <c r="O274" s="34"/>
      <c r="P274" s="34"/>
      <c r="Q274" s="34"/>
      <c r="R274" s="34"/>
      <c r="S274" s="34"/>
      <c r="T274" s="34"/>
      <c r="U274" s="34"/>
      <c r="V274" s="34"/>
      <c r="W274" s="34"/>
      <c r="X274" s="34"/>
      <c r="Y274" s="34"/>
      <c r="Z274" s="34"/>
      <c r="AA274" s="34"/>
      <c r="AB274" s="34"/>
      <c r="AC274" s="34"/>
      <c r="AD274" s="34"/>
      <c r="AE274" s="34"/>
      <c r="AF274" s="94"/>
      <c r="AG274" s="94"/>
      <c r="AH274" s="94"/>
      <c r="AI274" s="678" t="s">
        <v>187</v>
      </c>
      <c r="AJ274" s="678"/>
      <c r="AK274" s="678"/>
      <c r="AL274" s="678"/>
      <c r="AM274" s="678"/>
      <c r="AN274" s="678"/>
      <c r="AO274" s="678"/>
      <c r="AP274" s="34"/>
      <c r="AQ274" s="678" t="s">
        <v>187</v>
      </c>
      <c r="AR274" s="678"/>
      <c r="AS274" s="678"/>
      <c r="AT274" s="678"/>
      <c r="AU274" s="678"/>
      <c r="AV274" s="678"/>
      <c r="AW274" s="678"/>
      <c r="AX274" s="30"/>
      <c r="AY274">
        <v>1</v>
      </c>
    </row>
    <row r="275" spans="1:51" ht="35.25" customHeight="1">
      <c r="A275" s="435"/>
      <c r="B275" s="436"/>
      <c r="C275" s="436"/>
      <c r="D275" s="436"/>
      <c r="E275" s="436"/>
      <c r="F275" s="437"/>
      <c r="G275" s="28"/>
      <c r="H275" s="9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94"/>
      <c r="AG275" s="94"/>
      <c r="AH275" s="94"/>
      <c r="AI275" s="679" t="s">
        <v>721</v>
      </c>
      <c r="AJ275" s="680"/>
      <c r="AK275" s="680"/>
      <c r="AL275" s="680"/>
      <c r="AM275" s="680"/>
      <c r="AN275" s="680"/>
      <c r="AO275" s="681"/>
      <c r="AP275" s="34"/>
      <c r="AQ275" s="679" t="s">
        <v>720</v>
      </c>
      <c r="AR275" s="680"/>
      <c r="AS275" s="680"/>
      <c r="AT275" s="680"/>
      <c r="AU275" s="680"/>
      <c r="AV275" s="680"/>
      <c r="AW275" s="681"/>
      <c r="AX275" s="30"/>
      <c r="AY275">
        <v>1</v>
      </c>
    </row>
    <row r="276" spans="1:51" ht="35.25" customHeight="1">
      <c r="A276" s="435"/>
      <c r="B276" s="436"/>
      <c r="C276" s="436"/>
      <c r="D276" s="436"/>
      <c r="E276" s="436"/>
      <c r="F276" s="437"/>
      <c r="G276" s="28"/>
      <c r="H276" s="29"/>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29"/>
      <c r="AG276" s="29"/>
      <c r="AH276" s="29"/>
      <c r="AI276" s="682"/>
      <c r="AJ276" s="683"/>
      <c r="AK276" s="683"/>
      <c r="AL276" s="683"/>
      <c r="AM276" s="683"/>
      <c r="AN276" s="683"/>
      <c r="AO276" s="684"/>
      <c r="AP276" s="29"/>
      <c r="AQ276" s="682"/>
      <c r="AR276" s="683"/>
      <c r="AS276" s="683"/>
      <c r="AT276" s="683"/>
      <c r="AU276" s="683"/>
      <c r="AV276" s="683"/>
      <c r="AW276" s="684"/>
      <c r="AX276" s="30"/>
      <c r="AY276">
        <v>1</v>
      </c>
    </row>
    <row r="277" spans="1:51" ht="35.25" customHeight="1">
      <c r="A277" s="435"/>
      <c r="B277" s="436"/>
      <c r="C277" s="436"/>
      <c r="D277" s="436"/>
      <c r="E277" s="436"/>
      <c r="F277" s="437"/>
      <c r="G277" s="28"/>
      <c r="H277" s="29"/>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29"/>
      <c r="AG277" s="29"/>
      <c r="AH277" s="29"/>
      <c r="AI277" s="685" t="s">
        <v>713</v>
      </c>
      <c r="AJ277" s="686"/>
      <c r="AK277" s="686"/>
      <c r="AL277" s="686"/>
      <c r="AM277" s="686"/>
      <c r="AN277" s="686"/>
      <c r="AO277" s="686"/>
      <c r="AP277" s="29"/>
      <c r="AQ277" s="685" t="s">
        <v>714</v>
      </c>
      <c r="AR277" s="686"/>
      <c r="AS277" s="686"/>
      <c r="AT277" s="686"/>
      <c r="AU277" s="686"/>
      <c r="AV277" s="686"/>
      <c r="AW277" s="686"/>
      <c r="AX277" s="30"/>
      <c r="AY277">
        <v>1</v>
      </c>
    </row>
    <row r="278" spans="1:51" ht="35.25" customHeight="1">
      <c r="A278" s="435"/>
      <c r="B278" s="436"/>
      <c r="C278" s="436"/>
      <c r="D278" s="436"/>
      <c r="E278" s="436"/>
      <c r="F278" s="437"/>
      <c r="G278" s="28"/>
      <c r="H278" s="29"/>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c r="A279" s="438"/>
      <c r="B279" s="439"/>
      <c r="C279" s="439"/>
      <c r="D279" s="439"/>
      <c r="E279" s="439"/>
      <c r="F279" s="440"/>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c r="A280" s="441" t="s">
        <v>189</v>
      </c>
      <c r="B280" s="442"/>
      <c r="C280" s="442"/>
      <c r="D280" s="442"/>
      <c r="E280" s="442"/>
      <c r="F280" s="443"/>
      <c r="G280" s="423" t="s">
        <v>190</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191</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6</v>
      </c>
    </row>
    <row r="281" spans="1:51" ht="24.75" customHeight="1">
      <c r="A281" s="444"/>
      <c r="B281" s="445"/>
      <c r="C281" s="445"/>
      <c r="D281" s="445"/>
      <c r="E281" s="445"/>
      <c r="F281" s="446"/>
      <c r="G281" s="427" t="s">
        <v>192</v>
      </c>
      <c r="H281" s="428"/>
      <c r="I281" s="428"/>
      <c r="J281" s="428"/>
      <c r="K281" s="428"/>
      <c r="L281" s="429" t="s">
        <v>193</v>
      </c>
      <c r="M281" s="428"/>
      <c r="N281" s="428"/>
      <c r="O281" s="428"/>
      <c r="P281" s="428"/>
      <c r="Q281" s="428"/>
      <c r="R281" s="428"/>
      <c r="S281" s="428"/>
      <c r="T281" s="428"/>
      <c r="U281" s="428"/>
      <c r="V281" s="428"/>
      <c r="W281" s="428"/>
      <c r="X281" s="430"/>
      <c r="Y281" s="431" t="s">
        <v>194</v>
      </c>
      <c r="Z281" s="432"/>
      <c r="AA281" s="432"/>
      <c r="AB281" s="433"/>
      <c r="AC281" s="427" t="s">
        <v>192</v>
      </c>
      <c r="AD281" s="428"/>
      <c r="AE281" s="428"/>
      <c r="AF281" s="428"/>
      <c r="AG281" s="428"/>
      <c r="AH281" s="429" t="s">
        <v>193</v>
      </c>
      <c r="AI281" s="428"/>
      <c r="AJ281" s="428"/>
      <c r="AK281" s="428"/>
      <c r="AL281" s="428"/>
      <c r="AM281" s="428"/>
      <c r="AN281" s="428"/>
      <c r="AO281" s="428"/>
      <c r="AP281" s="428"/>
      <c r="AQ281" s="428"/>
      <c r="AR281" s="428"/>
      <c r="AS281" s="428"/>
      <c r="AT281" s="430"/>
      <c r="AU281" s="431" t="s">
        <v>194</v>
      </c>
      <c r="AV281" s="432"/>
      <c r="AW281" s="432"/>
      <c r="AX281" s="434"/>
      <c r="AY281">
        <f>IF(AY280=0,0,1)</f>
        <v>1</v>
      </c>
    </row>
    <row r="282" spans="1:51" ht="21.75" customHeight="1">
      <c r="A282" s="444"/>
      <c r="B282" s="445"/>
      <c r="C282" s="445"/>
      <c r="D282" s="445"/>
      <c r="E282" s="445"/>
      <c r="F282" s="446"/>
      <c r="G282" s="413" t="s">
        <v>704</v>
      </c>
      <c r="H282" s="414"/>
      <c r="I282" s="414"/>
      <c r="J282" s="414"/>
      <c r="K282" s="415"/>
      <c r="L282" s="416" t="s">
        <v>729</v>
      </c>
      <c r="M282" s="417"/>
      <c r="N282" s="417"/>
      <c r="O282" s="417"/>
      <c r="P282" s="417"/>
      <c r="Q282" s="417"/>
      <c r="R282" s="417"/>
      <c r="S282" s="417"/>
      <c r="T282" s="417"/>
      <c r="U282" s="417"/>
      <c r="V282" s="417"/>
      <c r="W282" s="417"/>
      <c r="X282" s="418"/>
      <c r="Y282" s="419">
        <v>0.7</v>
      </c>
      <c r="Z282" s="420"/>
      <c r="AA282" s="420"/>
      <c r="AB282" s="421"/>
      <c r="AC282" s="413" t="s">
        <v>705</v>
      </c>
      <c r="AD282" s="414"/>
      <c r="AE282" s="414"/>
      <c r="AF282" s="414"/>
      <c r="AG282" s="415"/>
      <c r="AH282" s="416" t="s">
        <v>706</v>
      </c>
      <c r="AI282" s="417"/>
      <c r="AJ282" s="417"/>
      <c r="AK282" s="417"/>
      <c r="AL282" s="417"/>
      <c r="AM282" s="417"/>
      <c r="AN282" s="417"/>
      <c r="AO282" s="417"/>
      <c r="AP282" s="417"/>
      <c r="AQ282" s="417"/>
      <c r="AR282" s="417"/>
      <c r="AS282" s="417"/>
      <c r="AT282" s="418"/>
      <c r="AU282" s="419">
        <v>2.6</v>
      </c>
      <c r="AV282" s="420"/>
      <c r="AW282" s="420"/>
      <c r="AX282" s="422"/>
      <c r="AY282">
        <f>COUNTA(G282:AX282)</f>
        <v>6</v>
      </c>
    </row>
    <row r="283" spans="1:51" ht="21.75" hidden="1" customHeight="1">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thickBot="1">
      <c r="A292" s="444"/>
      <c r="B292" s="445"/>
      <c r="C292" s="445"/>
      <c r="D292" s="445"/>
      <c r="E292" s="445"/>
      <c r="F292" s="446"/>
      <c r="G292" s="394" t="s">
        <v>195</v>
      </c>
      <c r="H292" s="395"/>
      <c r="I292" s="395"/>
      <c r="J292" s="395"/>
      <c r="K292" s="395"/>
      <c r="L292" s="396"/>
      <c r="M292" s="397"/>
      <c r="N292" s="397"/>
      <c r="O292" s="397"/>
      <c r="P292" s="397"/>
      <c r="Q292" s="397"/>
      <c r="R292" s="397"/>
      <c r="S292" s="397"/>
      <c r="T292" s="397"/>
      <c r="U292" s="397"/>
      <c r="V292" s="397"/>
      <c r="W292" s="397"/>
      <c r="X292" s="398"/>
      <c r="Y292" s="399">
        <f>SUM(Y282:AB291)</f>
        <v>0.7</v>
      </c>
      <c r="Z292" s="400"/>
      <c r="AA292" s="400"/>
      <c r="AB292" s="401"/>
      <c r="AC292" s="394" t="s">
        <v>195</v>
      </c>
      <c r="AD292" s="395"/>
      <c r="AE292" s="395"/>
      <c r="AF292" s="395"/>
      <c r="AG292" s="395"/>
      <c r="AH292" s="396"/>
      <c r="AI292" s="397"/>
      <c r="AJ292" s="397"/>
      <c r="AK292" s="397"/>
      <c r="AL292" s="397"/>
      <c r="AM292" s="397"/>
      <c r="AN292" s="397"/>
      <c r="AO292" s="397"/>
      <c r="AP292" s="397"/>
      <c r="AQ292" s="397"/>
      <c r="AR292" s="397"/>
      <c r="AS292" s="397"/>
      <c r="AT292" s="398"/>
      <c r="AU292" s="399">
        <f>SUM(AU282:AX291)</f>
        <v>2.6</v>
      </c>
      <c r="AV292" s="400"/>
      <c r="AW292" s="400"/>
      <c r="AX292" s="402"/>
      <c r="AY292">
        <f>IF(AY280=0,0,1)</f>
        <v>1</v>
      </c>
    </row>
    <row r="293" spans="1:51" ht="24.75" customHeight="1">
      <c r="A293" s="444"/>
      <c r="B293" s="445"/>
      <c r="C293" s="445"/>
      <c r="D293" s="445"/>
      <c r="E293" s="445"/>
      <c r="F293" s="446"/>
      <c r="G293" s="423" t="s">
        <v>196</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197</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6</v>
      </c>
    </row>
    <row r="294" spans="1:51" ht="24.75" customHeight="1">
      <c r="A294" s="444"/>
      <c r="B294" s="445"/>
      <c r="C294" s="445"/>
      <c r="D294" s="445"/>
      <c r="E294" s="445"/>
      <c r="F294" s="446"/>
      <c r="G294" s="427" t="s">
        <v>192</v>
      </c>
      <c r="H294" s="428"/>
      <c r="I294" s="428"/>
      <c r="J294" s="428"/>
      <c r="K294" s="428"/>
      <c r="L294" s="429" t="s">
        <v>193</v>
      </c>
      <c r="M294" s="428"/>
      <c r="N294" s="428"/>
      <c r="O294" s="428"/>
      <c r="P294" s="428"/>
      <c r="Q294" s="428"/>
      <c r="R294" s="428"/>
      <c r="S294" s="428"/>
      <c r="T294" s="428"/>
      <c r="U294" s="428"/>
      <c r="V294" s="428"/>
      <c r="W294" s="428"/>
      <c r="X294" s="430"/>
      <c r="Y294" s="431" t="s">
        <v>194</v>
      </c>
      <c r="Z294" s="432"/>
      <c r="AA294" s="432"/>
      <c r="AB294" s="433"/>
      <c r="AC294" s="427" t="s">
        <v>192</v>
      </c>
      <c r="AD294" s="428"/>
      <c r="AE294" s="428"/>
      <c r="AF294" s="428"/>
      <c r="AG294" s="428"/>
      <c r="AH294" s="429" t="s">
        <v>193</v>
      </c>
      <c r="AI294" s="428"/>
      <c r="AJ294" s="428"/>
      <c r="AK294" s="428"/>
      <c r="AL294" s="428"/>
      <c r="AM294" s="428"/>
      <c r="AN294" s="428"/>
      <c r="AO294" s="428"/>
      <c r="AP294" s="428"/>
      <c r="AQ294" s="428"/>
      <c r="AR294" s="428"/>
      <c r="AS294" s="428"/>
      <c r="AT294" s="430"/>
      <c r="AU294" s="431" t="s">
        <v>194</v>
      </c>
      <c r="AV294" s="432"/>
      <c r="AW294" s="432"/>
      <c r="AX294" s="434"/>
      <c r="AY294">
        <f>IF(AY293=0,0,1)</f>
        <v>1</v>
      </c>
    </row>
    <row r="295" spans="1:51" ht="21" customHeight="1">
      <c r="A295" s="444"/>
      <c r="B295" s="445"/>
      <c r="C295" s="445"/>
      <c r="D295" s="445"/>
      <c r="E295" s="445"/>
      <c r="F295" s="446"/>
      <c r="G295" s="413" t="s">
        <v>704</v>
      </c>
      <c r="H295" s="414"/>
      <c r="I295" s="414"/>
      <c r="J295" s="414"/>
      <c r="K295" s="415"/>
      <c r="L295" s="416" t="s">
        <v>722</v>
      </c>
      <c r="M295" s="417"/>
      <c r="N295" s="417"/>
      <c r="O295" s="417"/>
      <c r="P295" s="417"/>
      <c r="Q295" s="417"/>
      <c r="R295" s="417"/>
      <c r="S295" s="417"/>
      <c r="T295" s="417"/>
      <c r="U295" s="417"/>
      <c r="V295" s="417"/>
      <c r="W295" s="417"/>
      <c r="X295" s="418"/>
      <c r="Y295" s="419">
        <v>0.1</v>
      </c>
      <c r="Z295" s="420"/>
      <c r="AA295" s="420"/>
      <c r="AB295" s="421"/>
      <c r="AC295" s="413" t="s">
        <v>707</v>
      </c>
      <c r="AD295" s="414"/>
      <c r="AE295" s="414"/>
      <c r="AF295" s="414"/>
      <c r="AG295" s="415"/>
      <c r="AH295" s="416" t="s">
        <v>708</v>
      </c>
      <c r="AI295" s="417"/>
      <c r="AJ295" s="417"/>
      <c r="AK295" s="417"/>
      <c r="AL295" s="417"/>
      <c r="AM295" s="417"/>
      <c r="AN295" s="417"/>
      <c r="AO295" s="417"/>
      <c r="AP295" s="417"/>
      <c r="AQ295" s="417"/>
      <c r="AR295" s="417"/>
      <c r="AS295" s="417"/>
      <c r="AT295" s="418"/>
      <c r="AU295" s="419">
        <v>4.5</v>
      </c>
      <c r="AV295" s="420"/>
      <c r="AW295" s="420"/>
      <c r="AX295" s="422"/>
      <c r="AY295">
        <f>COUNTA(G295:AX295)</f>
        <v>6</v>
      </c>
    </row>
    <row r="296" spans="1:51" ht="21" hidden="1" customHeight="1">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customHeight="1" thickBot="1">
      <c r="A305" s="444"/>
      <c r="B305" s="445"/>
      <c r="C305" s="445"/>
      <c r="D305" s="445"/>
      <c r="E305" s="445"/>
      <c r="F305" s="446"/>
      <c r="G305" s="394" t="s">
        <v>195</v>
      </c>
      <c r="H305" s="395"/>
      <c r="I305" s="395"/>
      <c r="J305" s="395"/>
      <c r="K305" s="395"/>
      <c r="L305" s="396"/>
      <c r="M305" s="397"/>
      <c r="N305" s="397"/>
      <c r="O305" s="397"/>
      <c r="P305" s="397"/>
      <c r="Q305" s="397"/>
      <c r="R305" s="397"/>
      <c r="S305" s="397"/>
      <c r="T305" s="397"/>
      <c r="U305" s="397"/>
      <c r="V305" s="397"/>
      <c r="W305" s="397"/>
      <c r="X305" s="398"/>
      <c r="Y305" s="399">
        <f>SUM(Y295:AB304)</f>
        <v>0.1</v>
      </c>
      <c r="Z305" s="400"/>
      <c r="AA305" s="400"/>
      <c r="AB305" s="401"/>
      <c r="AC305" s="394" t="s">
        <v>195</v>
      </c>
      <c r="AD305" s="395"/>
      <c r="AE305" s="395"/>
      <c r="AF305" s="395"/>
      <c r="AG305" s="395"/>
      <c r="AH305" s="396"/>
      <c r="AI305" s="397"/>
      <c r="AJ305" s="397"/>
      <c r="AK305" s="397"/>
      <c r="AL305" s="397"/>
      <c r="AM305" s="397"/>
      <c r="AN305" s="397"/>
      <c r="AO305" s="397"/>
      <c r="AP305" s="397"/>
      <c r="AQ305" s="397"/>
      <c r="AR305" s="397"/>
      <c r="AS305" s="397"/>
      <c r="AT305" s="398"/>
      <c r="AU305" s="399">
        <f>SUM(AU295:AX304)</f>
        <v>4.5</v>
      </c>
      <c r="AV305" s="400"/>
      <c r="AW305" s="400"/>
      <c r="AX305" s="402"/>
      <c r="AY305">
        <f>IF(AY293=0,0,1)</f>
        <v>1</v>
      </c>
    </row>
    <row r="306" spans="1:51" ht="24.75" customHeight="1">
      <c r="A306" s="444"/>
      <c r="B306" s="445"/>
      <c r="C306" s="445"/>
      <c r="D306" s="445"/>
      <c r="E306" s="445"/>
      <c r="F306" s="446"/>
      <c r="G306" s="423" t="s">
        <v>198</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199</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6</v>
      </c>
    </row>
    <row r="307" spans="1:51" ht="24.75" customHeight="1">
      <c r="A307" s="444"/>
      <c r="B307" s="445"/>
      <c r="C307" s="445"/>
      <c r="D307" s="445"/>
      <c r="E307" s="445"/>
      <c r="F307" s="446"/>
      <c r="G307" s="427" t="s">
        <v>192</v>
      </c>
      <c r="H307" s="428"/>
      <c r="I307" s="428"/>
      <c r="J307" s="428"/>
      <c r="K307" s="428"/>
      <c r="L307" s="429" t="s">
        <v>193</v>
      </c>
      <c r="M307" s="428"/>
      <c r="N307" s="428"/>
      <c r="O307" s="428"/>
      <c r="P307" s="428"/>
      <c r="Q307" s="428"/>
      <c r="R307" s="428"/>
      <c r="S307" s="428"/>
      <c r="T307" s="428"/>
      <c r="U307" s="428"/>
      <c r="V307" s="428"/>
      <c r="W307" s="428"/>
      <c r="X307" s="430"/>
      <c r="Y307" s="431" t="s">
        <v>194</v>
      </c>
      <c r="Z307" s="432"/>
      <c r="AA307" s="432"/>
      <c r="AB307" s="433"/>
      <c r="AC307" s="427" t="s">
        <v>192</v>
      </c>
      <c r="AD307" s="428"/>
      <c r="AE307" s="428"/>
      <c r="AF307" s="428"/>
      <c r="AG307" s="428"/>
      <c r="AH307" s="429" t="s">
        <v>193</v>
      </c>
      <c r="AI307" s="428"/>
      <c r="AJ307" s="428"/>
      <c r="AK307" s="428"/>
      <c r="AL307" s="428"/>
      <c r="AM307" s="428"/>
      <c r="AN307" s="428"/>
      <c r="AO307" s="428"/>
      <c r="AP307" s="428"/>
      <c r="AQ307" s="428"/>
      <c r="AR307" s="428"/>
      <c r="AS307" s="428"/>
      <c r="AT307" s="430"/>
      <c r="AU307" s="431" t="s">
        <v>194</v>
      </c>
      <c r="AV307" s="432"/>
      <c r="AW307" s="432"/>
      <c r="AX307" s="434"/>
      <c r="AY307">
        <f>IF(AY306=0,0,1)</f>
        <v>1</v>
      </c>
    </row>
    <row r="308" spans="1:51" ht="18.75" customHeight="1">
      <c r="A308" s="444"/>
      <c r="B308" s="445"/>
      <c r="C308" s="445"/>
      <c r="D308" s="445"/>
      <c r="E308" s="445"/>
      <c r="F308" s="446"/>
      <c r="G308" s="413" t="s">
        <v>704</v>
      </c>
      <c r="H308" s="414"/>
      <c r="I308" s="414"/>
      <c r="J308" s="414"/>
      <c r="K308" s="415"/>
      <c r="L308" s="416" t="s">
        <v>775</v>
      </c>
      <c r="M308" s="417"/>
      <c r="N308" s="417"/>
      <c r="O308" s="417"/>
      <c r="P308" s="417"/>
      <c r="Q308" s="417"/>
      <c r="R308" s="417"/>
      <c r="S308" s="417"/>
      <c r="T308" s="417"/>
      <c r="U308" s="417"/>
      <c r="V308" s="417"/>
      <c r="W308" s="417"/>
      <c r="X308" s="418"/>
      <c r="Y308" s="419">
        <v>0.6</v>
      </c>
      <c r="Z308" s="420"/>
      <c r="AA308" s="420"/>
      <c r="AB308" s="421"/>
      <c r="AC308" s="413" t="s">
        <v>709</v>
      </c>
      <c r="AD308" s="414"/>
      <c r="AE308" s="414"/>
      <c r="AF308" s="414"/>
      <c r="AG308" s="415"/>
      <c r="AH308" s="416" t="s">
        <v>753</v>
      </c>
      <c r="AI308" s="417"/>
      <c r="AJ308" s="417"/>
      <c r="AK308" s="417"/>
      <c r="AL308" s="417"/>
      <c r="AM308" s="417"/>
      <c r="AN308" s="417"/>
      <c r="AO308" s="417"/>
      <c r="AP308" s="417"/>
      <c r="AQ308" s="417"/>
      <c r="AR308" s="417"/>
      <c r="AS308" s="417"/>
      <c r="AT308" s="418"/>
      <c r="AU308" s="419">
        <v>0.2</v>
      </c>
      <c r="AV308" s="420"/>
      <c r="AW308" s="420"/>
      <c r="AX308" s="422"/>
      <c r="AY308">
        <f>COUNTA(G308:AX308)</f>
        <v>6</v>
      </c>
    </row>
    <row r="309" spans="1:51" ht="18.75" hidden="1" customHeight="1">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customHeight="1" thickBot="1">
      <c r="A318" s="444"/>
      <c r="B318" s="445"/>
      <c r="C318" s="445"/>
      <c r="D318" s="445"/>
      <c r="E318" s="445"/>
      <c r="F318" s="446"/>
      <c r="G318" s="394" t="s">
        <v>195</v>
      </c>
      <c r="H318" s="395"/>
      <c r="I318" s="395"/>
      <c r="J318" s="395"/>
      <c r="K318" s="395"/>
      <c r="L318" s="396"/>
      <c r="M318" s="397"/>
      <c r="N318" s="397"/>
      <c r="O318" s="397"/>
      <c r="P318" s="397"/>
      <c r="Q318" s="397"/>
      <c r="R318" s="397"/>
      <c r="S318" s="397"/>
      <c r="T318" s="397"/>
      <c r="U318" s="397"/>
      <c r="V318" s="397"/>
      <c r="W318" s="397"/>
      <c r="X318" s="398"/>
      <c r="Y318" s="399">
        <f>SUM(Y308:AB317)</f>
        <v>0.6</v>
      </c>
      <c r="Z318" s="400"/>
      <c r="AA318" s="400"/>
      <c r="AB318" s="401"/>
      <c r="AC318" s="394" t="s">
        <v>195</v>
      </c>
      <c r="AD318" s="395"/>
      <c r="AE318" s="395"/>
      <c r="AF318" s="395"/>
      <c r="AG318" s="395"/>
      <c r="AH318" s="396"/>
      <c r="AI318" s="397"/>
      <c r="AJ318" s="397"/>
      <c r="AK318" s="397"/>
      <c r="AL318" s="397"/>
      <c r="AM318" s="397"/>
      <c r="AN318" s="397"/>
      <c r="AO318" s="397"/>
      <c r="AP318" s="397"/>
      <c r="AQ318" s="397"/>
      <c r="AR318" s="397"/>
      <c r="AS318" s="397"/>
      <c r="AT318" s="398"/>
      <c r="AU318" s="399">
        <f>SUM(AU308:AX317)</f>
        <v>0.2</v>
      </c>
      <c r="AV318" s="400"/>
      <c r="AW318" s="400"/>
      <c r="AX318" s="402"/>
      <c r="AY318">
        <f>IF(AY306=0,0,1)</f>
        <v>1</v>
      </c>
    </row>
    <row r="319" spans="1:51" ht="24.75" customHeight="1">
      <c r="A319" s="444"/>
      <c r="B319" s="445"/>
      <c r="C319" s="445"/>
      <c r="D319" s="445"/>
      <c r="E319" s="445"/>
      <c r="F319" s="446"/>
      <c r="G319" s="423" t="s">
        <v>200</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201</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6</v>
      </c>
    </row>
    <row r="320" spans="1:51" ht="24.75" customHeight="1">
      <c r="A320" s="444"/>
      <c r="B320" s="445"/>
      <c r="C320" s="445"/>
      <c r="D320" s="445"/>
      <c r="E320" s="445"/>
      <c r="F320" s="446"/>
      <c r="G320" s="427" t="s">
        <v>192</v>
      </c>
      <c r="H320" s="428"/>
      <c r="I320" s="428"/>
      <c r="J320" s="428"/>
      <c r="K320" s="428"/>
      <c r="L320" s="429" t="s">
        <v>193</v>
      </c>
      <c r="M320" s="428"/>
      <c r="N320" s="428"/>
      <c r="O320" s="428"/>
      <c r="P320" s="428"/>
      <c r="Q320" s="428"/>
      <c r="R320" s="428"/>
      <c r="S320" s="428"/>
      <c r="T320" s="428"/>
      <c r="U320" s="428"/>
      <c r="V320" s="428"/>
      <c r="W320" s="428"/>
      <c r="X320" s="430"/>
      <c r="Y320" s="431" t="s">
        <v>194</v>
      </c>
      <c r="Z320" s="432"/>
      <c r="AA320" s="432"/>
      <c r="AB320" s="433"/>
      <c r="AC320" s="427" t="s">
        <v>192</v>
      </c>
      <c r="AD320" s="428"/>
      <c r="AE320" s="428"/>
      <c r="AF320" s="428"/>
      <c r="AG320" s="428"/>
      <c r="AH320" s="429" t="s">
        <v>193</v>
      </c>
      <c r="AI320" s="428"/>
      <c r="AJ320" s="428"/>
      <c r="AK320" s="428"/>
      <c r="AL320" s="428"/>
      <c r="AM320" s="428"/>
      <c r="AN320" s="428"/>
      <c r="AO320" s="428"/>
      <c r="AP320" s="428"/>
      <c r="AQ320" s="428"/>
      <c r="AR320" s="428"/>
      <c r="AS320" s="428"/>
      <c r="AT320" s="430"/>
      <c r="AU320" s="431" t="s">
        <v>194</v>
      </c>
      <c r="AV320" s="432"/>
      <c r="AW320" s="432"/>
      <c r="AX320" s="434"/>
      <c r="AY320">
        <f>IF(AY319=0,0,1)</f>
        <v>1</v>
      </c>
    </row>
    <row r="321" spans="1:51" s="13" customFormat="1" ht="20.25" customHeight="1">
      <c r="A321" s="444"/>
      <c r="B321" s="445"/>
      <c r="C321" s="445"/>
      <c r="D321" s="445"/>
      <c r="E321" s="445"/>
      <c r="F321" s="446"/>
      <c r="G321" s="413" t="s">
        <v>705</v>
      </c>
      <c r="H321" s="414"/>
      <c r="I321" s="414"/>
      <c r="J321" s="414"/>
      <c r="K321" s="415"/>
      <c r="L321" s="416" t="s">
        <v>706</v>
      </c>
      <c r="M321" s="417"/>
      <c r="N321" s="417"/>
      <c r="O321" s="417"/>
      <c r="P321" s="417"/>
      <c r="Q321" s="417"/>
      <c r="R321" s="417"/>
      <c r="S321" s="417"/>
      <c r="T321" s="417"/>
      <c r="U321" s="417"/>
      <c r="V321" s="417"/>
      <c r="W321" s="417"/>
      <c r="X321" s="418"/>
      <c r="Y321" s="419">
        <v>2.7</v>
      </c>
      <c r="Z321" s="420"/>
      <c r="AA321" s="420"/>
      <c r="AB321" s="421"/>
      <c r="AC321" s="413" t="s">
        <v>723</v>
      </c>
      <c r="AD321" s="414"/>
      <c r="AE321" s="414"/>
      <c r="AF321" s="414"/>
      <c r="AG321" s="415"/>
      <c r="AH321" s="416" t="s">
        <v>724</v>
      </c>
      <c r="AI321" s="417"/>
      <c r="AJ321" s="417"/>
      <c r="AK321" s="417"/>
      <c r="AL321" s="417"/>
      <c r="AM321" s="417"/>
      <c r="AN321" s="417"/>
      <c r="AO321" s="417"/>
      <c r="AP321" s="417"/>
      <c r="AQ321" s="417"/>
      <c r="AR321" s="417"/>
      <c r="AS321" s="417"/>
      <c r="AT321" s="418"/>
      <c r="AU321" s="419">
        <v>1.1000000000000001</v>
      </c>
      <c r="AV321" s="420"/>
      <c r="AW321" s="420"/>
      <c r="AX321" s="422"/>
      <c r="AY321">
        <f>COUNTA(G321:AX321)</f>
        <v>6</v>
      </c>
    </row>
    <row r="322" spans="1:51" ht="20.25" hidden="1" customHeight="1">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customHeight="1">
      <c r="A331" s="444"/>
      <c r="B331" s="445"/>
      <c r="C331" s="445"/>
      <c r="D331" s="445"/>
      <c r="E331" s="445"/>
      <c r="F331" s="446"/>
      <c r="G331" s="394" t="s">
        <v>195</v>
      </c>
      <c r="H331" s="395"/>
      <c r="I331" s="395"/>
      <c r="J331" s="395"/>
      <c r="K331" s="395"/>
      <c r="L331" s="396"/>
      <c r="M331" s="397"/>
      <c r="N331" s="397"/>
      <c r="O331" s="397"/>
      <c r="P331" s="397"/>
      <c r="Q331" s="397"/>
      <c r="R331" s="397"/>
      <c r="S331" s="397"/>
      <c r="T331" s="397"/>
      <c r="U331" s="397"/>
      <c r="V331" s="397"/>
      <c r="W331" s="397"/>
      <c r="X331" s="398"/>
      <c r="Y331" s="399">
        <f>SUM(Y321:AB330)</f>
        <v>2.7</v>
      </c>
      <c r="Z331" s="400"/>
      <c r="AA331" s="400"/>
      <c r="AB331" s="401"/>
      <c r="AC331" s="394" t="s">
        <v>195</v>
      </c>
      <c r="AD331" s="395"/>
      <c r="AE331" s="395"/>
      <c r="AF331" s="395"/>
      <c r="AG331" s="395"/>
      <c r="AH331" s="396"/>
      <c r="AI331" s="397"/>
      <c r="AJ331" s="397"/>
      <c r="AK331" s="397"/>
      <c r="AL331" s="397"/>
      <c r="AM331" s="397"/>
      <c r="AN331" s="397"/>
      <c r="AO331" s="397"/>
      <c r="AP331" s="397"/>
      <c r="AQ331" s="397"/>
      <c r="AR331" s="397"/>
      <c r="AS331" s="397"/>
      <c r="AT331" s="398"/>
      <c r="AU331" s="399">
        <f>SUM(AU321:AX330)</f>
        <v>1.1000000000000001</v>
      </c>
      <c r="AV331" s="400"/>
      <c r="AW331" s="400"/>
      <c r="AX331" s="402"/>
      <c r="AY331">
        <f>IF(AY319=0,0,1)</f>
        <v>1</v>
      </c>
    </row>
    <row r="332" spans="1:51" ht="24.75" customHeight="1" thickBot="1">
      <c r="A332" s="389" t="s">
        <v>202</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142</v>
      </c>
      <c r="AM332" s="393"/>
      <c r="AN332" s="393"/>
      <c r="AO332" s="58"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4"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14</v>
      </c>
    </row>
    <row r="337" spans="1:51" ht="59.25" customHeight="1">
      <c r="A337" s="377"/>
      <c r="B337" s="377"/>
      <c r="C337" s="378" t="s">
        <v>204</v>
      </c>
      <c r="D337" s="379"/>
      <c r="E337" s="379"/>
      <c r="F337" s="379"/>
      <c r="G337" s="379"/>
      <c r="H337" s="379"/>
      <c r="I337" s="380"/>
      <c r="J337" s="356" t="s">
        <v>205</v>
      </c>
      <c r="K337" s="381"/>
      <c r="L337" s="381"/>
      <c r="M337" s="381"/>
      <c r="N337" s="381"/>
      <c r="O337" s="381"/>
      <c r="P337" s="382" t="s">
        <v>206</v>
      </c>
      <c r="Q337" s="382"/>
      <c r="R337" s="382"/>
      <c r="S337" s="382"/>
      <c r="T337" s="382"/>
      <c r="U337" s="382"/>
      <c r="V337" s="382"/>
      <c r="W337" s="382"/>
      <c r="X337" s="382"/>
      <c r="Y337" s="383" t="s">
        <v>207</v>
      </c>
      <c r="Z337" s="384"/>
      <c r="AA337" s="384"/>
      <c r="AB337" s="384"/>
      <c r="AC337" s="356" t="s">
        <v>208</v>
      </c>
      <c r="AD337" s="356"/>
      <c r="AE337" s="356"/>
      <c r="AF337" s="356"/>
      <c r="AG337" s="356"/>
      <c r="AH337" s="383" t="s">
        <v>209</v>
      </c>
      <c r="AI337" s="377"/>
      <c r="AJ337" s="377"/>
      <c r="AK337" s="377"/>
      <c r="AL337" s="377" t="s">
        <v>210</v>
      </c>
      <c r="AM337" s="377"/>
      <c r="AN337" s="377"/>
      <c r="AO337" s="385"/>
      <c r="AP337" s="356" t="s">
        <v>211</v>
      </c>
      <c r="AQ337" s="356"/>
      <c r="AR337" s="356"/>
      <c r="AS337" s="356"/>
      <c r="AT337" s="356"/>
      <c r="AU337" s="356"/>
      <c r="AV337" s="356"/>
      <c r="AW337" s="356"/>
      <c r="AX337" s="356"/>
      <c r="AY337">
        <f>IF(AY336=0,0,1)</f>
        <v>1</v>
      </c>
    </row>
    <row r="338" spans="1:51" ht="30" customHeight="1">
      <c r="A338" s="342">
        <v>1</v>
      </c>
      <c r="B338" s="342">
        <v>1</v>
      </c>
      <c r="C338" s="375" t="s">
        <v>725</v>
      </c>
      <c r="D338" s="368"/>
      <c r="E338" s="368"/>
      <c r="F338" s="368"/>
      <c r="G338" s="368"/>
      <c r="H338" s="368"/>
      <c r="I338" s="369"/>
      <c r="J338" s="386"/>
      <c r="K338" s="387"/>
      <c r="L338" s="387"/>
      <c r="M338" s="387"/>
      <c r="N338" s="387"/>
      <c r="O338" s="388"/>
      <c r="P338" s="376" t="s">
        <v>729</v>
      </c>
      <c r="Q338" s="349"/>
      <c r="R338" s="349"/>
      <c r="S338" s="349"/>
      <c r="T338" s="349"/>
      <c r="U338" s="349"/>
      <c r="V338" s="349"/>
      <c r="W338" s="349"/>
      <c r="X338" s="349"/>
      <c r="Y338" s="350">
        <v>0.7</v>
      </c>
      <c r="Z338" s="351"/>
      <c r="AA338" s="351"/>
      <c r="AB338" s="352"/>
      <c r="AC338" s="338" t="s">
        <v>64</v>
      </c>
      <c r="AD338" s="339"/>
      <c r="AE338" s="339"/>
      <c r="AF338" s="339"/>
      <c r="AG338" s="339"/>
      <c r="AH338" s="373" t="s">
        <v>728</v>
      </c>
      <c r="AI338" s="374"/>
      <c r="AJ338" s="374"/>
      <c r="AK338" s="374"/>
      <c r="AL338" s="334" t="s">
        <v>728</v>
      </c>
      <c r="AM338" s="335"/>
      <c r="AN338" s="335"/>
      <c r="AO338" s="336"/>
      <c r="AP338" s="337" t="s">
        <v>727</v>
      </c>
      <c r="AQ338" s="337"/>
      <c r="AR338" s="337"/>
      <c r="AS338" s="337"/>
      <c r="AT338" s="337"/>
      <c r="AU338" s="337"/>
      <c r="AV338" s="337"/>
      <c r="AW338" s="337"/>
      <c r="AX338" s="337"/>
      <c r="AY338">
        <f>COUNTA(C338:AX338)</f>
        <v>7</v>
      </c>
    </row>
    <row r="339" spans="1:51" ht="30" customHeight="1">
      <c r="A339" s="342">
        <v>2</v>
      </c>
      <c r="B339" s="342">
        <v>1</v>
      </c>
      <c r="C339" s="370" t="s">
        <v>726</v>
      </c>
      <c r="D339" s="252"/>
      <c r="E339" s="252"/>
      <c r="F339" s="252"/>
      <c r="G339" s="252"/>
      <c r="H339" s="252"/>
      <c r="I339" s="371"/>
      <c r="J339" s="347"/>
      <c r="K339" s="348"/>
      <c r="L339" s="348"/>
      <c r="M339" s="348"/>
      <c r="N339" s="348"/>
      <c r="O339" s="348"/>
      <c r="P339" s="376" t="s">
        <v>729</v>
      </c>
      <c r="Q339" s="349"/>
      <c r="R339" s="349"/>
      <c r="S339" s="349"/>
      <c r="T339" s="349"/>
      <c r="U339" s="349"/>
      <c r="V339" s="349"/>
      <c r="W339" s="349"/>
      <c r="X339" s="349"/>
      <c r="Y339" s="350">
        <v>0.3</v>
      </c>
      <c r="Z339" s="351"/>
      <c r="AA339" s="351"/>
      <c r="AB339" s="352"/>
      <c r="AC339" s="338" t="s">
        <v>64</v>
      </c>
      <c r="AD339" s="339"/>
      <c r="AE339" s="339"/>
      <c r="AF339" s="339"/>
      <c r="AG339" s="339"/>
      <c r="AH339" s="373" t="s">
        <v>728</v>
      </c>
      <c r="AI339" s="374"/>
      <c r="AJ339" s="374"/>
      <c r="AK339" s="374"/>
      <c r="AL339" s="334" t="s">
        <v>728</v>
      </c>
      <c r="AM339" s="335"/>
      <c r="AN339" s="335"/>
      <c r="AO339" s="336"/>
      <c r="AP339" s="337" t="s">
        <v>727</v>
      </c>
      <c r="AQ339" s="337"/>
      <c r="AR339" s="337"/>
      <c r="AS339" s="337"/>
      <c r="AT339" s="337"/>
      <c r="AU339" s="337"/>
      <c r="AV339" s="337"/>
      <c r="AW339" s="337"/>
      <c r="AX339" s="337"/>
      <c r="AY339">
        <f t="shared" ref="AY339:AY368" si="62">COUNTA(C339:AX339)</f>
        <v>7</v>
      </c>
    </row>
    <row r="340" spans="1:51" ht="30" hidden="1" customHeight="1">
      <c r="A340" s="342">
        <v>3</v>
      </c>
      <c r="B340" s="342">
        <v>1</v>
      </c>
      <c r="C340" s="370"/>
      <c r="D340" s="252"/>
      <c r="E340" s="252"/>
      <c r="F340" s="252"/>
      <c r="G340" s="252"/>
      <c r="H340" s="252"/>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c r="A341" s="342">
        <v>4</v>
      </c>
      <c r="B341" s="342">
        <v>1</v>
      </c>
      <c r="C341" s="370"/>
      <c r="D341" s="252"/>
      <c r="E341" s="252"/>
      <c r="F341" s="252"/>
      <c r="G341" s="252"/>
      <c r="H341" s="252"/>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c r="A342" s="342">
        <v>5</v>
      </c>
      <c r="B342" s="342">
        <v>1</v>
      </c>
      <c r="C342" s="370"/>
      <c r="D342" s="252"/>
      <c r="E342" s="252"/>
      <c r="F342" s="252"/>
      <c r="G342" s="252"/>
      <c r="H342" s="252"/>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c r="A343" s="342">
        <v>6</v>
      </c>
      <c r="B343" s="342">
        <v>1</v>
      </c>
      <c r="C343" s="370"/>
      <c r="D343" s="252"/>
      <c r="E343" s="252"/>
      <c r="F343" s="252"/>
      <c r="G343" s="252"/>
      <c r="H343" s="252"/>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c r="A344" s="342">
        <v>7</v>
      </c>
      <c r="B344" s="342">
        <v>1</v>
      </c>
      <c r="C344" s="370"/>
      <c r="D344" s="252"/>
      <c r="E344" s="252"/>
      <c r="F344" s="252"/>
      <c r="G344" s="252"/>
      <c r="H344" s="252"/>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c r="A369" s="38"/>
      <c r="B369" s="42" t="s">
        <v>212</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70</v>
      </c>
    </row>
    <row r="370" spans="1:51" ht="59.25" customHeight="1">
      <c r="A370" s="377"/>
      <c r="B370" s="377"/>
      <c r="C370" s="378" t="s">
        <v>204</v>
      </c>
      <c r="D370" s="379"/>
      <c r="E370" s="379"/>
      <c r="F370" s="379"/>
      <c r="G370" s="379"/>
      <c r="H370" s="379"/>
      <c r="I370" s="380"/>
      <c r="J370" s="356" t="s">
        <v>205</v>
      </c>
      <c r="K370" s="381"/>
      <c r="L370" s="381"/>
      <c r="M370" s="381"/>
      <c r="N370" s="381"/>
      <c r="O370" s="381"/>
      <c r="P370" s="382" t="s">
        <v>206</v>
      </c>
      <c r="Q370" s="382"/>
      <c r="R370" s="382"/>
      <c r="S370" s="382"/>
      <c r="T370" s="382"/>
      <c r="U370" s="382"/>
      <c r="V370" s="382"/>
      <c r="W370" s="382"/>
      <c r="X370" s="382"/>
      <c r="Y370" s="383" t="s">
        <v>207</v>
      </c>
      <c r="Z370" s="384"/>
      <c r="AA370" s="384"/>
      <c r="AB370" s="384"/>
      <c r="AC370" s="356" t="s">
        <v>208</v>
      </c>
      <c r="AD370" s="356"/>
      <c r="AE370" s="356"/>
      <c r="AF370" s="356"/>
      <c r="AG370" s="356"/>
      <c r="AH370" s="383" t="s">
        <v>209</v>
      </c>
      <c r="AI370" s="377"/>
      <c r="AJ370" s="377"/>
      <c r="AK370" s="377"/>
      <c r="AL370" s="377" t="s">
        <v>210</v>
      </c>
      <c r="AM370" s="377"/>
      <c r="AN370" s="377"/>
      <c r="AO370" s="385"/>
      <c r="AP370" s="356" t="s">
        <v>211</v>
      </c>
      <c r="AQ370" s="356"/>
      <c r="AR370" s="356"/>
      <c r="AS370" s="356"/>
      <c r="AT370" s="356"/>
      <c r="AU370" s="356"/>
      <c r="AV370" s="356"/>
      <c r="AW370" s="356"/>
      <c r="AX370" s="356"/>
      <c r="AY370">
        <f>IF(AY369=0,0,1)</f>
        <v>1</v>
      </c>
    </row>
    <row r="371" spans="1:51" ht="30" customHeight="1">
      <c r="A371" s="342">
        <v>1</v>
      </c>
      <c r="B371" s="342">
        <v>1</v>
      </c>
      <c r="C371" s="375" t="s">
        <v>730</v>
      </c>
      <c r="D371" s="368"/>
      <c r="E371" s="368"/>
      <c r="F371" s="368"/>
      <c r="G371" s="368"/>
      <c r="H371" s="368"/>
      <c r="I371" s="369"/>
      <c r="J371" s="347"/>
      <c r="K371" s="348"/>
      <c r="L371" s="348"/>
      <c r="M371" s="348"/>
      <c r="N371" s="348"/>
      <c r="O371" s="348"/>
      <c r="P371" s="376" t="s">
        <v>740</v>
      </c>
      <c r="Q371" s="349"/>
      <c r="R371" s="349"/>
      <c r="S371" s="349"/>
      <c r="T371" s="349"/>
      <c r="U371" s="349"/>
      <c r="V371" s="349"/>
      <c r="W371" s="349"/>
      <c r="X371" s="349"/>
      <c r="Y371" s="350">
        <v>2.6</v>
      </c>
      <c r="Z371" s="351"/>
      <c r="AA371" s="351"/>
      <c r="AB371" s="352"/>
      <c r="AC371" s="338" t="s">
        <v>342</v>
      </c>
      <c r="AD371" s="339"/>
      <c r="AE371" s="339"/>
      <c r="AF371" s="339"/>
      <c r="AG371" s="339"/>
      <c r="AH371" s="373" t="s">
        <v>728</v>
      </c>
      <c r="AI371" s="374"/>
      <c r="AJ371" s="374"/>
      <c r="AK371" s="374"/>
      <c r="AL371" s="334" t="s">
        <v>728</v>
      </c>
      <c r="AM371" s="335"/>
      <c r="AN371" s="335"/>
      <c r="AO371" s="336"/>
      <c r="AP371" s="337" t="s">
        <v>727</v>
      </c>
      <c r="AQ371" s="337"/>
      <c r="AR371" s="337"/>
      <c r="AS371" s="337"/>
      <c r="AT371" s="337"/>
      <c r="AU371" s="337"/>
      <c r="AV371" s="337"/>
      <c r="AW371" s="337"/>
      <c r="AX371" s="337"/>
      <c r="AY371">
        <f>COUNTA(C371:AX371)</f>
        <v>7</v>
      </c>
    </row>
    <row r="372" spans="1:51" ht="30" customHeight="1">
      <c r="A372" s="342">
        <v>2</v>
      </c>
      <c r="B372" s="342">
        <v>1</v>
      </c>
      <c r="C372" s="370" t="s">
        <v>731</v>
      </c>
      <c r="D372" s="252"/>
      <c r="E372" s="252"/>
      <c r="F372" s="252"/>
      <c r="G372" s="252"/>
      <c r="H372" s="252"/>
      <c r="I372" s="371"/>
      <c r="J372" s="347"/>
      <c r="K372" s="348"/>
      <c r="L372" s="348"/>
      <c r="M372" s="348"/>
      <c r="N372" s="348"/>
      <c r="O372" s="348"/>
      <c r="P372" s="376" t="s">
        <v>740</v>
      </c>
      <c r="Q372" s="349"/>
      <c r="R372" s="349"/>
      <c r="S372" s="349"/>
      <c r="T372" s="349"/>
      <c r="U372" s="349"/>
      <c r="V372" s="349"/>
      <c r="W372" s="349"/>
      <c r="X372" s="349"/>
      <c r="Y372" s="350">
        <v>1.9</v>
      </c>
      <c r="Z372" s="351"/>
      <c r="AA372" s="351"/>
      <c r="AB372" s="352"/>
      <c r="AC372" s="338" t="s">
        <v>342</v>
      </c>
      <c r="AD372" s="339"/>
      <c r="AE372" s="339"/>
      <c r="AF372" s="339"/>
      <c r="AG372" s="339"/>
      <c r="AH372" s="373" t="s">
        <v>728</v>
      </c>
      <c r="AI372" s="374"/>
      <c r="AJ372" s="374"/>
      <c r="AK372" s="374"/>
      <c r="AL372" s="334" t="s">
        <v>728</v>
      </c>
      <c r="AM372" s="335"/>
      <c r="AN372" s="335"/>
      <c r="AO372" s="336"/>
      <c r="AP372" s="337" t="s">
        <v>727</v>
      </c>
      <c r="AQ372" s="337"/>
      <c r="AR372" s="337"/>
      <c r="AS372" s="337"/>
      <c r="AT372" s="337"/>
      <c r="AU372" s="337"/>
      <c r="AV372" s="337"/>
      <c r="AW372" s="337"/>
      <c r="AX372" s="337"/>
      <c r="AY372">
        <f t="shared" ref="AY372:AY401" si="63">COUNTA(C372:AX372)</f>
        <v>7</v>
      </c>
    </row>
    <row r="373" spans="1:51" ht="30" customHeight="1">
      <c r="A373" s="342">
        <v>3</v>
      </c>
      <c r="B373" s="342">
        <v>1</v>
      </c>
      <c r="C373" s="370" t="s">
        <v>732</v>
      </c>
      <c r="D373" s="252"/>
      <c r="E373" s="252"/>
      <c r="F373" s="252"/>
      <c r="G373" s="252"/>
      <c r="H373" s="252"/>
      <c r="I373" s="371"/>
      <c r="J373" s="347"/>
      <c r="K373" s="348"/>
      <c r="L373" s="348"/>
      <c r="M373" s="348"/>
      <c r="N373" s="348"/>
      <c r="O373" s="348"/>
      <c r="P373" s="376" t="s">
        <v>740</v>
      </c>
      <c r="Q373" s="349"/>
      <c r="R373" s="349"/>
      <c r="S373" s="349"/>
      <c r="T373" s="349"/>
      <c r="U373" s="349"/>
      <c r="V373" s="349"/>
      <c r="W373" s="349"/>
      <c r="X373" s="349"/>
      <c r="Y373" s="350">
        <v>1.9</v>
      </c>
      <c r="Z373" s="351"/>
      <c r="AA373" s="351"/>
      <c r="AB373" s="352"/>
      <c r="AC373" s="338" t="s">
        <v>342</v>
      </c>
      <c r="AD373" s="339"/>
      <c r="AE373" s="339"/>
      <c r="AF373" s="339"/>
      <c r="AG373" s="339"/>
      <c r="AH373" s="373" t="s">
        <v>728</v>
      </c>
      <c r="AI373" s="374"/>
      <c r="AJ373" s="374"/>
      <c r="AK373" s="374"/>
      <c r="AL373" s="334" t="s">
        <v>728</v>
      </c>
      <c r="AM373" s="335"/>
      <c r="AN373" s="335"/>
      <c r="AO373" s="336"/>
      <c r="AP373" s="337" t="s">
        <v>727</v>
      </c>
      <c r="AQ373" s="337"/>
      <c r="AR373" s="337"/>
      <c r="AS373" s="337"/>
      <c r="AT373" s="337"/>
      <c r="AU373" s="337"/>
      <c r="AV373" s="337"/>
      <c r="AW373" s="337"/>
      <c r="AX373" s="337"/>
      <c r="AY373">
        <f t="shared" si="63"/>
        <v>7</v>
      </c>
    </row>
    <row r="374" spans="1:51" ht="30" customHeight="1">
      <c r="A374" s="342">
        <v>4</v>
      </c>
      <c r="B374" s="342">
        <v>1</v>
      </c>
      <c r="C374" s="370" t="s">
        <v>733</v>
      </c>
      <c r="D374" s="252"/>
      <c r="E374" s="252"/>
      <c r="F374" s="252"/>
      <c r="G374" s="252"/>
      <c r="H374" s="252"/>
      <c r="I374" s="371"/>
      <c r="J374" s="347"/>
      <c r="K374" s="348"/>
      <c r="L374" s="348"/>
      <c r="M374" s="348"/>
      <c r="N374" s="348"/>
      <c r="O374" s="348"/>
      <c r="P374" s="376" t="s">
        <v>740</v>
      </c>
      <c r="Q374" s="349"/>
      <c r="R374" s="349"/>
      <c r="S374" s="349"/>
      <c r="T374" s="349"/>
      <c r="U374" s="349"/>
      <c r="V374" s="349"/>
      <c r="W374" s="349"/>
      <c r="X374" s="349"/>
      <c r="Y374" s="350">
        <v>1.8</v>
      </c>
      <c r="Z374" s="351"/>
      <c r="AA374" s="351"/>
      <c r="AB374" s="352"/>
      <c r="AC374" s="338" t="s">
        <v>342</v>
      </c>
      <c r="AD374" s="339"/>
      <c r="AE374" s="339"/>
      <c r="AF374" s="339"/>
      <c r="AG374" s="339"/>
      <c r="AH374" s="373" t="s">
        <v>728</v>
      </c>
      <c r="AI374" s="374"/>
      <c r="AJ374" s="374"/>
      <c r="AK374" s="374"/>
      <c r="AL374" s="334" t="s">
        <v>728</v>
      </c>
      <c r="AM374" s="335"/>
      <c r="AN374" s="335"/>
      <c r="AO374" s="336"/>
      <c r="AP374" s="337" t="s">
        <v>727</v>
      </c>
      <c r="AQ374" s="337"/>
      <c r="AR374" s="337"/>
      <c r="AS374" s="337"/>
      <c r="AT374" s="337"/>
      <c r="AU374" s="337"/>
      <c r="AV374" s="337"/>
      <c r="AW374" s="337"/>
      <c r="AX374" s="337"/>
      <c r="AY374">
        <f t="shared" si="63"/>
        <v>7</v>
      </c>
    </row>
    <row r="375" spans="1:51" ht="30" customHeight="1">
      <c r="A375" s="342">
        <v>5</v>
      </c>
      <c r="B375" s="342">
        <v>1</v>
      </c>
      <c r="C375" s="375" t="s">
        <v>734</v>
      </c>
      <c r="D375" s="368"/>
      <c r="E375" s="368"/>
      <c r="F375" s="368"/>
      <c r="G375" s="368"/>
      <c r="H375" s="368"/>
      <c r="I375" s="369"/>
      <c r="J375" s="347"/>
      <c r="K375" s="348"/>
      <c r="L375" s="348"/>
      <c r="M375" s="348"/>
      <c r="N375" s="348"/>
      <c r="O375" s="348"/>
      <c r="P375" s="376" t="s">
        <v>740</v>
      </c>
      <c r="Q375" s="349"/>
      <c r="R375" s="349"/>
      <c r="S375" s="349"/>
      <c r="T375" s="349"/>
      <c r="U375" s="349"/>
      <c r="V375" s="349"/>
      <c r="W375" s="349"/>
      <c r="X375" s="349"/>
      <c r="Y375" s="350">
        <v>1.8</v>
      </c>
      <c r="Z375" s="351"/>
      <c r="AA375" s="351"/>
      <c r="AB375" s="352"/>
      <c r="AC375" s="338" t="s">
        <v>342</v>
      </c>
      <c r="AD375" s="339"/>
      <c r="AE375" s="339"/>
      <c r="AF375" s="339"/>
      <c r="AG375" s="339"/>
      <c r="AH375" s="373" t="s">
        <v>728</v>
      </c>
      <c r="AI375" s="374"/>
      <c r="AJ375" s="374"/>
      <c r="AK375" s="374"/>
      <c r="AL375" s="334" t="s">
        <v>728</v>
      </c>
      <c r="AM375" s="335"/>
      <c r="AN375" s="335"/>
      <c r="AO375" s="336"/>
      <c r="AP375" s="337" t="s">
        <v>727</v>
      </c>
      <c r="AQ375" s="337"/>
      <c r="AR375" s="337"/>
      <c r="AS375" s="337"/>
      <c r="AT375" s="337"/>
      <c r="AU375" s="337"/>
      <c r="AV375" s="337"/>
      <c r="AW375" s="337"/>
      <c r="AX375" s="337"/>
      <c r="AY375">
        <f>COUNTA(C375:AX375)</f>
        <v>7</v>
      </c>
    </row>
    <row r="376" spans="1:51" ht="30" customHeight="1">
      <c r="A376" s="342">
        <v>6</v>
      </c>
      <c r="B376" s="342">
        <v>1</v>
      </c>
      <c r="C376" s="375" t="s">
        <v>735</v>
      </c>
      <c r="D376" s="368"/>
      <c r="E376" s="368"/>
      <c r="F376" s="368"/>
      <c r="G376" s="368"/>
      <c r="H376" s="368"/>
      <c r="I376" s="369"/>
      <c r="J376" s="347"/>
      <c r="K376" s="348"/>
      <c r="L376" s="348"/>
      <c r="M376" s="348"/>
      <c r="N376" s="348"/>
      <c r="O376" s="348"/>
      <c r="P376" s="376" t="s">
        <v>740</v>
      </c>
      <c r="Q376" s="349"/>
      <c r="R376" s="349"/>
      <c r="S376" s="349"/>
      <c r="T376" s="349"/>
      <c r="U376" s="349"/>
      <c r="V376" s="349"/>
      <c r="W376" s="349"/>
      <c r="X376" s="349"/>
      <c r="Y376" s="350">
        <v>1.6</v>
      </c>
      <c r="Z376" s="351"/>
      <c r="AA376" s="351"/>
      <c r="AB376" s="352"/>
      <c r="AC376" s="338" t="s">
        <v>342</v>
      </c>
      <c r="AD376" s="339"/>
      <c r="AE376" s="339"/>
      <c r="AF376" s="339"/>
      <c r="AG376" s="339"/>
      <c r="AH376" s="373" t="s">
        <v>728</v>
      </c>
      <c r="AI376" s="374"/>
      <c r="AJ376" s="374"/>
      <c r="AK376" s="374"/>
      <c r="AL376" s="334" t="s">
        <v>728</v>
      </c>
      <c r="AM376" s="335"/>
      <c r="AN376" s="335"/>
      <c r="AO376" s="336"/>
      <c r="AP376" s="337" t="s">
        <v>727</v>
      </c>
      <c r="AQ376" s="337"/>
      <c r="AR376" s="337"/>
      <c r="AS376" s="337"/>
      <c r="AT376" s="337"/>
      <c r="AU376" s="337"/>
      <c r="AV376" s="337"/>
      <c r="AW376" s="337"/>
      <c r="AX376" s="337"/>
      <c r="AY376">
        <f t="shared" si="63"/>
        <v>7</v>
      </c>
    </row>
    <row r="377" spans="1:51" ht="30" customHeight="1">
      <c r="A377" s="342">
        <v>7</v>
      </c>
      <c r="B377" s="342">
        <v>1</v>
      </c>
      <c r="C377" s="375" t="s">
        <v>736</v>
      </c>
      <c r="D377" s="368"/>
      <c r="E377" s="368"/>
      <c r="F377" s="368"/>
      <c r="G377" s="368"/>
      <c r="H377" s="368"/>
      <c r="I377" s="369"/>
      <c r="J377" s="347"/>
      <c r="K377" s="348"/>
      <c r="L377" s="348"/>
      <c r="M377" s="348"/>
      <c r="N377" s="348"/>
      <c r="O377" s="348"/>
      <c r="P377" s="376" t="s">
        <v>740</v>
      </c>
      <c r="Q377" s="349"/>
      <c r="R377" s="349"/>
      <c r="S377" s="349"/>
      <c r="T377" s="349"/>
      <c r="U377" s="349"/>
      <c r="V377" s="349"/>
      <c r="W377" s="349"/>
      <c r="X377" s="349"/>
      <c r="Y377" s="350">
        <v>1.6</v>
      </c>
      <c r="Z377" s="351"/>
      <c r="AA377" s="351"/>
      <c r="AB377" s="352"/>
      <c r="AC377" s="338" t="s">
        <v>342</v>
      </c>
      <c r="AD377" s="339"/>
      <c r="AE377" s="339"/>
      <c r="AF377" s="339"/>
      <c r="AG377" s="339"/>
      <c r="AH377" s="373" t="s">
        <v>728</v>
      </c>
      <c r="AI377" s="374"/>
      <c r="AJ377" s="374"/>
      <c r="AK377" s="374"/>
      <c r="AL377" s="334" t="s">
        <v>728</v>
      </c>
      <c r="AM377" s="335"/>
      <c r="AN377" s="335"/>
      <c r="AO377" s="336"/>
      <c r="AP377" s="337" t="s">
        <v>727</v>
      </c>
      <c r="AQ377" s="337"/>
      <c r="AR377" s="337"/>
      <c r="AS377" s="337"/>
      <c r="AT377" s="337"/>
      <c r="AU377" s="337"/>
      <c r="AV377" s="337"/>
      <c r="AW377" s="337"/>
      <c r="AX377" s="337"/>
      <c r="AY377">
        <f t="shared" si="63"/>
        <v>7</v>
      </c>
    </row>
    <row r="378" spans="1:51" ht="30" customHeight="1">
      <c r="A378" s="342">
        <v>8</v>
      </c>
      <c r="B378" s="342">
        <v>1</v>
      </c>
      <c r="C378" s="375" t="s">
        <v>737</v>
      </c>
      <c r="D378" s="368"/>
      <c r="E378" s="368"/>
      <c r="F378" s="368"/>
      <c r="G378" s="368"/>
      <c r="H378" s="368"/>
      <c r="I378" s="369"/>
      <c r="J378" s="347"/>
      <c r="K378" s="348"/>
      <c r="L378" s="348"/>
      <c r="M378" s="348"/>
      <c r="N378" s="348"/>
      <c r="O378" s="348"/>
      <c r="P378" s="376" t="s">
        <v>740</v>
      </c>
      <c r="Q378" s="349"/>
      <c r="R378" s="349"/>
      <c r="S378" s="349"/>
      <c r="T378" s="349"/>
      <c r="U378" s="349"/>
      <c r="V378" s="349"/>
      <c r="W378" s="349"/>
      <c r="X378" s="349"/>
      <c r="Y378" s="350">
        <v>1.6</v>
      </c>
      <c r="Z378" s="351"/>
      <c r="AA378" s="351"/>
      <c r="AB378" s="352"/>
      <c r="AC378" s="338" t="s">
        <v>342</v>
      </c>
      <c r="AD378" s="339"/>
      <c r="AE378" s="339"/>
      <c r="AF378" s="339"/>
      <c r="AG378" s="339"/>
      <c r="AH378" s="373" t="s">
        <v>728</v>
      </c>
      <c r="AI378" s="374"/>
      <c r="AJ378" s="374"/>
      <c r="AK378" s="374"/>
      <c r="AL378" s="334" t="s">
        <v>728</v>
      </c>
      <c r="AM378" s="335"/>
      <c r="AN378" s="335"/>
      <c r="AO378" s="336"/>
      <c r="AP378" s="337" t="s">
        <v>727</v>
      </c>
      <c r="AQ378" s="337"/>
      <c r="AR378" s="337"/>
      <c r="AS378" s="337"/>
      <c r="AT378" s="337"/>
      <c r="AU378" s="337"/>
      <c r="AV378" s="337"/>
      <c r="AW378" s="337"/>
      <c r="AX378" s="337"/>
      <c r="AY378">
        <f t="shared" si="63"/>
        <v>7</v>
      </c>
    </row>
    <row r="379" spans="1:51" ht="30" customHeight="1">
      <c r="A379" s="342">
        <v>9</v>
      </c>
      <c r="B379" s="342">
        <v>1</v>
      </c>
      <c r="C379" s="375" t="s">
        <v>738</v>
      </c>
      <c r="D379" s="368"/>
      <c r="E379" s="368"/>
      <c r="F379" s="368"/>
      <c r="G379" s="368"/>
      <c r="H379" s="368"/>
      <c r="I379" s="369"/>
      <c r="J379" s="347"/>
      <c r="K379" s="348"/>
      <c r="L379" s="348"/>
      <c r="M379" s="348"/>
      <c r="N379" s="348"/>
      <c r="O379" s="348"/>
      <c r="P379" s="376" t="s">
        <v>740</v>
      </c>
      <c r="Q379" s="349"/>
      <c r="R379" s="349"/>
      <c r="S379" s="349"/>
      <c r="T379" s="349"/>
      <c r="U379" s="349"/>
      <c r="V379" s="349"/>
      <c r="W379" s="349"/>
      <c r="X379" s="349"/>
      <c r="Y379" s="350">
        <v>1.5</v>
      </c>
      <c r="Z379" s="351"/>
      <c r="AA379" s="351"/>
      <c r="AB379" s="352"/>
      <c r="AC379" s="338" t="s">
        <v>342</v>
      </c>
      <c r="AD379" s="339"/>
      <c r="AE379" s="339"/>
      <c r="AF379" s="339"/>
      <c r="AG379" s="339"/>
      <c r="AH379" s="373" t="s">
        <v>728</v>
      </c>
      <c r="AI379" s="374"/>
      <c r="AJ379" s="374"/>
      <c r="AK379" s="374"/>
      <c r="AL379" s="334" t="s">
        <v>728</v>
      </c>
      <c r="AM379" s="335"/>
      <c r="AN379" s="335"/>
      <c r="AO379" s="336"/>
      <c r="AP379" s="337" t="s">
        <v>727</v>
      </c>
      <c r="AQ379" s="337"/>
      <c r="AR379" s="337"/>
      <c r="AS379" s="337"/>
      <c r="AT379" s="337"/>
      <c r="AU379" s="337"/>
      <c r="AV379" s="337"/>
      <c r="AW379" s="337"/>
      <c r="AX379" s="337"/>
      <c r="AY379">
        <f t="shared" si="63"/>
        <v>7</v>
      </c>
    </row>
    <row r="380" spans="1:51" ht="30" customHeight="1">
      <c r="A380" s="342">
        <v>10</v>
      </c>
      <c r="B380" s="342">
        <v>1</v>
      </c>
      <c r="C380" s="375" t="s">
        <v>739</v>
      </c>
      <c r="D380" s="368"/>
      <c r="E380" s="368"/>
      <c r="F380" s="368"/>
      <c r="G380" s="368"/>
      <c r="H380" s="368"/>
      <c r="I380" s="369"/>
      <c r="J380" s="347"/>
      <c r="K380" s="348"/>
      <c r="L380" s="348"/>
      <c r="M380" s="348"/>
      <c r="N380" s="348"/>
      <c r="O380" s="348"/>
      <c r="P380" s="376" t="s">
        <v>740</v>
      </c>
      <c r="Q380" s="349"/>
      <c r="R380" s="349"/>
      <c r="S380" s="349"/>
      <c r="T380" s="349"/>
      <c r="U380" s="349"/>
      <c r="V380" s="349"/>
      <c r="W380" s="349"/>
      <c r="X380" s="349"/>
      <c r="Y380" s="350">
        <v>1.5</v>
      </c>
      <c r="Z380" s="351"/>
      <c r="AA380" s="351"/>
      <c r="AB380" s="352"/>
      <c r="AC380" s="338" t="s">
        <v>342</v>
      </c>
      <c r="AD380" s="339"/>
      <c r="AE380" s="339"/>
      <c r="AF380" s="339"/>
      <c r="AG380" s="339"/>
      <c r="AH380" s="373" t="s">
        <v>728</v>
      </c>
      <c r="AI380" s="374"/>
      <c r="AJ380" s="374"/>
      <c r="AK380" s="374"/>
      <c r="AL380" s="334" t="s">
        <v>728</v>
      </c>
      <c r="AM380" s="335"/>
      <c r="AN380" s="335"/>
      <c r="AO380" s="336"/>
      <c r="AP380" s="337" t="s">
        <v>727</v>
      </c>
      <c r="AQ380" s="337"/>
      <c r="AR380" s="337"/>
      <c r="AS380" s="337"/>
      <c r="AT380" s="337"/>
      <c r="AU380" s="337"/>
      <c r="AV380" s="337"/>
      <c r="AW380" s="337"/>
      <c r="AX380" s="337"/>
      <c r="AY380">
        <f t="shared" si="63"/>
        <v>7</v>
      </c>
    </row>
    <row r="381" spans="1:51" ht="30" hidden="1" customHeight="1">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c r="A402" s="38"/>
      <c r="B402" s="42" t="s">
        <v>213</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35</v>
      </c>
    </row>
    <row r="403" spans="1:51" ht="59.25" customHeight="1">
      <c r="A403" s="377"/>
      <c r="B403" s="377"/>
      <c r="C403" s="378" t="s">
        <v>204</v>
      </c>
      <c r="D403" s="379"/>
      <c r="E403" s="379"/>
      <c r="F403" s="379"/>
      <c r="G403" s="379"/>
      <c r="H403" s="379"/>
      <c r="I403" s="380"/>
      <c r="J403" s="356" t="s">
        <v>205</v>
      </c>
      <c r="K403" s="381"/>
      <c r="L403" s="381"/>
      <c r="M403" s="381"/>
      <c r="N403" s="381"/>
      <c r="O403" s="381"/>
      <c r="P403" s="382" t="s">
        <v>206</v>
      </c>
      <c r="Q403" s="382"/>
      <c r="R403" s="382"/>
      <c r="S403" s="382"/>
      <c r="T403" s="382"/>
      <c r="U403" s="382"/>
      <c r="V403" s="382"/>
      <c r="W403" s="382"/>
      <c r="X403" s="382"/>
      <c r="Y403" s="383" t="s">
        <v>207</v>
      </c>
      <c r="Z403" s="384"/>
      <c r="AA403" s="384"/>
      <c r="AB403" s="384"/>
      <c r="AC403" s="356" t="s">
        <v>208</v>
      </c>
      <c r="AD403" s="356"/>
      <c r="AE403" s="356"/>
      <c r="AF403" s="356"/>
      <c r="AG403" s="356"/>
      <c r="AH403" s="383" t="s">
        <v>209</v>
      </c>
      <c r="AI403" s="377"/>
      <c r="AJ403" s="377"/>
      <c r="AK403" s="377"/>
      <c r="AL403" s="377" t="s">
        <v>210</v>
      </c>
      <c r="AM403" s="377"/>
      <c r="AN403" s="377"/>
      <c r="AO403" s="385"/>
      <c r="AP403" s="356" t="s">
        <v>211</v>
      </c>
      <c r="AQ403" s="356"/>
      <c r="AR403" s="356"/>
      <c r="AS403" s="356"/>
      <c r="AT403" s="356"/>
      <c r="AU403" s="356"/>
      <c r="AV403" s="356"/>
      <c r="AW403" s="356"/>
      <c r="AX403" s="356"/>
      <c r="AY403">
        <f>IF(AY402=0,0,1)</f>
        <v>1</v>
      </c>
    </row>
    <row r="404" spans="1:51" ht="30" customHeight="1">
      <c r="A404" s="342">
        <v>1</v>
      </c>
      <c r="B404" s="342">
        <v>1</v>
      </c>
      <c r="C404" s="375" t="s">
        <v>741</v>
      </c>
      <c r="D404" s="368"/>
      <c r="E404" s="368"/>
      <c r="F404" s="368"/>
      <c r="G404" s="368"/>
      <c r="H404" s="368"/>
      <c r="I404" s="369"/>
      <c r="J404" s="347"/>
      <c r="K404" s="348"/>
      <c r="L404" s="348"/>
      <c r="M404" s="348"/>
      <c r="N404" s="348"/>
      <c r="O404" s="348"/>
      <c r="P404" s="376" t="s">
        <v>746</v>
      </c>
      <c r="Q404" s="349"/>
      <c r="R404" s="349"/>
      <c r="S404" s="349"/>
      <c r="T404" s="349"/>
      <c r="U404" s="349"/>
      <c r="V404" s="349"/>
      <c r="W404" s="349"/>
      <c r="X404" s="349"/>
      <c r="Y404" s="350">
        <v>0.1</v>
      </c>
      <c r="Z404" s="351"/>
      <c r="AA404" s="351"/>
      <c r="AB404" s="352"/>
      <c r="AC404" s="338" t="s">
        <v>64</v>
      </c>
      <c r="AD404" s="339"/>
      <c r="AE404" s="339"/>
      <c r="AF404" s="339"/>
      <c r="AG404" s="339"/>
      <c r="AH404" s="373" t="s">
        <v>728</v>
      </c>
      <c r="AI404" s="374"/>
      <c r="AJ404" s="374"/>
      <c r="AK404" s="374"/>
      <c r="AL404" s="334" t="s">
        <v>728</v>
      </c>
      <c r="AM404" s="335"/>
      <c r="AN404" s="335"/>
      <c r="AO404" s="336"/>
      <c r="AP404" s="337" t="s">
        <v>727</v>
      </c>
      <c r="AQ404" s="337"/>
      <c r="AR404" s="337"/>
      <c r="AS404" s="337"/>
      <c r="AT404" s="337"/>
      <c r="AU404" s="337"/>
      <c r="AV404" s="337"/>
      <c r="AW404" s="337"/>
      <c r="AX404" s="337"/>
      <c r="AY404">
        <f>COUNTA(C404:AX404)</f>
        <v>7</v>
      </c>
    </row>
    <row r="405" spans="1:51" ht="30" customHeight="1">
      <c r="A405" s="342">
        <v>2</v>
      </c>
      <c r="B405" s="342">
        <v>1</v>
      </c>
      <c r="C405" s="375" t="s">
        <v>742</v>
      </c>
      <c r="D405" s="368"/>
      <c r="E405" s="368"/>
      <c r="F405" s="368"/>
      <c r="G405" s="368"/>
      <c r="H405" s="368"/>
      <c r="I405" s="369"/>
      <c r="J405" s="347"/>
      <c r="K405" s="348"/>
      <c r="L405" s="348"/>
      <c r="M405" s="348"/>
      <c r="N405" s="348"/>
      <c r="O405" s="348"/>
      <c r="P405" s="376" t="s">
        <v>746</v>
      </c>
      <c r="Q405" s="349"/>
      <c r="R405" s="349"/>
      <c r="S405" s="349"/>
      <c r="T405" s="349"/>
      <c r="U405" s="349"/>
      <c r="V405" s="349"/>
      <c r="W405" s="349"/>
      <c r="X405" s="349"/>
      <c r="Y405" s="350">
        <v>0.1</v>
      </c>
      <c r="Z405" s="351"/>
      <c r="AA405" s="351"/>
      <c r="AB405" s="352"/>
      <c r="AC405" s="338" t="s">
        <v>64</v>
      </c>
      <c r="AD405" s="339"/>
      <c r="AE405" s="339"/>
      <c r="AF405" s="339"/>
      <c r="AG405" s="339"/>
      <c r="AH405" s="373" t="s">
        <v>728</v>
      </c>
      <c r="AI405" s="374"/>
      <c r="AJ405" s="374"/>
      <c r="AK405" s="374"/>
      <c r="AL405" s="334" t="s">
        <v>728</v>
      </c>
      <c r="AM405" s="335"/>
      <c r="AN405" s="335"/>
      <c r="AO405" s="336"/>
      <c r="AP405" s="337" t="s">
        <v>727</v>
      </c>
      <c r="AQ405" s="337"/>
      <c r="AR405" s="337"/>
      <c r="AS405" s="337"/>
      <c r="AT405" s="337"/>
      <c r="AU405" s="337"/>
      <c r="AV405" s="337"/>
      <c r="AW405" s="337"/>
      <c r="AX405" s="337"/>
      <c r="AY405">
        <f t="shared" ref="AY405:AY434" si="64">COUNTA(C405:AX405)</f>
        <v>7</v>
      </c>
    </row>
    <row r="406" spans="1:51" ht="30" customHeight="1">
      <c r="A406" s="342">
        <v>3</v>
      </c>
      <c r="B406" s="342">
        <v>1</v>
      </c>
      <c r="C406" s="370" t="s">
        <v>743</v>
      </c>
      <c r="D406" s="252"/>
      <c r="E406" s="252"/>
      <c r="F406" s="252"/>
      <c r="G406" s="252"/>
      <c r="H406" s="252"/>
      <c r="I406" s="371"/>
      <c r="J406" s="347"/>
      <c r="K406" s="348"/>
      <c r="L406" s="348"/>
      <c r="M406" s="348"/>
      <c r="N406" s="348"/>
      <c r="O406" s="348"/>
      <c r="P406" s="376" t="s">
        <v>746</v>
      </c>
      <c r="Q406" s="349"/>
      <c r="R406" s="349"/>
      <c r="S406" s="349"/>
      <c r="T406" s="349"/>
      <c r="U406" s="349"/>
      <c r="V406" s="349"/>
      <c r="W406" s="349"/>
      <c r="X406" s="349"/>
      <c r="Y406" s="350">
        <v>0.04</v>
      </c>
      <c r="Z406" s="351"/>
      <c r="AA406" s="351"/>
      <c r="AB406" s="352"/>
      <c r="AC406" s="338" t="s">
        <v>64</v>
      </c>
      <c r="AD406" s="339"/>
      <c r="AE406" s="339"/>
      <c r="AF406" s="339"/>
      <c r="AG406" s="339"/>
      <c r="AH406" s="373" t="s">
        <v>728</v>
      </c>
      <c r="AI406" s="374"/>
      <c r="AJ406" s="374"/>
      <c r="AK406" s="374"/>
      <c r="AL406" s="334" t="s">
        <v>728</v>
      </c>
      <c r="AM406" s="335"/>
      <c r="AN406" s="335"/>
      <c r="AO406" s="336"/>
      <c r="AP406" s="337" t="s">
        <v>727</v>
      </c>
      <c r="AQ406" s="337"/>
      <c r="AR406" s="337"/>
      <c r="AS406" s="337"/>
      <c r="AT406" s="337"/>
      <c r="AU406" s="337"/>
      <c r="AV406" s="337"/>
      <c r="AW406" s="337"/>
      <c r="AX406" s="337"/>
      <c r="AY406">
        <f t="shared" si="64"/>
        <v>7</v>
      </c>
    </row>
    <row r="407" spans="1:51" ht="30" customHeight="1">
      <c r="A407" s="342">
        <v>4</v>
      </c>
      <c r="B407" s="342">
        <v>1</v>
      </c>
      <c r="C407" s="370" t="s">
        <v>744</v>
      </c>
      <c r="D407" s="252"/>
      <c r="E407" s="252"/>
      <c r="F407" s="252"/>
      <c r="G407" s="252"/>
      <c r="H407" s="252"/>
      <c r="I407" s="371"/>
      <c r="J407" s="347"/>
      <c r="K407" s="348"/>
      <c r="L407" s="348"/>
      <c r="M407" s="348"/>
      <c r="N407" s="348"/>
      <c r="O407" s="348"/>
      <c r="P407" s="376" t="s">
        <v>746</v>
      </c>
      <c r="Q407" s="349"/>
      <c r="R407" s="349"/>
      <c r="S407" s="349"/>
      <c r="T407" s="349"/>
      <c r="U407" s="349"/>
      <c r="V407" s="349"/>
      <c r="W407" s="349"/>
      <c r="X407" s="349"/>
      <c r="Y407" s="350">
        <v>0.04</v>
      </c>
      <c r="Z407" s="351"/>
      <c r="AA407" s="351"/>
      <c r="AB407" s="352"/>
      <c r="AC407" s="338" t="s">
        <v>64</v>
      </c>
      <c r="AD407" s="339"/>
      <c r="AE407" s="339"/>
      <c r="AF407" s="339"/>
      <c r="AG407" s="339"/>
      <c r="AH407" s="373" t="s">
        <v>728</v>
      </c>
      <c r="AI407" s="374"/>
      <c r="AJ407" s="374"/>
      <c r="AK407" s="374"/>
      <c r="AL407" s="334" t="s">
        <v>728</v>
      </c>
      <c r="AM407" s="335"/>
      <c r="AN407" s="335"/>
      <c r="AO407" s="336"/>
      <c r="AP407" s="337" t="s">
        <v>727</v>
      </c>
      <c r="AQ407" s="337"/>
      <c r="AR407" s="337"/>
      <c r="AS407" s="337"/>
      <c r="AT407" s="337"/>
      <c r="AU407" s="337"/>
      <c r="AV407" s="337"/>
      <c r="AW407" s="337"/>
      <c r="AX407" s="337"/>
      <c r="AY407">
        <f t="shared" si="64"/>
        <v>7</v>
      </c>
    </row>
    <row r="408" spans="1:51" ht="30" customHeight="1">
      <c r="A408" s="342">
        <v>5</v>
      </c>
      <c r="B408" s="342">
        <v>1</v>
      </c>
      <c r="C408" s="375" t="s">
        <v>745</v>
      </c>
      <c r="D408" s="368"/>
      <c r="E408" s="368"/>
      <c r="F408" s="368"/>
      <c r="G408" s="368"/>
      <c r="H408" s="368"/>
      <c r="I408" s="369"/>
      <c r="J408" s="347"/>
      <c r="K408" s="348"/>
      <c r="L408" s="348"/>
      <c r="M408" s="348"/>
      <c r="N408" s="348"/>
      <c r="O408" s="348"/>
      <c r="P408" s="376" t="s">
        <v>746</v>
      </c>
      <c r="Q408" s="349"/>
      <c r="R408" s="349"/>
      <c r="S408" s="349"/>
      <c r="T408" s="349"/>
      <c r="U408" s="349"/>
      <c r="V408" s="349"/>
      <c r="W408" s="349"/>
      <c r="X408" s="349"/>
      <c r="Y408" s="350">
        <v>0.03</v>
      </c>
      <c r="Z408" s="351"/>
      <c r="AA408" s="351"/>
      <c r="AB408" s="352"/>
      <c r="AC408" s="338" t="s">
        <v>64</v>
      </c>
      <c r="AD408" s="339"/>
      <c r="AE408" s="339"/>
      <c r="AF408" s="339"/>
      <c r="AG408" s="339"/>
      <c r="AH408" s="373" t="s">
        <v>728</v>
      </c>
      <c r="AI408" s="374"/>
      <c r="AJ408" s="374"/>
      <c r="AK408" s="374"/>
      <c r="AL408" s="334" t="s">
        <v>728</v>
      </c>
      <c r="AM408" s="335"/>
      <c r="AN408" s="335"/>
      <c r="AO408" s="336"/>
      <c r="AP408" s="337" t="s">
        <v>727</v>
      </c>
      <c r="AQ408" s="337"/>
      <c r="AR408" s="337"/>
      <c r="AS408" s="337"/>
      <c r="AT408" s="337"/>
      <c r="AU408" s="337"/>
      <c r="AV408" s="337"/>
      <c r="AW408" s="337"/>
      <c r="AX408" s="337"/>
      <c r="AY408">
        <f>COUNTA(C408:AX408)</f>
        <v>7</v>
      </c>
    </row>
    <row r="409" spans="1:51" ht="30" hidden="1" customHeight="1">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customHeight="1">
      <c r="A435" s="38"/>
      <c r="B435" s="42" t="s">
        <v>214</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7</v>
      </c>
    </row>
    <row r="436" spans="1:51" ht="59.25" customHeight="1">
      <c r="A436" s="377"/>
      <c r="B436" s="377"/>
      <c r="C436" s="378" t="s">
        <v>204</v>
      </c>
      <c r="D436" s="379"/>
      <c r="E436" s="379"/>
      <c r="F436" s="379"/>
      <c r="G436" s="379"/>
      <c r="H436" s="379"/>
      <c r="I436" s="380"/>
      <c r="J436" s="356" t="s">
        <v>205</v>
      </c>
      <c r="K436" s="381"/>
      <c r="L436" s="381"/>
      <c r="M436" s="381"/>
      <c r="N436" s="381"/>
      <c r="O436" s="381"/>
      <c r="P436" s="382" t="s">
        <v>206</v>
      </c>
      <c r="Q436" s="382"/>
      <c r="R436" s="382"/>
      <c r="S436" s="382"/>
      <c r="T436" s="382"/>
      <c r="U436" s="382"/>
      <c r="V436" s="382"/>
      <c r="W436" s="382"/>
      <c r="X436" s="382"/>
      <c r="Y436" s="383" t="s">
        <v>207</v>
      </c>
      <c r="Z436" s="384"/>
      <c r="AA436" s="384"/>
      <c r="AB436" s="384"/>
      <c r="AC436" s="356" t="s">
        <v>208</v>
      </c>
      <c r="AD436" s="356"/>
      <c r="AE436" s="356"/>
      <c r="AF436" s="356"/>
      <c r="AG436" s="356"/>
      <c r="AH436" s="383" t="s">
        <v>209</v>
      </c>
      <c r="AI436" s="377"/>
      <c r="AJ436" s="377"/>
      <c r="AK436" s="377"/>
      <c r="AL436" s="377" t="s">
        <v>210</v>
      </c>
      <c r="AM436" s="377"/>
      <c r="AN436" s="377"/>
      <c r="AO436" s="385"/>
      <c r="AP436" s="356" t="s">
        <v>211</v>
      </c>
      <c r="AQ436" s="356"/>
      <c r="AR436" s="356"/>
      <c r="AS436" s="356"/>
      <c r="AT436" s="356"/>
      <c r="AU436" s="356"/>
      <c r="AV436" s="356"/>
      <c r="AW436" s="356"/>
      <c r="AX436" s="356"/>
      <c r="AY436">
        <f>IF(AY435=0,0,1)</f>
        <v>1</v>
      </c>
    </row>
    <row r="437" spans="1:51" ht="30" customHeight="1">
      <c r="A437" s="342">
        <v>1</v>
      </c>
      <c r="B437" s="342">
        <v>1</v>
      </c>
      <c r="C437" s="375" t="s">
        <v>747</v>
      </c>
      <c r="D437" s="368"/>
      <c r="E437" s="368"/>
      <c r="F437" s="368"/>
      <c r="G437" s="368"/>
      <c r="H437" s="368"/>
      <c r="I437" s="369"/>
      <c r="J437" s="347"/>
      <c r="K437" s="348"/>
      <c r="L437" s="348"/>
      <c r="M437" s="348"/>
      <c r="N437" s="348"/>
      <c r="O437" s="348"/>
      <c r="P437" s="376" t="s">
        <v>748</v>
      </c>
      <c r="Q437" s="349"/>
      <c r="R437" s="349"/>
      <c r="S437" s="349"/>
      <c r="T437" s="349"/>
      <c r="U437" s="349"/>
      <c r="V437" s="349"/>
      <c r="W437" s="349"/>
      <c r="X437" s="349"/>
      <c r="Y437" s="350">
        <v>4.5</v>
      </c>
      <c r="Z437" s="351"/>
      <c r="AA437" s="351"/>
      <c r="AB437" s="352"/>
      <c r="AC437" s="338" t="s">
        <v>64</v>
      </c>
      <c r="AD437" s="339"/>
      <c r="AE437" s="339"/>
      <c r="AF437" s="339"/>
      <c r="AG437" s="339"/>
      <c r="AH437" s="373" t="s">
        <v>728</v>
      </c>
      <c r="AI437" s="374"/>
      <c r="AJ437" s="374"/>
      <c r="AK437" s="374"/>
      <c r="AL437" s="334" t="s">
        <v>728</v>
      </c>
      <c r="AM437" s="335"/>
      <c r="AN437" s="335"/>
      <c r="AO437" s="336"/>
      <c r="AP437" s="337" t="s">
        <v>727</v>
      </c>
      <c r="AQ437" s="337"/>
      <c r="AR437" s="337"/>
      <c r="AS437" s="337"/>
      <c r="AT437" s="337"/>
      <c r="AU437" s="337"/>
      <c r="AV437" s="337"/>
      <c r="AW437" s="337"/>
      <c r="AX437" s="337"/>
      <c r="AY437">
        <f>COUNTA(C437:AX437)</f>
        <v>7</v>
      </c>
    </row>
    <row r="438" spans="1:51" ht="30" hidden="1" customHeight="1">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c r="A439" s="342">
        <v>3</v>
      </c>
      <c r="B439" s="342">
        <v>1</v>
      </c>
      <c r="C439" s="370"/>
      <c r="D439" s="252"/>
      <c r="E439" s="252"/>
      <c r="F439" s="252"/>
      <c r="G439" s="252"/>
      <c r="H439" s="252"/>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c r="A440" s="342">
        <v>4</v>
      </c>
      <c r="B440" s="342">
        <v>1</v>
      </c>
      <c r="C440" s="370"/>
      <c r="D440" s="252"/>
      <c r="E440" s="252"/>
      <c r="F440" s="252"/>
      <c r="G440" s="252"/>
      <c r="H440" s="252"/>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customHeight="1">
      <c r="A468" s="38"/>
      <c r="B468" s="42" t="s">
        <v>215</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21</v>
      </c>
    </row>
    <row r="469" spans="1:51" ht="59.25" customHeight="1">
      <c r="A469" s="377"/>
      <c r="B469" s="377"/>
      <c r="C469" s="378" t="s">
        <v>204</v>
      </c>
      <c r="D469" s="379"/>
      <c r="E469" s="379"/>
      <c r="F469" s="379"/>
      <c r="G469" s="379"/>
      <c r="H469" s="379"/>
      <c r="I469" s="380"/>
      <c r="J469" s="356" t="s">
        <v>205</v>
      </c>
      <c r="K469" s="381"/>
      <c r="L469" s="381"/>
      <c r="M469" s="381"/>
      <c r="N469" s="381"/>
      <c r="O469" s="381"/>
      <c r="P469" s="382" t="s">
        <v>206</v>
      </c>
      <c r="Q469" s="382"/>
      <c r="R469" s="382"/>
      <c r="S469" s="382"/>
      <c r="T469" s="382"/>
      <c r="U469" s="382"/>
      <c r="V469" s="382"/>
      <c r="W469" s="382"/>
      <c r="X469" s="382"/>
      <c r="Y469" s="383" t="s">
        <v>207</v>
      </c>
      <c r="Z469" s="384"/>
      <c r="AA469" s="384"/>
      <c r="AB469" s="384"/>
      <c r="AC469" s="356" t="s">
        <v>208</v>
      </c>
      <c r="AD469" s="356"/>
      <c r="AE469" s="356"/>
      <c r="AF469" s="356"/>
      <c r="AG469" s="356"/>
      <c r="AH469" s="383" t="s">
        <v>209</v>
      </c>
      <c r="AI469" s="377"/>
      <c r="AJ469" s="377"/>
      <c r="AK469" s="377"/>
      <c r="AL469" s="377" t="s">
        <v>210</v>
      </c>
      <c r="AM469" s="377"/>
      <c r="AN469" s="377"/>
      <c r="AO469" s="385"/>
      <c r="AP469" s="356" t="s">
        <v>211</v>
      </c>
      <c r="AQ469" s="356"/>
      <c r="AR469" s="356"/>
      <c r="AS469" s="356"/>
      <c r="AT469" s="356"/>
      <c r="AU469" s="356"/>
      <c r="AV469" s="356"/>
      <c r="AW469" s="356"/>
      <c r="AX469" s="356"/>
      <c r="AY469">
        <f>IF(AY468=0,0,1)</f>
        <v>1</v>
      </c>
    </row>
    <row r="470" spans="1:51" ht="30" customHeight="1">
      <c r="A470" s="342">
        <v>1</v>
      </c>
      <c r="B470" s="342">
        <v>1</v>
      </c>
      <c r="C470" s="375" t="s">
        <v>749</v>
      </c>
      <c r="D470" s="368"/>
      <c r="E470" s="368"/>
      <c r="F470" s="368"/>
      <c r="G470" s="368"/>
      <c r="H470" s="368"/>
      <c r="I470" s="369"/>
      <c r="J470" s="347"/>
      <c r="K470" s="348"/>
      <c r="L470" s="348"/>
      <c r="M470" s="348"/>
      <c r="N470" s="348"/>
      <c r="O470" s="348"/>
      <c r="P470" s="376" t="s">
        <v>776</v>
      </c>
      <c r="Q470" s="349"/>
      <c r="R470" s="349"/>
      <c r="S470" s="349"/>
      <c r="T470" s="349"/>
      <c r="U470" s="349"/>
      <c r="V470" s="349"/>
      <c r="W470" s="349"/>
      <c r="X470" s="349"/>
      <c r="Y470" s="350">
        <v>0.6</v>
      </c>
      <c r="Z470" s="351"/>
      <c r="AA470" s="351"/>
      <c r="AB470" s="352"/>
      <c r="AC470" s="338" t="s">
        <v>64</v>
      </c>
      <c r="AD470" s="339"/>
      <c r="AE470" s="339"/>
      <c r="AF470" s="339"/>
      <c r="AG470" s="339"/>
      <c r="AH470" s="373" t="s">
        <v>728</v>
      </c>
      <c r="AI470" s="374"/>
      <c r="AJ470" s="374"/>
      <c r="AK470" s="374"/>
      <c r="AL470" s="334" t="s">
        <v>728</v>
      </c>
      <c r="AM470" s="335"/>
      <c r="AN470" s="335"/>
      <c r="AO470" s="336"/>
      <c r="AP470" s="337" t="s">
        <v>727</v>
      </c>
      <c r="AQ470" s="337"/>
      <c r="AR470" s="337"/>
      <c r="AS470" s="337"/>
      <c r="AT470" s="337"/>
      <c r="AU470" s="337"/>
      <c r="AV470" s="337"/>
      <c r="AW470" s="337"/>
      <c r="AX470" s="337"/>
      <c r="AY470">
        <f>COUNTA(C470:AX470)</f>
        <v>7</v>
      </c>
    </row>
    <row r="471" spans="1:51" ht="30" customHeight="1">
      <c r="A471" s="342">
        <v>2</v>
      </c>
      <c r="B471" s="342">
        <v>1</v>
      </c>
      <c r="C471" s="375" t="s">
        <v>750</v>
      </c>
      <c r="D471" s="368"/>
      <c r="E471" s="368"/>
      <c r="F471" s="368"/>
      <c r="G471" s="368"/>
      <c r="H471" s="368"/>
      <c r="I471" s="369"/>
      <c r="J471" s="347"/>
      <c r="K471" s="348"/>
      <c r="L471" s="348"/>
      <c r="M471" s="348"/>
      <c r="N471" s="348"/>
      <c r="O471" s="348"/>
      <c r="P471" s="376" t="s">
        <v>777</v>
      </c>
      <c r="Q471" s="349"/>
      <c r="R471" s="349"/>
      <c r="S471" s="349"/>
      <c r="T471" s="349"/>
      <c r="U471" s="349"/>
      <c r="V471" s="349"/>
      <c r="W471" s="349"/>
      <c r="X471" s="349"/>
      <c r="Y471" s="350">
        <v>0.5</v>
      </c>
      <c r="Z471" s="351"/>
      <c r="AA471" s="351"/>
      <c r="AB471" s="352"/>
      <c r="AC471" s="338" t="s">
        <v>64</v>
      </c>
      <c r="AD471" s="339"/>
      <c r="AE471" s="339"/>
      <c r="AF471" s="339"/>
      <c r="AG471" s="339"/>
      <c r="AH471" s="373" t="s">
        <v>728</v>
      </c>
      <c r="AI471" s="374"/>
      <c r="AJ471" s="374"/>
      <c r="AK471" s="374"/>
      <c r="AL471" s="334" t="s">
        <v>728</v>
      </c>
      <c r="AM471" s="335"/>
      <c r="AN471" s="335"/>
      <c r="AO471" s="336"/>
      <c r="AP471" s="337" t="s">
        <v>727</v>
      </c>
      <c r="AQ471" s="337"/>
      <c r="AR471" s="337"/>
      <c r="AS471" s="337"/>
      <c r="AT471" s="337"/>
      <c r="AU471" s="337"/>
      <c r="AV471" s="337"/>
      <c r="AW471" s="337"/>
      <c r="AX471" s="337"/>
      <c r="AY471">
        <f t="shared" ref="AY471:AY500" si="66">COUNTA(C471:AX471)</f>
        <v>7</v>
      </c>
    </row>
    <row r="472" spans="1:51" ht="30" customHeight="1">
      <c r="A472" s="342">
        <v>3</v>
      </c>
      <c r="B472" s="342">
        <v>1</v>
      </c>
      <c r="C472" s="370" t="s">
        <v>749</v>
      </c>
      <c r="D472" s="252"/>
      <c r="E472" s="252"/>
      <c r="F472" s="252"/>
      <c r="G472" s="252"/>
      <c r="H472" s="252"/>
      <c r="I472" s="371"/>
      <c r="J472" s="347"/>
      <c r="K472" s="348"/>
      <c r="L472" s="348"/>
      <c r="M472" s="348"/>
      <c r="N472" s="348"/>
      <c r="O472" s="348"/>
      <c r="P472" s="376" t="s">
        <v>776</v>
      </c>
      <c r="Q472" s="349"/>
      <c r="R472" s="349"/>
      <c r="S472" s="349"/>
      <c r="T472" s="349"/>
      <c r="U472" s="349"/>
      <c r="V472" s="349"/>
      <c r="W472" s="349"/>
      <c r="X472" s="349"/>
      <c r="Y472" s="350">
        <v>0.4</v>
      </c>
      <c r="Z472" s="351"/>
      <c r="AA472" s="351"/>
      <c r="AB472" s="352"/>
      <c r="AC472" s="338" t="s">
        <v>64</v>
      </c>
      <c r="AD472" s="339"/>
      <c r="AE472" s="339"/>
      <c r="AF472" s="339"/>
      <c r="AG472" s="339"/>
      <c r="AH472" s="373" t="s">
        <v>728</v>
      </c>
      <c r="AI472" s="374"/>
      <c r="AJ472" s="374"/>
      <c r="AK472" s="374"/>
      <c r="AL472" s="334" t="s">
        <v>728</v>
      </c>
      <c r="AM472" s="335"/>
      <c r="AN472" s="335"/>
      <c r="AO472" s="336"/>
      <c r="AP472" s="337" t="s">
        <v>727</v>
      </c>
      <c r="AQ472" s="337"/>
      <c r="AR472" s="337"/>
      <c r="AS472" s="337"/>
      <c r="AT472" s="337"/>
      <c r="AU472" s="337"/>
      <c r="AV472" s="337"/>
      <c r="AW472" s="337"/>
      <c r="AX472" s="337"/>
      <c r="AY472">
        <f t="shared" si="66"/>
        <v>7</v>
      </c>
    </row>
    <row r="473" spans="1:51" ht="30" hidden="1" customHeight="1">
      <c r="A473" s="342">
        <v>4</v>
      </c>
      <c r="B473" s="342">
        <v>1</v>
      </c>
      <c r="C473" s="370"/>
      <c r="D473" s="252"/>
      <c r="E473" s="252"/>
      <c r="F473" s="252"/>
      <c r="G473" s="252"/>
      <c r="H473" s="252"/>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customHeight="1">
      <c r="A501" s="38"/>
      <c r="B501" s="42" t="s">
        <v>216</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16</v>
      </c>
    </row>
    <row r="502" spans="1:51" ht="59.25" customHeight="1">
      <c r="A502" s="377"/>
      <c r="B502" s="377"/>
      <c r="C502" s="378" t="s">
        <v>204</v>
      </c>
      <c r="D502" s="379"/>
      <c r="E502" s="379"/>
      <c r="F502" s="379"/>
      <c r="G502" s="379"/>
      <c r="H502" s="379"/>
      <c r="I502" s="380"/>
      <c r="J502" s="356" t="s">
        <v>205</v>
      </c>
      <c r="K502" s="381"/>
      <c r="L502" s="381"/>
      <c r="M502" s="381"/>
      <c r="N502" s="381"/>
      <c r="O502" s="381"/>
      <c r="P502" s="382" t="s">
        <v>206</v>
      </c>
      <c r="Q502" s="382"/>
      <c r="R502" s="382"/>
      <c r="S502" s="382"/>
      <c r="T502" s="382"/>
      <c r="U502" s="382"/>
      <c r="V502" s="382"/>
      <c r="W502" s="382"/>
      <c r="X502" s="382"/>
      <c r="Y502" s="383" t="s">
        <v>207</v>
      </c>
      <c r="Z502" s="384"/>
      <c r="AA502" s="384"/>
      <c r="AB502" s="384"/>
      <c r="AC502" s="356" t="s">
        <v>208</v>
      </c>
      <c r="AD502" s="356"/>
      <c r="AE502" s="356"/>
      <c r="AF502" s="356"/>
      <c r="AG502" s="356"/>
      <c r="AH502" s="383" t="s">
        <v>209</v>
      </c>
      <c r="AI502" s="377"/>
      <c r="AJ502" s="377"/>
      <c r="AK502" s="377"/>
      <c r="AL502" s="377" t="s">
        <v>210</v>
      </c>
      <c r="AM502" s="377"/>
      <c r="AN502" s="377"/>
      <c r="AO502" s="385"/>
      <c r="AP502" s="356" t="s">
        <v>211</v>
      </c>
      <c r="AQ502" s="356"/>
      <c r="AR502" s="356"/>
      <c r="AS502" s="356"/>
      <c r="AT502" s="356"/>
      <c r="AU502" s="356"/>
      <c r="AV502" s="356"/>
      <c r="AW502" s="356"/>
      <c r="AX502" s="356"/>
      <c r="AY502">
        <f>IF(AY501=0,0,1)</f>
        <v>1</v>
      </c>
    </row>
    <row r="503" spans="1:51" ht="30" customHeight="1">
      <c r="A503" s="342">
        <v>1</v>
      </c>
      <c r="B503" s="342">
        <v>1</v>
      </c>
      <c r="C503" s="375" t="s">
        <v>751</v>
      </c>
      <c r="D503" s="368"/>
      <c r="E503" s="368"/>
      <c r="F503" s="368"/>
      <c r="G503" s="368"/>
      <c r="H503" s="368"/>
      <c r="I503" s="369"/>
      <c r="J503" s="347">
        <v>9360001000392</v>
      </c>
      <c r="K503" s="348"/>
      <c r="L503" s="348"/>
      <c r="M503" s="348"/>
      <c r="N503" s="348"/>
      <c r="O503" s="348"/>
      <c r="P503" s="376" t="s">
        <v>752</v>
      </c>
      <c r="Q503" s="349"/>
      <c r="R503" s="349"/>
      <c r="S503" s="349"/>
      <c r="T503" s="349"/>
      <c r="U503" s="349"/>
      <c r="V503" s="349"/>
      <c r="W503" s="349"/>
      <c r="X503" s="349"/>
      <c r="Y503" s="350">
        <v>0.2</v>
      </c>
      <c r="Z503" s="351"/>
      <c r="AA503" s="351"/>
      <c r="AB503" s="352"/>
      <c r="AC503" s="338" t="s">
        <v>342</v>
      </c>
      <c r="AD503" s="339"/>
      <c r="AE503" s="339"/>
      <c r="AF503" s="339"/>
      <c r="AG503" s="339"/>
      <c r="AH503" s="373" t="s">
        <v>728</v>
      </c>
      <c r="AI503" s="374"/>
      <c r="AJ503" s="374"/>
      <c r="AK503" s="374"/>
      <c r="AL503" s="334" t="s">
        <v>728</v>
      </c>
      <c r="AM503" s="335"/>
      <c r="AN503" s="335"/>
      <c r="AO503" s="336"/>
      <c r="AP503" s="337" t="s">
        <v>727</v>
      </c>
      <c r="AQ503" s="337"/>
      <c r="AR503" s="337"/>
      <c r="AS503" s="337"/>
      <c r="AT503" s="337"/>
      <c r="AU503" s="337"/>
      <c r="AV503" s="337"/>
      <c r="AW503" s="337"/>
      <c r="AX503" s="337"/>
      <c r="AY503">
        <f>COUNTA(C503:AX503)</f>
        <v>8</v>
      </c>
    </row>
    <row r="504" spans="1:51" ht="30" customHeight="1">
      <c r="A504" s="342">
        <v>2</v>
      </c>
      <c r="B504" s="342">
        <v>1</v>
      </c>
      <c r="C504" s="375" t="s">
        <v>754</v>
      </c>
      <c r="D504" s="368"/>
      <c r="E504" s="368"/>
      <c r="F504" s="368"/>
      <c r="G504" s="368"/>
      <c r="H504" s="368"/>
      <c r="I504" s="369"/>
      <c r="J504" s="347">
        <v>4360002001477</v>
      </c>
      <c r="K504" s="348"/>
      <c r="L504" s="348"/>
      <c r="M504" s="348"/>
      <c r="N504" s="348"/>
      <c r="O504" s="348"/>
      <c r="P504" s="376" t="s">
        <v>755</v>
      </c>
      <c r="Q504" s="349"/>
      <c r="R504" s="349"/>
      <c r="S504" s="349"/>
      <c r="T504" s="349"/>
      <c r="U504" s="349"/>
      <c r="V504" s="349"/>
      <c r="W504" s="349"/>
      <c r="X504" s="349"/>
      <c r="Y504" s="350">
        <v>0.06</v>
      </c>
      <c r="Z504" s="351"/>
      <c r="AA504" s="351"/>
      <c r="AB504" s="352"/>
      <c r="AC504" s="338" t="s">
        <v>322</v>
      </c>
      <c r="AD504" s="339"/>
      <c r="AE504" s="339"/>
      <c r="AF504" s="339"/>
      <c r="AG504" s="339"/>
      <c r="AH504" s="373" t="s">
        <v>728</v>
      </c>
      <c r="AI504" s="374"/>
      <c r="AJ504" s="374"/>
      <c r="AK504" s="374"/>
      <c r="AL504" s="334" t="s">
        <v>728</v>
      </c>
      <c r="AM504" s="335"/>
      <c r="AN504" s="335"/>
      <c r="AO504" s="336"/>
      <c r="AP504" s="337" t="s">
        <v>727</v>
      </c>
      <c r="AQ504" s="337"/>
      <c r="AR504" s="337"/>
      <c r="AS504" s="337"/>
      <c r="AT504" s="337"/>
      <c r="AU504" s="337"/>
      <c r="AV504" s="337"/>
      <c r="AW504" s="337"/>
      <c r="AX504" s="337"/>
      <c r="AY504">
        <f t="shared" ref="AY504:AY533" si="67">COUNTA(C504:AX504)</f>
        <v>8</v>
      </c>
    </row>
    <row r="505" spans="1:51" ht="30" hidden="1" customHeight="1">
      <c r="A505" s="342">
        <v>3</v>
      </c>
      <c r="B505" s="342">
        <v>1</v>
      </c>
      <c r="C505" s="370"/>
      <c r="D505" s="252"/>
      <c r="E505" s="252"/>
      <c r="F505" s="252"/>
      <c r="G505" s="252"/>
      <c r="H505" s="252"/>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c r="A506" s="342">
        <v>4</v>
      </c>
      <c r="B506" s="342">
        <v>1</v>
      </c>
      <c r="C506" s="370"/>
      <c r="D506" s="252"/>
      <c r="E506" s="252"/>
      <c r="F506" s="252"/>
      <c r="G506" s="252"/>
      <c r="H506" s="252"/>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customHeight="1">
      <c r="A534" s="38"/>
      <c r="B534" s="42" t="s">
        <v>217</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70</v>
      </c>
    </row>
    <row r="535" spans="1:51" ht="59.25" customHeight="1">
      <c r="A535" s="377"/>
      <c r="B535" s="377"/>
      <c r="C535" s="378" t="s">
        <v>204</v>
      </c>
      <c r="D535" s="379"/>
      <c r="E535" s="379"/>
      <c r="F535" s="379"/>
      <c r="G535" s="379"/>
      <c r="H535" s="379"/>
      <c r="I535" s="380"/>
      <c r="J535" s="356" t="s">
        <v>205</v>
      </c>
      <c r="K535" s="381"/>
      <c r="L535" s="381"/>
      <c r="M535" s="381"/>
      <c r="N535" s="381"/>
      <c r="O535" s="381"/>
      <c r="P535" s="382" t="s">
        <v>206</v>
      </c>
      <c r="Q535" s="382"/>
      <c r="R535" s="382"/>
      <c r="S535" s="382"/>
      <c r="T535" s="382"/>
      <c r="U535" s="382"/>
      <c r="V535" s="382"/>
      <c r="W535" s="382"/>
      <c r="X535" s="382"/>
      <c r="Y535" s="383" t="s">
        <v>207</v>
      </c>
      <c r="Z535" s="384"/>
      <c r="AA535" s="384"/>
      <c r="AB535" s="384"/>
      <c r="AC535" s="356" t="s">
        <v>208</v>
      </c>
      <c r="AD535" s="356"/>
      <c r="AE535" s="356"/>
      <c r="AF535" s="356"/>
      <c r="AG535" s="356"/>
      <c r="AH535" s="383" t="s">
        <v>209</v>
      </c>
      <c r="AI535" s="377"/>
      <c r="AJ535" s="377"/>
      <c r="AK535" s="377"/>
      <c r="AL535" s="377" t="s">
        <v>210</v>
      </c>
      <c r="AM535" s="377"/>
      <c r="AN535" s="377"/>
      <c r="AO535" s="385"/>
      <c r="AP535" s="356" t="s">
        <v>211</v>
      </c>
      <c r="AQ535" s="356"/>
      <c r="AR535" s="356"/>
      <c r="AS535" s="356"/>
      <c r="AT535" s="356"/>
      <c r="AU535" s="356"/>
      <c r="AV535" s="356"/>
      <c r="AW535" s="356"/>
      <c r="AX535" s="356"/>
      <c r="AY535">
        <f>IF(AY534=0,0,1)</f>
        <v>1</v>
      </c>
    </row>
    <row r="536" spans="1:51" ht="30" customHeight="1">
      <c r="A536" s="342">
        <v>1</v>
      </c>
      <c r="B536" s="342">
        <v>1</v>
      </c>
      <c r="C536" s="375" t="s">
        <v>731</v>
      </c>
      <c r="D536" s="368"/>
      <c r="E536" s="368"/>
      <c r="F536" s="368"/>
      <c r="G536" s="368"/>
      <c r="H536" s="368"/>
      <c r="I536" s="369"/>
      <c r="J536" s="347"/>
      <c r="K536" s="348"/>
      <c r="L536" s="348"/>
      <c r="M536" s="348"/>
      <c r="N536" s="348"/>
      <c r="O536" s="348"/>
      <c r="P536" s="376" t="s">
        <v>756</v>
      </c>
      <c r="Q536" s="349"/>
      <c r="R536" s="349"/>
      <c r="S536" s="349"/>
      <c r="T536" s="349"/>
      <c r="U536" s="349"/>
      <c r="V536" s="349"/>
      <c r="W536" s="349"/>
      <c r="X536" s="349"/>
      <c r="Y536" s="350">
        <v>2.7</v>
      </c>
      <c r="Z536" s="351"/>
      <c r="AA536" s="351"/>
      <c r="AB536" s="352"/>
      <c r="AC536" s="338" t="s">
        <v>342</v>
      </c>
      <c r="AD536" s="339"/>
      <c r="AE536" s="339"/>
      <c r="AF536" s="339"/>
      <c r="AG536" s="339"/>
      <c r="AH536" s="373" t="s">
        <v>728</v>
      </c>
      <c r="AI536" s="374"/>
      <c r="AJ536" s="374"/>
      <c r="AK536" s="374"/>
      <c r="AL536" s="334" t="s">
        <v>728</v>
      </c>
      <c r="AM536" s="335"/>
      <c r="AN536" s="335"/>
      <c r="AO536" s="336"/>
      <c r="AP536" s="337" t="s">
        <v>727</v>
      </c>
      <c r="AQ536" s="337"/>
      <c r="AR536" s="337"/>
      <c r="AS536" s="337"/>
      <c r="AT536" s="337"/>
      <c r="AU536" s="337"/>
      <c r="AV536" s="337"/>
      <c r="AW536" s="337"/>
      <c r="AX536" s="337"/>
      <c r="AY536">
        <f>COUNTA(C536:AX536)</f>
        <v>7</v>
      </c>
    </row>
    <row r="537" spans="1:51" ht="30" customHeight="1">
      <c r="A537" s="342">
        <v>2</v>
      </c>
      <c r="B537" s="342">
        <v>1</v>
      </c>
      <c r="C537" s="375" t="s">
        <v>730</v>
      </c>
      <c r="D537" s="368"/>
      <c r="E537" s="368"/>
      <c r="F537" s="368"/>
      <c r="G537" s="368"/>
      <c r="H537" s="368"/>
      <c r="I537" s="369"/>
      <c r="J537" s="347"/>
      <c r="K537" s="348"/>
      <c r="L537" s="348"/>
      <c r="M537" s="348"/>
      <c r="N537" s="348"/>
      <c r="O537" s="348"/>
      <c r="P537" s="376" t="s">
        <v>757</v>
      </c>
      <c r="Q537" s="349"/>
      <c r="R537" s="349"/>
      <c r="S537" s="349"/>
      <c r="T537" s="349"/>
      <c r="U537" s="349"/>
      <c r="V537" s="349"/>
      <c r="W537" s="349"/>
      <c r="X537" s="349"/>
      <c r="Y537" s="350">
        <v>2.5</v>
      </c>
      <c r="Z537" s="351"/>
      <c r="AA537" s="351"/>
      <c r="AB537" s="352"/>
      <c r="AC537" s="338" t="s">
        <v>342</v>
      </c>
      <c r="AD537" s="339"/>
      <c r="AE537" s="339"/>
      <c r="AF537" s="339"/>
      <c r="AG537" s="339"/>
      <c r="AH537" s="373" t="s">
        <v>728</v>
      </c>
      <c r="AI537" s="374"/>
      <c r="AJ537" s="374"/>
      <c r="AK537" s="374"/>
      <c r="AL537" s="334" t="s">
        <v>728</v>
      </c>
      <c r="AM537" s="335"/>
      <c r="AN537" s="335"/>
      <c r="AO537" s="336"/>
      <c r="AP537" s="337" t="s">
        <v>727</v>
      </c>
      <c r="AQ537" s="337"/>
      <c r="AR537" s="337"/>
      <c r="AS537" s="337"/>
      <c r="AT537" s="337"/>
      <c r="AU537" s="337"/>
      <c r="AV537" s="337"/>
      <c r="AW537" s="337"/>
      <c r="AX537" s="337"/>
      <c r="AY537">
        <f t="shared" ref="AY537:AY566" si="68">COUNTA(C537:AX537)</f>
        <v>7</v>
      </c>
    </row>
    <row r="538" spans="1:51" ht="30" customHeight="1">
      <c r="A538" s="342">
        <v>3</v>
      </c>
      <c r="B538" s="342">
        <v>1</v>
      </c>
      <c r="C538" s="370" t="s">
        <v>732</v>
      </c>
      <c r="D538" s="252"/>
      <c r="E538" s="252"/>
      <c r="F538" s="252"/>
      <c r="G538" s="252"/>
      <c r="H538" s="252"/>
      <c r="I538" s="371"/>
      <c r="J538" s="347"/>
      <c r="K538" s="348"/>
      <c r="L538" s="348"/>
      <c r="M538" s="348"/>
      <c r="N538" s="348"/>
      <c r="O538" s="348"/>
      <c r="P538" s="376" t="s">
        <v>757</v>
      </c>
      <c r="Q538" s="349"/>
      <c r="R538" s="349"/>
      <c r="S538" s="349"/>
      <c r="T538" s="349"/>
      <c r="U538" s="349"/>
      <c r="V538" s="349"/>
      <c r="W538" s="349"/>
      <c r="X538" s="349"/>
      <c r="Y538" s="350">
        <v>2.4</v>
      </c>
      <c r="Z538" s="351"/>
      <c r="AA538" s="351"/>
      <c r="AB538" s="352"/>
      <c r="AC538" s="338" t="s">
        <v>342</v>
      </c>
      <c r="AD538" s="339"/>
      <c r="AE538" s="339"/>
      <c r="AF538" s="339"/>
      <c r="AG538" s="339"/>
      <c r="AH538" s="373" t="s">
        <v>728</v>
      </c>
      <c r="AI538" s="374"/>
      <c r="AJ538" s="374"/>
      <c r="AK538" s="374"/>
      <c r="AL538" s="334" t="s">
        <v>728</v>
      </c>
      <c r="AM538" s="335"/>
      <c r="AN538" s="335"/>
      <c r="AO538" s="336"/>
      <c r="AP538" s="337" t="s">
        <v>727</v>
      </c>
      <c r="AQ538" s="337"/>
      <c r="AR538" s="337"/>
      <c r="AS538" s="337"/>
      <c r="AT538" s="337"/>
      <c r="AU538" s="337"/>
      <c r="AV538" s="337"/>
      <c r="AW538" s="337"/>
      <c r="AX538" s="337"/>
      <c r="AY538">
        <f t="shared" si="68"/>
        <v>7</v>
      </c>
    </row>
    <row r="539" spans="1:51" ht="30" customHeight="1">
      <c r="A539" s="342">
        <v>4</v>
      </c>
      <c r="B539" s="342">
        <v>1</v>
      </c>
      <c r="C539" s="370" t="s">
        <v>733</v>
      </c>
      <c r="D539" s="252"/>
      <c r="E539" s="252"/>
      <c r="F539" s="252"/>
      <c r="G539" s="252"/>
      <c r="H539" s="252"/>
      <c r="I539" s="371"/>
      <c r="J539" s="347"/>
      <c r="K539" s="348"/>
      <c r="L539" s="348"/>
      <c r="M539" s="348"/>
      <c r="N539" s="348"/>
      <c r="O539" s="348"/>
      <c r="P539" s="376" t="s">
        <v>757</v>
      </c>
      <c r="Q539" s="349"/>
      <c r="R539" s="349"/>
      <c r="S539" s="349"/>
      <c r="T539" s="349"/>
      <c r="U539" s="349"/>
      <c r="V539" s="349"/>
      <c r="W539" s="349"/>
      <c r="X539" s="349"/>
      <c r="Y539" s="350">
        <v>2.2999999999999998</v>
      </c>
      <c r="Z539" s="351"/>
      <c r="AA539" s="351"/>
      <c r="AB539" s="352"/>
      <c r="AC539" s="338" t="s">
        <v>342</v>
      </c>
      <c r="AD539" s="339"/>
      <c r="AE539" s="339"/>
      <c r="AF539" s="339"/>
      <c r="AG539" s="339"/>
      <c r="AH539" s="373" t="s">
        <v>728</v>
      </c>
      <c r="AI539" s="374"/>
      <c r="AJ539" s="374"/>
      <c r="AK539" s="374"/>
      <c r="AL539" s="334" t="s">
        <v>728</v>
      </c>
      <c r="AM539" s="335"/>
      <c r="AN539" s="335"/>
      <c r="AO539" s="336"/>
      <c r="AP539" s="337" t="s">
        <v>727</v>
      </c>
      <c r="AQ539" s="337"/>
      <c r="AR539" s="337"/>
      <c r="AS539" s="337"/>
      <c r="AT539" s="337"/>
      <c r="AU539" s="337"/>
      <c r="AV539" s="337"/>
      <c r="AW539" s="337"/>
      <c r="AX539" s="337"/>
      <c r="AY539">
        <f t="shared" si="68"/>
        <v>7</v>
      </c>
    </row>
    <row r="540" spans="1:51" ht="30" customHeight="1">
      <c r="A540" s="342">
        <v>5</v>
      </c>
      <c r="B540" s="342">
        <v>1</v>
      </c>
      <c r="C540" s="375" t="s">
        <v>735</v>
      </c>
      <c r="D540" s="368"/>
      <c r="E540" s="368"/>
      <c r="F540" s="368"/>
      <c r="G540" s="368"/>
      <c r="H540" s="368"/>
      <c r="I540" s="369"/>
      <c r="J540" s="347"/>
      <c r="K540" s="348"/>
      <c r="L540" s="348"/>
      <c r="M540" s="348"/>
      <c r="N540" s="348"/>
      <c r="O540" s="348"/>
      <c r="P540" s="376" t="s">
        <v>756</v>
      </c>
      <c r="Q540" s="349"/>
      <c r="R540" s="349"/>
      <c r="S540" s="349"/>
      <c r="T540" s="349"/>
      <c r="U540" s="349"/>
      <c r="V540" s="349"/>
      <c r="W540" s="349"/>
      <c r="X540" s="349"/>
      <c r="Y540" s="350">
        <v>2.2999999999999998</v>
      </c>
      <c r="Z540" s="351"/>
      <c r="AA540" s="351"/>
      <c r="AB540" s="352"/>
      <c r="AC540" s="338" t="s">
        <v>342</v>
      </c>
      <c r="AD540" s="339"/>
      <c r="AE540" s="339"/>
      <c r="AF540" s="339"/>
      <c r="AG540" s="339"/>
      <c r="AH540" s="373" t="s">
        <v>728</v>
      </c>
      <c r="AI540" s="374"/>
      <c r="AJ540" s="374"/>
      <c r="AK540" s="374"/>
      <c r="AL540" s="334" t="s">
        <v>728</v>
      </c>
      <c r="AM540" s="335"/>
      <c r="AN540" s="335"/>
      <c r="AO540" s="336"/>
      <c r="AP540" s="337" t="s">
        <v>727</v>
      </c>
      <c r="AQ540" s="337"/>
      <c r="AR540" s="337"/>
      <c r="AS540" s="337"/>
      <c r="AT540" s="337"/>
      <c r="AU540" s="337"/>
      <c r="AV540" s="337"/>
      <c r="AW540" s="337"/>
      <c r="AX540" s="337"/>
      <c r="AY540">
        <f>COUNTA(C540:AX540)</f>
        <v>7</v>
      </c>
    </row>
    <row r="541" spans="1:51" ht="30" customHeight="1">
      <c r="A541" s="342">
        <v>6</v>
      </c>
      <c r="B541" s="342">
        <v>1</v>
      </c>
      <c r="C541" s="375" t="s">
        <v>734</v>
      </c>
      <c r="D541" s="368"/>
      <c r="E541" s="368"/>
      <c r="F541" s="368"/>
      <c r="G541" s="368"/>
      <c r="H541" s="368"/>
      <c r="I541" s="369"/>
      <c r="J541" s="347"/>
      <c r="K541" s="348"/>
      <c r="L541" s="348"/>
      <c r="M541" s="348"/>
      <c r="N541" s="348"/>
      <c r="O541" s="348"/>
      <c r="P541" s="376" t="s">
        <v>756</v>
      </c>
      <c r="Q541" s="349"/>
      <c r="R541" s="349"/>
      <c r="S541" s="349"/>
      <c r="T541" s="349"/>
      <c r="U541" s="349"/>
      <c r="V541" s="349"/>
      <c r="W541" s="349"/>
      <c r="X541" s="349"/>
      <c r="Y541" s="350">
        <v>2.1</v>
      </c>
      <c r="Z541" s="351"/>
      <c r="AA541" s="351"/>
      <c r="AB541" s="352"/>
      <c r="AC541" s="338" t="s">
        <v>342</v>
      </c>
      <c r="AD541" s="339"/>
      <c r="AE541" s="339"/>
      <c r="AF541" s="339"/>
      <c r="AG541" s="339"/>
      <c r="AH541" s="373" t="s">
        <v>728</v>
      </c>
      <c r="AI541" s="374"/>
      <c r="AJ541" s="374"/>
      <c r="AK541" s="374"/>
      <c r="AL541" s="334" t="s">
        <v>728</v>
      </c>
      <c r="AM541" s="335"/>
      <c r="AN541" s="335"/>
      <c r="AO541" s="336"/>
      <c r="AP541" s="337" t="s">
        <v>727</v>
      </c>
      <c r="AQ541" s="337"/>
      <c r="AR541" s="337"/>
      <c r="AS541" s="337"/>
      <c r="AT541" s="337"/>
      <c r="AU541" s="337"/>
      <c r="AV541" s="337"/>
      <c r="AW541" s="337"/>
      <c r="AX541" s="337"/>
      <c r="AY541">
        <f t="shared" si="68"/>
        <v>7</v>
      </c>
    </row>
    <row r="542" spans="1:51" ht="30" customHeight="1">
      <c r="A542" s="342">
        <v>7</v>
      </c>
      <c r="B542" s="342">
        <v>1</v>
      </c>
      <c r="C542" s="375" t="s">
        <v>738</v>
      </c>
      <c r="D542" s="368"/>
      <c r="E542" s="368"/>
      <c r="F542" s="368"/>
      <c r="G542" s="368"/>
      <c r="H542" s="368"/>
      <c r="I542" s="369"/>
      <c r="J542" s="347"/>
      <c r="K542" s="348"/>
      <c r="L542" s="348"/>
      <c r="M542" s="348"/>
      <c r="N542" s="348"/>
      <c r="O542" s="348"/>
      <c r="P542" s="376" t="s">
        <v>757</v>
      </c>
      <c r="Q542" s="349"/>
      <c r="R542" s="349"/>
      <c r="S542" s="349"/>
      <c r="T542" s="349"/>
      <c r="U542" s="349"/>
      <c r="V542" s="349"/>
      <c r="W542" s="349"/>
      <c r="X542" s="349"/>
      <c r="Y542" s="350">
        <v>1.8</v>
      </c>
      <c r="Z542" s="351"/>
      <c r="AA542" s="351"/>
      <c r="AB542" s="352"/>
      <c r="AC542" s="338" t="s">
        <v>342</v>
      </c>
      <c r="AD542" s="339"/>
      <c r="AE542" s="339"/>
      <c r="AF542" s="339"/>
      <c r="AG542" s="339"/>
      <c r="AH542" s="373" t="s">
        <v>728</v>
      </c>
      <c r="AI542" s="374"/>
      <c r="AJ542" s="374"/>
      <c r="AK542" s="374"/>
      <c r="AL542" s="334" t="s">
        <v>728</v>
      </c>
      <c r="AM542" s="335"/>
      <c r="AN542" s="335"/>
      <c r="AO542" s="336"/>
      <c r="AP542" s="337" t="s">
        <v>727</v>
      </c>
      <c r="AQ542" s="337"/>
      <c r="AR542" s="337"/>
      <c r="AS542" s="337"/>
      <c r="AT542" s="337"/>
      <c r="AU542" s="337"/>
      <c r="AV542" s="337"/>
      <c r="AW542" s="337"/>
      <c r="AX542" s="337"/>
      <c r="AY542">
        <f t="shared" si="68"/>
        <v>7</v>
      </c>
    </row>
    <row r="543" spans="1:51" ht="30" customHeight="1">
      <c r="A543" s="342">
        <v>8</v>
      </c>
      <c r="B543" s="342">
        <v>1</v>
      </c>
      <c r="C543" s="375" t="s">
        <v>739</v>
      </c>
      <c r="D543" s="368"/>
      <c r="E543" s="368"/>
      <c r="F543" s="368"/>
      <c r="G543" s="368"/>
      <c r="H543" s="368"/>
      <c r="I543" s="369"/>
      <c r="J543" s="347"/>
      <c r="K543" s="348"/>
      <c r="L543" s="348"/>
      <c r="M543" s="348"/>
      <c r="N543" s="348"/>
      <c r="O543" s="348"/>
      <c r="P543" s="376" t="s">
        <v>756</v>
      </c>
      <c r="Q543" s="349"/>
      <c r="R543" s="349"/>
      <c r="S543" s="349"/>
      <c r="T543" s="349"/>
      <c r="U543" s="349"/>
      <c r="V543" s="349"/>
      <c r="W543" s="349"/>
      <c r="X543" s="349"/>
      <c r="Y543" s="350">
        <v>1.6</v>
      </c>
      <c r="Z543" s="351"/>
      <c r="AA543" s="351"/>
      <c r="AB543" s="352"/>
      <c r="AC543" s="338" t="s">
        <v>342</v>
      </c>
      <c r="AD543" s="339"/>
      <c r="AE543" s="339"/>
      <c r="AF543" s="339"/>
      <c r="AG543" s="339"/>
      <c r="AH543" s="373" t="s">
        <v>728</v>
      </c>
      <c r="AI543" s="374"/>
      <c r="AJ543" s="374"/>
      <c r="AK543" s="374"/>
      <c r="AL543" s="334" t="s">
        <v>728</v>
      </c>
      <c r="AM543" s="335"/>
      <c r="AN543" s="335"/>
      <c r="AO543" s="336"/>
      <c r="AP543" s="337" t="s">
        <v>727</v>
      </c>
      <c r="AQ543" s="337"/>
      <c r="AR543" s="337"/>
      <c r="AS543" s="337"/>
      <c r="AT543" s="337"/>
      <c r="AU543" s="337"/>
      <c r="AV543" s="337"/>
      <c r="AW543" s="337"/>
      <c r="AX543" s="337"/>
      <c r="AY543">
        <f t="shared" si="68"/>
        <v>7</v>
      </c>
    </row>
    <row r="544" spans="1:51" ht="30" customHeight="1">
      <c r="A544" s="342">
        <v>9</v>
      </c>
      <c r="B544" s="342">
        <v>1</v>
      </c>
      <c r="C544" s="375" t="s">
        <v>736</v>
      </c>
      <c r="D544" s="368"/>
      <c r="E544" s="368"/>
      <c r="F544" s="368"/>
      <c r="G544" s="368"/>
      <c r="H544" s="368"/>
      <c r="I544" s="369"/>
      <c r="J544" s="347"/>
      <c r="K544" s="348"/>
      <c r="L544" s="348"/>
      <c r="M544" s="348"/>
      <c r="N544" s="348"/>
      <c r="O544" s="348"/>
      <c r="P544" s="376" t="s">
        <v>756</v>
      </c>
      <c r="Q544" s="349"/>
      <c r="R544" s="349"/>
      <c r="S544" s="349"/>
      <c r="T544" s="349"/>
      <c r="U544" s="349"/>
      <c r="V544" s="349"/>
      <c r="W544" s="349"/>
      <c r="X544" s="349"/>
      <c r="Y544" s="350">
        <v>1.5</v>
      </c>
      <c r="Z544" s="351"/>
      <c r="AA544" s="351"/>
      <c r="AB544" s="352"/>
      <c r="AC544" s="338" t="s">
        <v>342</v>
      </c>
      <c r="AD544" s="339"/>
      <c r="AE544" s="339"/>
      <c r="AF544" s="339"/>
      <c r="AG544" s="339"/>
      <c r="AH544" s="373" t="s">
        <v>728</v>
      </c>
      <c r="AI544" s="374"/>
      <c r="AJ544" s="374"/>
      <c r="AK544" s="374"/>
      <c r="AL544" s="334" t="s">
        <v>728</v>
      </c>
      <c r="AM544" s="335"/>
      <c r="AN544" s="335"/>
      <c r="AO544" s="336"/>
      <c r="AP544" s="337" t="s">
        <v>727</v>
      </c>
      <c r="AQ544" s="337"/>
      <c r="AR544" s="337"/>
      <c r="AS544" s="337"/>
      <c r="AT544" s="337"/>
      <c r="AU544" s="337"/>
      <c r="AV544" s="337"/>
      <c r="AW544" s="337"/>
      <c r="AX544" s="337"/>
      <c r="AY544">
        <f t="shared" si="68"/>
        <v>7</v>
      </c>
    </row>
    <row r="545" spans="1:51" ht="30" customHeight="1">
      <c r="A545" s="342">
        <v>10</v>
      </c>
      <c r="B545" s="342">
        <v>1</v>
      </c>
      <c r="C545" s="375" t="s">
        <v>737</v>
      </c>
      <c r="D545" s="368"/>
      <c r="E545" s="368"/>
      <c r="F545" s="368"/>
      <c r="G545" s="368"/>
      <c r="H545" s="368"/>
      <c r="I545" s="369"/>
      <c r="J545" s="347"/>
      <c r="K545" s="348"/>
      <c r="L545" s="348"/>
      <c r="M545" s="348"/>
      <c r="N545" s="348"/>
      <c r="O545" s="348"/>
      <c r="P545" s="376" t="s">
        <v>756</v>
      </c>
      <c r="Q545" s="349"/>
      <c r="R545" s="349"/>
      <c r="S545" s="349"/>
      <c r="T545" s="349"/>
      <c r="U545" s="349"/>
      <c r="V545" s="349"/>
      <c r="W545" s="349"/>
      <c r="X545" s="349"/>
      <c r="Y545" s="350">
        <v>1.3</v>
      </c>
      <c r="Z545" s="351"/>
      <c r="AA545" s="351"/>
      <c r="AB545" s="352"/>
      <c r="AC545" s="338" t="s">
        <v>342</v>
      </c>
      <c r="AD545" s="339"/>
      <c r="AE545" s="339"/>
      <c r="AF545" s="339"/>
      <c r="AG545" s="339"/>
      <c r="AH545" s="373" t="s">
        <v>728</v>
      </c>
      <c r="AI545" s="374"/>
      <c r="AJ545" s="374"/>
      <c r="AK545" s="374"/>
      <c r="AL545" s="334" t="s">
        <v>728</v>
      </c>
      <c r="AM545" s="335"/>
      <c r="AN545" s="335"/>
      <c r="AO545" s="336"/>
      <c r="AP545" s="337" t="s">
        <v>727</v>
      </c>
      <c r="AQ545" s="337"/>
      <c r="AR545" s="337"/>
      <c r="AS545" s="337"/>
      <c r="AT545" s="337"/>
      <c r="AU545" s="337"/>
      <c r="AV545" s="337"/>
      <c r="AW545" s="337"/>
      <c r="AX545" s="337"/>
      <c r="AY545">
        <f t="shared" si="68"/>
        <v>7</v>
      </c>
    </row>
    <row r="546" spans="1:51" ht="30" hidden="1" customHeight="1">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customHeight="1">
      <c r="A567" s="38"/>
      <c r="B567" s="42" t="s">
        <v>218</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28</v>
      </c>
    </row>
    <row r="568" spans="1:51" ht="59.25" customHeight="1">
      <c r="A568" s="377"/>
      <c r="B568" s="377"/>
      <c r="C568" s="378" t="s">
        <v>204</v>
      </c>
      <c r="D568" s="379"/>
      <c r="E568" s="379"/>
      <c r="F568" s="379"/>
      <c r="G568" s="379"/>
      <c r="H568" s="379"/>
      <c r="I568" s="380"/>
      <c r="J568" s="356" t="s">
        <v>205</v>
      </c>
      <c r="K568" s="381"/>
      <c r="L568" s="381"/>
      <c r="M568" s="381"/>
      <c r="N568" s="381"/>
      <c r="O568" s="381"/>
      <c r="P568" s="382" t="s">
        <v>206</v>
      </c>
      <c r="Q568" s="382"/>
      <c r="R568" s="382"/>
      <c r="S568" s="382"/>
      <c r="T568" s="382"/>
      <c r="U568" s="382"/>
      <c r="V568" s="382"/>
      <c r="W568" s="382"/>
      <c r="X568" s="382"/>
      <c r="Y568" s="383" t="s">
        <v>207</v>
      </c>
      <c r="Z568" s="384"/>
      <c r="AA568" s="384"/>
      <c r="AB568" s="384"/>
      <c r="AC568" s="356" t="s">
        <v>208</v>
      </c>
      <c r="AD568" s="356"/>
      <c r="AE568" s="356"/>
      <c r="AF568" s="356"/>
      <c r="AG568" s="356"/>
      <c r="AH568" s="383" t="s">
        <v>209</v>
      </c>
      <c r="AI568" s="377"/>
      <c r="AJ568" s="377"/>
      <c r="AK568" s="377"/>
      <c r="AL568" s="377" t="s">
        <v>210</v>
      </c>
      <c r="AM568" s="377"/>
      <c r="AN568" s="377"/>
      <c r="AO568" s="385"/>
      <c r="AP568" s="356" t="s">
        <v>211</v>
      </c>
      <c r="AQ568" s="356"/>
      <c r="AR568" s="356"/>
      <c r="AS568" s="356"/>
      <c r="AT568" s="356"/>
      <c r="AU568" s="356"/>
      <c r="AV568" s="356"/>
      <c r="AW568" s="356"/>
      <c r="AX568" s="356"/>
      <c r="AY568">
        <f>IF(AY567=0,0,1)</f>
        <v>1</v>
      </c>
    </row>
    <row r="569" spans="1:51" ht="30" customHeight="1">
      <c r="A569" s="342">
        <v>1</v>
      </c>
      <c r="B569" s="342">
        <v>1</v>
      </c>
      <c r="C569" s="375" t="s">
        <v>758</v>
      </c>
      <c r="D569" s="368"/>
      <c r="E569" s="368"/>
      <c r="F569" s="368"/>
      <c r="G569" s="368"/>
      <c r="H569" s="368"/>
      <c r="I569" s="369"/>
      <c r="J569" s="347"/>
      <c r="K569" s="348"/>
      <c r="L569" s="348"/>
      <c r="M569" s="348"/>
      <c r="N569" s="348"/>
      <c r="O569" s="348"/>
      <c r="P569" s="376" t="s">
        <v>762</v>
      </c>
      <c r="Q569" s="349"/>
      <c r="R569" s="349"/>
      <c r="S569" s="349"/>
      <c r="T569" s="349"/>
      <c r="U569" s="349"/>
      <c r="V569" s="349"/>
      <c r="W569" s="349"/>
      <c r="X569" s="349"/>
      <c r="Y569" s="350">
        <v>1.1000000000000001</v>
      </c>
      <c r="Z569" s="351"/>
      <c r="AA569" s="351"/>
      <c r="AB569" s="352"/>
      <c r="AC569" s="338" t="s">
        <v>342</v>
      </c>
      <c r="AD569" s="339"/>
      <c r="AE569" s="339"/>
      <c r="AF569" s="339"/>
      <c r="AG569" s="339"/>
      <c r="AH569" s="373" t="s">
        <v>728</v>
      </c>
      <c r="AI569" s="374"/>
      <c r="AJ569" s="374"/>
      <c r="AK569" s="374"/>
      <c r="AL569" s="334" t="s">
        <v>728</v>
      </c>
      <c r="AM569" s="335"/>
      <c r="AN569" s="335"/>
      <c r="AO569" s="336"/>
      <c r="AP569" s="337" t="s">
        <v>727</v>
      </c>
      <c r="AQ569" s="337"/>
      <c r="AR569" s="337"/>
      <c r="AS569" s="337"/>
      <c r="AT569" s="337"/>
      <c r="AU569" s="337"/>
      <c r="AV569" s="337"/>
      <c r="AW569" s="337"/>
      <c r="AX569" s="337"/>
      <c r="AY569">
        <f>COUNTA(C569:AX569)</f>
        <v>7</v>
      </c>
    </row>
    <row r="570" spans="1:51" ht="30" customHeight="1">
      <c r="A570" s="342">
        <v>2</v>
      </c>
      <c r="B570" s="342">
        <v>1</v>
      </c>
      <c r="C570" s="375" t="s">
        <v>759</v>
      </c>
      <c r="D570" s="368"/>
      <c r="E570" s="368"/>
      <c r="F570" s="368"/>
      <c r="G570" s="368"/>
      <c r="H570" s="368"/>
      <c r="I570" s="369"/>
      <c r="J570" s="347"/>
      <c r="K570" s="348"/>
      <c r="L570" s="348"/>
      <c r="M570" s="348"/>
      <c r="N570" s="348"/>
      <c r="O570" s="348"/>
      <c r="P570" s="376" t="s">
        <v>763</v>
      </c>
      <c r="Q570" s="349"/>
      <c r="R570" s="349"/>
      <c r="S570" s="349"/>
      <c r="T570" s="349"/>
      <c r="U570" s="349"/>
      <c r="V570" s="349"/>
      <c r="W570" s="349"/>
      <c r="X570" s="349"/>
      <c r="Y570" s="350">
        <v>0.6</v>
      </c>
      <c r="Z570" s="351"/>
      <c r="AA570" s="351"/>
      <c r="AB570" s="352"/>
      <c r="AC570" s="338" t="s">
        <v>342</v>
      </c>
      <c r="AD570" s="339"/>
      <c r="AE570" s="339"/>
      <c r="AF570" s="339"/>
      <c r="AG570" s="339"/>
      <c r="AH570" s="373" t="s">
        <v>728</v>
      </c>
      <c r="AI570" s="374"/>
      <c r="AJ570" s="374"/>
      <c r="AK570" s="374"/>
      <c r="AL570" s="334" t="s">
        <v>728</v>
      </c>
      <c r="AM570" s="335"/>
      <c r="AN570" s="335"/>
      <c r="AO570" s="336"/>
      <c r="AP570" s="337" t="s">
        <v>727</v>
      </c>
      <c r="AQ570" s="337"/>
      <c r="AR570" s="337"/>
      <c r="AS570" s="337"/>
      <c r="AT570" s="337"/>
      <c r="AU570" s="337"/>
      <c r="AV570" s="337"/>
      <c r="AW570" s="337"/>
      <c r="AX570" s="337"/>
      <c r="AY570">
        <f t="shared" ref="AY570:AY598" si="69">COUNTA(C570:AX570)</f>
        <v>7</v>
      </c>
    </row>
    <row r="571" spans="1:51" ht="30" customHeight="1">
      <c r="A571" s="342">
        <v>3</v>
      </c>
      <c r="B571" s="342">
        <v>1</v>
      </c>
      <c r="C571" s="370" t="s">
        <v>760</v>
      </c>
      <c r="D571" s="252"/>
      <c r="E571" s="252"/>
      <c r="F571" s="252"/>
      <c r="G571" s="252"/>
      <c r="H571" s="252"/>
      <c r="I571" s="371"/>
      <c r="J571" s="347"/>
      <c r="K571" s="348"/>
      <c r="L571" s="348"/>
      <c r="M571" s="348"/>
      <c r="N571" s="348"/>
      <c r="O571" s="348"/>
      <c r="P571" s="372" t="s">
        <v>764</v>
      </c>
      <c r="Q571" s="349"/>
      <c r="R571" s="349"/>
      <c r="S571" s="349"/>
      <c r="T571" s="349"/>
      <c r="U571" s="349"/>
      <c r="V571" s="349"/>
      <c r="W571" s="349"/>
      <c r="X571" s="349"/>
      <c r="Y571" s="350">
        <v>0.6</v>
      </c>
      <c r="Z571" s="351"/>
      <c r="AA571" s="351"/>
      <c r="AB571" s="352"/>
      <c r="AC571" s="338" t="s">
        <v>342</v>
      </c>
      <c r="AD571" s="339"/>
      <c r="AE571" s="339"/>
      <c r="AF571" s="339"/>
      <c r="AG571" s="339"/>
      <c r="AH571" s="373" t="s">
        <v>728</v>
      </c>
      <c r="AI571" s="374"/>
      <c r="AJ571" s="374"/>
      <c r="AK571" s="374"/>
      <c r="AL571" s="334" t="s">
        <v>728</v>
      </c>
      <c r="AM571" s="335"/>
      <c r="AN571" s="335"/>
      <c r="AO571" s="336"/>
      <c r="AP571" s="337" t="s">
        <v>727</v>
      </c>
      <c r="AQ571" s="337"/>
      <c r="AR571" s="337"/>
      <c r="AS571" s="337"/>
      <c r="AT571" s="337"/>
      <c r="AU571" s="337"/>
      <c r="AV571" s="337"/>
      <c r="AW571" s="337"/>
      <c r="AX571" s="337"/>
      <c r="AY571">
        <f t="shared" si="69"/>
        <v>7</v>
      </c>
    </row>
    <row r="572" spans="1:51" ht="30" customHeight="1">
      <c r="A572" s="342">
        <v>4</v>
      </c>
      <c r="B572" s="342">
        <v>1</v>
      </c>
      <c r="C572" s="370" t="s">
        <v>761</v>
      </c>
      <c r="D572" s="252"/>
      <c r="E572" s="252"/>
      <c r="F572" s="252"/>
      <c r="G572" s="252"/>
      <c r="H572" s="252"/>
      <c r="I572" s="371"/>
      <c r="J572" s="347"/>
      <c r="K572" s="348"/>
      <c r="L572" s="348"/>
      <c r="M572" s="348"/>
      <c r="N572" s="348"/>
      <c r="O572" s="348"/>
      <c r="P572" s="372" t="s">
        <v>765</v>
      </c>
      <c r="Q572" s="349"/>
      <c r="R572" s="349"/>
      <c r="S572" s="349"/>
      <c r="T572" s="349"/>
      <c r="U572" s="349"/>
      <c r="V572" s="349"/>
      <c r="W572" s="349"/>
      <c r="X572" s="349"/>
      <c r="Y572" s="350">
        <v>0.4</v>
      </c>
      <c r="Z572" s="351"/>
      <c r="AA572" s="351"/>
      <c r="AB572" s="352"/>
      <c r="AC572" s="338" t="s">
        <v>342</v>
      </c>
      <c r="AD572" s="339"/>
      <c r="AE572" s="339"/>
      <c r="AF572" s="339"/>
      <c r="AG572" s="339"/>
      <c r="AH572" s="373" t="s">
        <v>728</v>
      </c>
      <c r="AI572" s="374"/>
      <c r="AJ572" s="374"/>
      <c r="AK572" s="374"/>
      <c r="AL572" s="334" t="s">
        <v>728</v>
      </c>
      <c r="AM572" s="335"/>
      <c r="AN572" s="335"/>
      <c r="AO572" s="336"/>
      <c r="AP572" s="337" t="s">
        <v>727</v>
      </c>
      <c r="AQ572" s="337"/>
      <c r="AR572" s="337"/>
      <c r="AS572" s="337"/>
      <c r="AT572" s="337"/>
      <c r="AU572" s="337"/>
      <c r="AV572" s="337"/>
      <c r="AW572" s="337"/>
      <c r="AX572" s="337"/>
      <c r="AY572">
        <f t="shared" si="69"/>
        <v>7</v>
      </c>
    </row>
    <row r="573" spans="1:51" ht="30" hidden="1" customHeight="1">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c r="A599" s="359" t="s">
        <v>219</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142</v>
      </c>
      <c r="AM599" s="363"/>
      <c r="AN599" s="363"/>
      <c r="AO599" s="52"/>
      <c r="AP599" s="48"/>
      <c r="AQ599" s="48"/>
      <c r="AR599" s="48"/>
      <c r="AS599" s="48"/>
      <c r="AT599" s="48"/>
      <c r="AU599" s="48"/>
      <c r="AV599" s="48"/>
      <c r="AW599" s="48"/>
      <c r="AX599" s="49"/>
      <c r="AY599">
        <v>1</v>
      </c>
    </row>
    <row r="600" spans="1:51" ht="24.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c r="A601" s="39"/>
      <c r="B601" s="50" t="s">
        <v>220</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c r="A602" s="358"/>
      <c r="B602" s="358"/>
      <c r="C602" s="356" t="s">
        <v>221</v>
      </c>
      <c r="D602" s="357"/>
      <c r="E602" s="364" t="s">
        <v>222</v>
      </c>
      <c r="F602" s="365"/>
      <c r="G602" s="365"/>
      <c r="H602" s="365"/>
      <c r="I602" s="366"/>
      <c r="J602" s="356" t="s">
        <v>205</v>
      </c>
      <c r="K602" s="356"/>
      <c r="L602" s="356"/>
      <c r="M602" s="356"/>
      <c r="N602" s="356"/>
      <c r="O602" s="356"/>
      <c r="P602" s="356" t="s">
        <v>206</v>
      </c>
      <c r="Q602" s="356"/>
      <c r="R602" s="356"/>
      <c r="S602" s="356"/>
      <c r="T602" s="356"/>
      <c r="U602" s="356"/>
      <c r="V602" s="356"/>
      <c r="W602" s="356"/>
      <c r="X602" s="356"/>
      <c r="Y602" s="356" t="s">
        <v>223</v>
      </c>
      <c r="Z602" s="357"/>
      <c r="AA602" s="357"/>
      <c r="AB602" s="357"/>
      <c r="AC602" s="356" t="s">
        <v>224</v>
      </c>
      <c r="AD602" s="356"/>
      <c r="AE602" s="356"/>
      <c r="AF602" s="356"/>
      <c r="AG602" s="356"/>
      <c r="AH602" s="356" t="s">
        <v>225</v>
      </c>
      <c r="AI602" s="357"/>
      <c r="AJ602" s="357"/>
      <c r="AK602" s="357"/>
      <c r="AL602" s="357" t="s">
        <v>210</v>
      </c>
      <c r="AM602" s="357"/>
      <c r="AN602" s="357"/>
      <c r="AO602" s="358"/>
      <c r="AP602" s="356" t="s">
        <v>226</v>
      </c>
      <c r="AQ602" s="356"/>
      <c r="AR602" s="356"/>
      <c r="AS602" s="356"/>
      <c r="AT602" s="356"/>
      <c r="AU602" s="356"/>
      <c r="AV602" s="356"/>
      <c r="AW602" s="356"/>
      <c r="AX602" s="356"/>
      <c r="AY602">
        <f>IF(AY601=0,0,1)</f>
        <v>0</v>
      </c>
    </row>
    <row r="603" spans="1:51" ht="30" hidden="1" customHeight="1">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c r="AX633" t="s">
        <v>227</v>
      </c>
      <c r="AY633">
        <f t="shared" si="70"/>
        <v>1</v>
      </c>
    </row>
  </sheetData>
  <sheetProtection algorithmName="SHA-512" hashValue="vaqUne/1H9dejFr4s3/4qwMwHvb0bwRjl9avC9DR/ETash2SBcOELNejXmKxfdrLRUR5ERVTz0BfKxZdInMzpQ==" saltValue="YeEWrL+TCJ8+lVayoHvpg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65">
    <mergeCell ref="I270:N270"/>
    <mergeCell ref="I271:N272"/>
    <mergeCell ref="I273:N273"/>
    <mergeCell ref="AQ275:AW276"/>
    <mergeCell ref="AQ277:AW277"/>
    <mergeCell ref="Y250:AE251"/>
    <mergeCell ref="AF255:AL256"/>
    <mergeCell ref="Y259:AE259"/>
    <mergeCell ref="AM259:AS259"/>
    <mergeCell ref="Y260:AE261"/>
    <mergeCell ref="AM260:AS261"/>
    <mergeCell ref="Y262:AE262"/>
    <mergeCell ref="AM262:AS262"/>
    <mergeCell ref="Y266:AE267"/>
    <mergeCell ref="Q270:W270"/>
    <mergeCell ref="Z270:AF270"/>
    <mergeCell ref="AI270:AO271"/>
    <mergeCell ref="Q271:W272"/>
    <mergeCell ref="Z271:AF272"/>
    <mergeCell ref="Q273:W273"/>
    <mergeCell ref="Z273:AF273"/>
    <mergeCell ref="AQ274:AW274"/>
    <mergeCell ref="P254:V254"/>
    <mergeCell ref="P255:V256"/>
    <mergeCell ref="P257:V257"/>
    <mergeCell ref="AI274:AO274"/>
    <mergeCell ref="AI275:AO276"/>
    <mergeCell ref="AI277:AO27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194" priority="432">
      <formula>$G33="(項)"</formula>
    </cfRule>
  </conditionalFormatting>
  <conditionalFormatting sqref="P44:AC44">
    <cfRule type="expression" dxfId="193" priority="2355">
      <formula>IF(RIGHT(TEXT(P44,"0.#"),1)=".",FALSE,TRUE)</formula>
    </cfRule>
    <cfRule type="expression" dxfId="192" priority="2356">
      <formula>IF(RIGHT(TEXT(P44,"0.#"),1)=".",TRUE,FALSE)</formula>
    </cfRule>
  </conditionalFormatting>
  <conditionalFormatting sqref="P29:AJ29">
    <cfRule type="expression" dxfId="191" priority="2575">
      <formula>IF(RIGHT(TEXT(P29,"0.#"),1)=".",FALSE,TRUE)</formula>
    </cfRule>
    <cfRule type="expression" dxfId="190" priority="2576">
      <formula>IF(RIGHT(TEXT(P29,"0.#"),1)=".",TRUE,FALSE)</formula>
    </cfRule>
  </conditionalFormatting>
  <conditionalFormatting sqref="P19:AQ24">
    <cfRule type="expression" dxfId="189" priority="437">
      <formula>IF(RIGHT(TEXT(P19,"0.#"),1)=".",FALSE,TRUE)</formula>
    </cfRule>
    <cfRule type="expression" dxfId="188" priority="438">
      <formula>IF(RIGHT(TEXT(P19,"0.#"),1)=".",TRUE,FALSE)</formula>
    </cfRule>
  </conditionalFormatting>
  <conditionalFormatting sqref="P18:AX18 P25:AX25 P26:AQ27">
    <cfRule type="expression" dxfId="187" priority="2577">
      <formula>IF(RIGHT(TEXT(P18,"0.#"),1)=".",FALSE,TRUE)</formula>
    </cfRule>
    <cfRule type="expression" dxfId="186" priority="2578">
      <formula>IF(RIGHT(TEXT(P18,"0.#"),1)=".",TRUE,FALSE)</formula>
    </cfRule>
  </conditionalFormatting>
  <conditionalFormatting sqref="P28:AX28">
    <cfRule type="expression" dxfId="185" priority="2583">
      <formula>IF(RIGHT(TEXT(P28,"0.#"),1)=".",FALSE,TRUE)</formula>
    </cfRule>
    <cfRule type="expression" dxfId="184" priority="2584">
      <formula>IF(RIGHT(TEXT(P28,"0.#"),1)=".",TRUE,FALSE)</formula>
    </cfRule>
  </conditionalFormatting>
  <conditionalFormatting sqref="Y282:Y292">
    <cfRule type="expression" dxfId="183" priority="2571">
      <formula>IF(RIGHT(TEXT(Y282,"0.#"),1)=".",FALSE,TRUE)</formula>
    </cfRule>
    <cfRule type="expression" dxfId="182" priority="2572">
      <formula>IF(RIGHT(TEXT(Y282,"0.#"),1)=".",TRUE,FALSE)</formula>
    </cfRule>
  </conditionalFormatting>
  <conditionalFormatting sqref="Y295:Y305 Y308:Y318 Y321:Y331">
    <cfRule type="expression" dxfId="181" priority="2559">
      <formula>IF(RIGHT(TEXT(Y295,"0.#"),1)=".",FALSE,TRUE)</formula>
    </cfRule>
    <cfRule type="expression" dxfId="180" priority="2560">
      <formula>IF(RIGHT(TEXT(Y295,"0.#"),1)=".",TRUE,FALSE)</formula>
    </cfRule>
  </conditionalFormatting>
  <conditionalFormatting sqref="Y338:Y367">
    <cfRule type="expression" dxfId="179" priority="2501">
      <formula>IF(RIGHT(TEXT(Y338,"0.#"),1)=".",FALSE,TRUE)</formula>
    </cfRule>
    <cfRule type="expression" dxfId="178" priority="2502">
      <formula>IF(RIGHT(TEXT(Y338,"0.#"),1)=".",TRUE,FALSE)</formula>
    </cfRule>
  </conditionalFormatting>
  <conditionalFormatting sqref="Y371:Y400">
    <cfRule type="expression" dxfId="177" priority="2433">
      <formula>IF(RIGHT(TEXT(Y371,"0.#"),1)=".",FALSE,TRUE)</formula>
    </cfRule>
    <cfRule type="expression" dxfId="176" priority="2434">
      <formula>IF(RIGHT(TEXT(Y371,"0.#"),1)=".",TRUE,FALSE)</formula>
    </cfRule>
  </conditionalFormatting>
  <conditionalFormatting sqref="Y404:Y433">
    <cfRule type="expression" dxfId="175" priority="2421">
      <formula>IF(RIGHT(TEXT(Y404,"0.#"),1)=".",FALSE,TRUE)</formula>
    </cfRule>
    <cfRule type="expression" dxfId="174" priority="2422">
      <formula>IF(RIGHT(TEXT(Y404,"0.#"),1)=".",TRUE,FALSE)</formula>
    </cfRule>
  </conditionalFormatting>
  <conditionalFormatting sqref="Y437:Y466">
    <cfRule type="expression" dxfId="173" priority="2409">
      <formula>IF(RIGHT(TEXT(Y437,"0.#"),1)=".",FALSE,TRUE)</formula>
    </cfRule>
    <cfRule type="expression" dxfId="172" priority="2410">
      <formula>IF(RIGHT(TEXT(Y437,"0.#"),1)=".",TRUE,FALSE)</formula>
    </cfRule>
  </conditionalFormatting>
  <conditionalFormatting sqref="Y470:Y499">
    <cfRule type="expression" dxfId="171" priority="2397">
      <formula>IF(RIGHT(TEXT(Y470,"0.#"),1)=".",FALSE,TRUE)</formula>
    </cfRule>
    <cfRule type="expression" dxfId="170" priority="2398">
      <formula>IF(RIGHT(TEXT(Y470,"0.#"),1)=".",TRUE,FALSE)</formula>
    </cfRule>
  </conditionalFormatting>
  <conditionalFormatting sqref="Y503:Y532">
    <cfRule type="expression" dxfId="169" priority="2385">
      <formula>IF(RIGHT(TEXT(Y503,"0.#"),1)=".",FALSE,TRUE)</formula>
    </cfRule>
    <cfRule type="expression" dxfId="168" priority="2386">
      <formula>IF(RIGHT(TEXT(Y503,"0.#"),1)=".",TRUE,FALSE)</formula>
    </cfRule>
  </conditionalFormatting>
  <conditionalFormatting sqref="Y536:Y565">
    <cfRule type="expression" dxfId="167" priority="2373">
      <formula>IF(RIGHT(TEXT(Y536,"0.#"),1)=".",FALSE,TRUE)</formula>
    </cfRule>
    <cfRule type="expression" dxfId="166" priority="2374">
      <formula>IF(RIGHT(TEXT(Y536,"0.#"),1)=".",TRUE,FALSE)</formula>
    </cfRule>
  </conditionalFormatting>
  <conditionalFormatting sqref="Y569:Y598">
    <cfRule type="expression" dxfId="165" priority="2361">
      <formula>IF(RIGHT(TEXT(Y569,"0.#"),1)=".",FALSE,TRUE)</formula>
    </cfRule>
    <cfRule type="expression" dxfId="164" priority="2362">
      <formula>IF(RIGHT(TEXT(Y569,"0.#"),1)=".",TRUE,FALSE)</formula>
    </cfRule>
  </conditionalFormatting>
  <conditionalFormatting sqref="Y603:Y632">
    <cfRule type="expression" dxfId="163" priority="2507">
      <formula>IF(RIGHT(TEXT(Y603,"0.#"),1)=".",FALSE,TRUE)</formula>
    </cfRule>
    <cfRule type="expression" dxfId="162" priority="2508">
      <formula>IF(RIGHT(TEXT(Y603,"0.#"),1)=".",TRUE,FALSE)</formula>
    </cfRule>
  </conditionalFormatting>
  <conditionalFormatting sqref="AE48:AE49">
    <cfRule type="expression" dxfId="161" priority="2547">
      <formula>IF(RIGHT(TEXT(AE48,"0.#"),1)=".",FALSE,TRUE)</formula>
    </cfRule>
    <cfRule type="expression" dxfId="160" priority="2548">
      <formula>IF(RIGHT(TEXT(AE48,"0.#"),1)=".",TRUE,FALSE)</formula>
    </cfRule>
  </conditionalFormatting>
  <conditionalFormatting sqref="AE54:AE56">
    <cfRule type="expression" dxfId="159" priority="2349">
      <formula>IF(RIGHT(TEXT(AE54,"0.#"),1)=".",FALSE,TRUE)</formula>
    </cfRule>
    <cfRule type="expression" dxfId="158" priority="2350">
      <formula>IF(RIGHT(TEXT(AE54,"0.#"),1)=".",TRUE,FALSE)</formula>
    </cfRule>
  </conditionalFormatting>
  <conditionalFormatting sqref="AE63:AE64 AI63:AI64 AM63:AM64">
    <cfRule type="expression" dxfId="157" priority="91">
      <formula>IF(RIGHT(TEXT(AE63,"0.#"),1)=".",FALSE,TRUE)</formula>
    </cfRule>
    <cfRule type="expression" dxfId="156" priority="92">
      <formula>IF(RIGHT(TEXT(AE63,"0.#"),1)=".",TRUE,FALSE)</formula>
    </cfRule>
  </conditionalFormatting>
  <conditionalFormatting sqref="AE70:AE72 AI70:AI72 AM70:AM72">
    <cfRule type="expression" dxfId="155" priority="89">
      <formula>IF(RIGHT(TEXT(AE70,"0.#"),1)=".",FALSE,TRUE)</formula>
    </cfRule>
    <cfRule type="expression" dxfId="154" priority="90">
      <formula>IF(RIGHT(TEXT(AE70,"0.#"),1)=".",TRUE,FALSE)</formula>
    </cfRule>
  </conditionalFormatting>
  <conditionalFormatting sqref="AE81:AE82">
    <cfRule type="expression" dxfId="153" priority="398">
      <formula>IF(RIGHT(TEXT(AE81,"0.#"),1)=".",FALSE,TRUE)</formula>
    </cfRule>
    <cfRule type="expression" dxfId="152" priority="399">
      <formula>IF(RIGHT(TEXT(AE81,"0.#"),1)=".",TRUE,FALSE)</formula>
    </cfRule>
  </conditionalFormatting>
  <conditionalFormatting sqref="AE87:AE89 AI87:AI89 AM87:AM89">
    <cfRule type="expression" dxfId="151" priority="87">
      <formula>IF(RIGHT(TEXT(AE87,"0.#"),1)=".",FALSE,TRUE)</formula>
    </cfRule>
    <cfRule type="expression" dxfId="150" priority="88">
      <formula>IF(RIGHT(TEXT(AE87,"0.#"),1)=".",TRUE,FALSE)</formula>
    </cfRule>
  </conditionalFormatting>
  <conditionalFormatting sqref="AE96:AE97 AI96:AI97 AM96:AM97">
    <cfRule type="expression" dxfId="149" priority="85">
      <formula>IF(RIGHT(TEXT(AE96,"0.#"),1)=".",FALSE,TRUE)</formula>
    </cfRule>
    <cfRule type="expression" dxfId="148" priority="86">
      <formula>IF(RIGHT(TEXT(AE96,"0.#"),1)=".",TRUE,FALSE)</formula>
    </cfRule>
  </conditionalFormatting>
  <conditionalFormatting sqref="AE103:AE105 AI103:AI105 AM103:AM105">
    <cfRule type="expression" dxfId="147" priority="83">
      <formula>IF(RIGHT(TEXT(AE103,"0.#"),1)=".",FALSE,TRUE)</formula>
    </cfRule>
    <cfRule type="expression" dxfId="146" priority="84">
      <formula>IF(RIGHT(TEXT(AE103,"0.#"),1)=".",TRUE,FALSE)</formula>
    </cfRule>
  </conditionalFormatting>
  <conditionalFormatting sqref="AE114:AE115">
    <cfRule type="expression" dxfId="145" priority="320">
      <formula>IF(RIGHT(TEXT(AE114,"0.#"),1)=".",FALSE,TRUE)</formula>
    </cfRule>
    <cfRule type="expression" dxfId="144" priority="321">
      <formula>IF(RIGHT(TEXT(AE114,"0.#"),1)=".",TRUE,FALSE)</formula>
    </cfRule>
  </conditionalFormatting>
  <conditionalFormatting sqref="AE120:AE122 AI120:AI122 AM120:AM122">
    <cfRule type="expression" dxfId="143" priority="81">
      <formula>IF(RIGHT(TEXT(AE120,"0.#"),1)=".",FALSE,TRUE)</formula>
    </cfRule>
    <cfRule type="expression" dxfId="142" priority="82">
      <formula>IF(RIGHT(TEXT(AE120,"0.#"),1)=".",TRUE,FALSE)</formula>
    </cfRule>
  </conditionalFormatting>
  <conditionalFormatting sqref="AE128:AE130 AI128:AI130 AM128:AM130">
    <cfRule type="expression" dxfId="141" priority="79">
      <formula>IF(RIGHT(TEXT(AE128,"0.#"),1)=".",FALSE,TRUE)</formula>
    </cfRule>
    <cfRule type="expression" dxfId="140" priority="80">
      <formula>IF(RIGHT(TEXT(AE128,"0.#"),1)=".",TRUE,FALSE)</formula>
    </cfRule>
  </conditionalFormatting>
  <conditionalFormatting sqref="AE136:AE138 AI136:AI138 AM136:AM138">
    <cfRule type="expression" dxfId="139" priority="77">
      <formula>IF(RIGHT(TEXT(AE136,"0.#"),1)=".",FALSE,TRUE)</formula>
    </cfRule>
    <cfRule type="expression" dxfId="138" priority="78">
      <formula>IF(RIGHT(TEXT(AE136,"0.#"),1)=".",TRUE,FALSE)</formula>
    </cfRule>
  </conditionalFormatting>
  <conditionalFormatting sqref="AE147:AE148">
    <cfRule type="expression" dxfId="137" priority="242">
      <formula>IF(RIGHT(TEXT(AE147,"0.#"),1)=".",FALSE,TRUE)</formula>
    </cfRule>
    <cfRule type="expression" dxfId="136" priority="243">
      <formula>IF(RIGHT(TEXT(AE147,"0.#"),1)=".",TRUE,FALSE)</formula>
    </cfRule>
  </conditionalFormatting>
  <conditionalFormatting sqref="AE153:AE155 AI153:AI155 AM153:AM155">
    <cfRule type="expression" dxfId="135" priority="75">
      <formula>IF(RIGHT(TEXT(AE153,"0.#"),1)=".",FALSE,TRUE)</formula>
    </cfRule>
    <cfRule type="expression" dxfId="134" priority="76">
      <formula>IF(RIGHT(TEXT(AE153,"0.#"),1)=".",TRUE,FALSE)</formula>
    </cfRule>
  </conditionalFormatting>
  <conditionalFormatting sqref="AE161:AE163 AI161:AI163 AM161:AM163">
    <cfRule type="expression" dxfId="133" priority="73">
      <formula>IF(RIGHT(TEXT(AE161,"0.#"),1)=".",FALSE,TRUE)</formula>
    </cfRule>
    <cfRule type="expression" dxfId="132" priority="74">
      <formula>IF(RIGHT(TEXT(AE161,"0.#"),1)=".",TRUE,FALSE)</formula>
    </cfRule>
  </conditionalFormatting>
  <conditionalFormatting sqref="AE169:AE171 AI169:AI171 AM169:AM171">
    <cfRule type="expression" dxfId="131" priority="71">
      <formula>IF(RIGHT(TEXT(AE169,"0.#"),1)=".",FALSE,TRUE)</formula>
    </cfRule>
    <cfRule type="expression" dxfId="130" priority="72">
      <formula>IF(RIGHT(TEXT(AE169,"0.#"),1)=".",TRUE,FALSE)</formula>
    </cfRule>
  </conditionalFormatting>
  <conditionalFormatting sqref="AE180:AE181">
    <cfRule type="expression" dxfId="129" priority="164">
      <formula>IF(RIGHT(TEXT(AE180,"0.#"),1)=".",FALSE,TRUE)</formula>
    </cfRule>
    <cfRule type="expression" dxfId="128" priority="165">
      <formula>IF(RIGHT(TEXT(AE180,"0.#"),1)=".",TRUE,FALSE)</formula>
    </cfRule>
  </conditionalFormatting>
  <conditionalFormatting sqref="AE186:AE188 AI186:AI188 AM186:AM188">
    <cfRule type="expression" dxfId="127" priority="69">
      <formula>IF(RIGHT(TEXT(AE186,"0.#"),1)=".",FALSE,TRUE)</formula>
    </cfRule>
    <cfRule type="expression" dxfId="126" priority="70">
      <formula>IF(RIGHT(TEXT(AE186,"0.#"),1)=".",TRUE,FALSE)</formula>
    </cfRule>
  </conditionalFormatting>
  <conditionalFormatting sqref="AE194:AE196 AI194:AI196 AM194:AM196">
    <cfRule type="expression" dxfId="125" priority="67">
      <formula>IF(RIGHT(TEXT(AE194,"0.#"),1)=".",FALSE,TRUE)</formula>
    </cfRule>
    <cfRule type="expression" dxfId="124" priority="68">
      <formula>IF(RIGHT(TEXT(AE194,"0.#"),1)=".",TRUE,FALSE)</formula>
    </cfRule>
  </conditionalFormatting>
  <conditionalFormatting sqref="AE202:AE204 AI202:AI204 AM202:AM204">
    <cfRule type="expression" dxfId="123" priority="65">
      <formula>IF(RIGHT(TEXT(AE202,"0.#"),1)=".",FALSE,TRUE)</formula>
    </cfRule>
    <cfRule type="expression" dxfId="122" priority="66">
      <formula>IF(RIGHT(TEXT(AE202,"0.#"),1)=".",TRUE,FALSE)</formula>
    </cfRule>
  </conditionalFormatting>
  <conditionalFormatting sqref="AI48:AI49">
    <cfRule type="expression" dxfId="121" priority="2545">
      <formula>IF(RIGHT(TEXT(AI48,"0.#"),1)=".",FALSE,TRUE)</formula>
    </cfRule>
    <cfRule type="expression" dxfId="120" priority="2546">
      <formula>IF(RIGHT(TEXT(AI48,"0.#"),1)=".",TRUE,FALSE)</formula>
    </cfRule>
  </conditionalFormatting>
  <conditionalFormatting sqref="AI54:AI56">
    <cfRule type="expression" dxfId="119" priority="2343">
      <formula>IF(RIGHT(TEXT(AI54,"0.#"),1)=".",FALSE,TRUE)</formula>
    </cfRule>
    <cfRule type="expression" dxfId="118" priority="2344">
      <formula>IF(RIGHT(TEXT(AI54,"0.#"),1)=".",TRUE,FALSE)</formula>
    </cfRule>
  </conditionalFormatting>
  <conditionalFormatting sqref="AI81:AI82">
    <cfRule type="expression" dxfId="117" priority="396">
      <formula>IF(RIGHT(TEXT(AI81,"0.#"),1)=".",FALSE,TRUE)</formula>
    </cfRule>
    <cfRule type="expression" dxfId="116" priority="397">
      <formula>IF(RIGHT(TEXT(AI81,"0.#"),1)=".",TRUE,FALSE)</formula>
    </cfRule>
  </conditionalFormatting>
  <conditionalFormatting sqref="AI114:AI115">
    <cfRule type="expression" dxfId="115" priority="318">
      <formula>IF(RIGHT(TEXT(AI114,"0.#"),1)=".",FALSE,TRUE)</formula>
    </cfRule>
    <cfRule type="expression" dxfId="114" priority="319">
      <formula>IF(RIGHT(TEXT(AI114,"0.#"),1)=".",TRUE,FALSE)</formula>
    </cfRule>
  </conditionalFormatting>
  <conditionalFormatting sqref="AI147:AI148">
    <cfRule type="expression" dxfId="113" priority="240">
      <formula>IF(RIGHT(TEXT(AI147,"0.#"),1)=".",FALSE,TRUE)</formula>
    </cfRule>
    <cfRule type="expression" dxfId="112" priority="241">
      <formula>IF(RIGHT(TEXT(AI147,"0.#"),1)=".",TRUE,FALSE)</formula>
    </cfRule>
  </conditionalFormatting>
  <conditionalFormatting sqref="AI180:AI181">
    <cfRule type="expression" dxfId="111" priority="162">
      <formula>IF(RIGHT(TEXT(AI180,"0.#"),1)=".",FALSE,TRUE)</formula>
    </cfRule>
    <cfRule type="expression" dxfId="110" priority="163">
      <formula>IF(RIGHT(TEXT(AI180,"0.#"),1)=".",TRUE,FALSE)</formula>
    </cfRule>
  </conditionalFormatting>
  <conditionalFormatting sqref="AL338:AO367">
    <cfRule type="expression" dxfId="109" priority="2503">
      <formula>IF(AND(AL338&gt;=0, RIGHT(TEXT(AL338,"0.#"),1)&lt;&gt;"."),TRUE,FALSE)</formula>
    </cfRule>
    <cfRule type="expression" dxfId="108" priority="2504">
      <formula>IF(AND(AL338&gt;=0, RIGHT(TEXT(AL338,"0.#"),1)="."),TRUE,FALSE)</formula>
    </cfRule>
    <cfRule type="expression" dxfId="107" priority="2505">
      <formula>IF(AND(AL338&lt;0, RIGHT(TEXT(AL338,"0.#"),1)&lt;&gt;"."),TRUE,FALSE)</formula>
    </cfRule>
    <cfRule type="expression" dxfId="106" priority="2506">
      <formula>IF(AND(AL338&lt;0, RIGHT(TEXT(AL338,"0.#"),1)="."),TRUE,FALSE)</formula>
    </cfRule>
  </conditionalFormatting>
  <conditionalFormatting sqref="AL371:AO400">
    <cfRule type="expression" dxfId="105" priority="2435">
      <formula>IF(AND(AL371&gt;=0, RIGHT(TEXT(AL371,"0.#"),1)&lt;&gt;"."),TRUE,FALSE)</formula>
    </cfRule>
    <cfRule type="expression" dxfId="104" priority="2436">
      <formula>IF(AND(AL371&gt;=0, RIGHT(TEXT(AL371,"0.#"),1)="."),TRUE,FALSE)</formula>
    </cfRule>
    <cfRule type="expression" dxfId="103" priority="2437">
      <formula>IF(AND(AL371&lt;0, RIGHT(TEXT(AL371,"0.#"),1)&lt;&gt;"."),TRUE,FALSE)</formula>
    </cfRule>
    <cfRule type="expression" dxfId="102" priority="2438">
      <formula>IF(AND(AL371&lt;0, RIGHT(TEXT(AL371,"0.#"),1)="."),TRUE,FALSE)</formula>
    </cfRule>
  </conditionalFormatting>
  <conditionalFormatting sqref="AL404:AO433">
    <cfRule type="expression" dxfId="101" priority="2423">
      <formula>IF(AND(AL404&gt;=0, RIGHT(TEXT(AL404,"0.#"),1)&lt;&gt;"."),TRUE,FALSE)</formula>
    </cfRule>
    <cfRule type="expression" dxfId="100" priority="2424">
      <formula>IF(AND(AL404&gt;=0, RIGHT(TEXT(AL404,"0.#"),1)="."),TRUE,FALSE)</formula>
    </cfRule>
    <cfRule type="expression" dxfId="99" priority="2425">
      <formula>IF(AND(AL404&lt;0, RIGHT(TEXT(AL404,"0.#"),1)&lt;&gt;"."),TRUE,FALSE)</formula>
    </cfRule>
    <cfRule type="expression" dxfId="98" priority="2426">
      <formula>IF(AND(AL404&lt;0, RIGHT(TEXT(AL404,"0.#"),1)="."),TRUE,FALSE)</formula>
    </cfRule>
  </conditionalFormatting>
  <conditionalFormatting sqref="AL437:AO466">
    <cfRule type="expression" dxfId="97" priority="2411">
      <formula>IF(AND(AL437&gt;=0, RIGHT(TEXT(AL437,"0.#"),1)&lt;&gt;"."),TRUE,FALSE)</formula>
    </cfRule>
    <cfRule type="expression" dxfId="96" priority="2412">
      <formula>IF(AND(AL437&gt;=0, RIGHT(TEXT(AL437,"0.#"),1)="."),TRUE,FALSE)</formula>
    </cfRule>
    <cfRule type="expression" dxfId="95" priority="2413">
      <formula>IF(AND(AL437&lt;0, RIGHT(TEXT(AL437,"0.#"),1)&lt;&gt;"."),TRUE,FALSE)</formula>
    </cfRule>
    <cfRule type="expression" dxfId="94" priority="2414">
      <formula>IF(AND(AL437&lt;0, RIGHT(TEXT(AL437,"0.#"),1)="."),TRUE,FALSE)</formula>
    </cfRule>
  </conditionalFormatting>
  <conditionalFormatting sqref="AL470:AO499">
    <cfRule type="expression" dxfId="93" priority="2399">
      <formula>IF(AND(AL470&gt;=0, RIGHT(TEXT(AL470,"0.#"),1)&lt;&gt;"."),TRUE,FALSE)</formula>
    </cfRule>
    <cfRule type="expression" dxfId="92" priority="2400">
      <formula>IF(AND(AL470&gt;=0, RIGHT(TEXT(AL470,"0.#"),1)="."),TRUE,FALSE)</formula>
    </cfRule>
    <cfRule type="expression" dxfId="91" priority="2401">
      <formula>IF(AND(AL470&lt;0, RIGHT(TEXT(AL470,"0.#"),1)&lt;&gt;"."),TRUE,FALSE)</formula>
    </cfRule>
    <cfRule type="expression" dxfId="90" priority="2402">
      <formula>IF(AND(AL470&lt;0, RIGHT(TEXT(AL470,"0.#"),1)="."),TRUE,FALSE)</formula>
    </cfRule>
  </conditionalFormatting>
  <conditionalFormatting sqref="AL503:AO532">
    <cfRule type="expression" dxfId="89" priority="2387">
      <formula>IF(AND(AL503&gt;=0, RIGHT(TEXT(AL503,"0.#"),1)&lt;&gt;"."),TRUE,FALSE)</formula>
    </cfRule>
    <cfRule type="expression" dxfId="88" priority="2388">
      <formula>IF(AND(AL503&gt;=0, RIGHT(TEXT(AL503,"0.#"),1)="."),TRUE,FALSE)</formula>
    </cfRule>
    <cfRule type="expression" dxfId="87" priority="2389">
      <formula>IF(AND(AL503&lt;0, RIGHT(TEXT(AL503,"0.#"),1)&lt;&gt;"."),TRUE,FALSE)</formula>
    </cfRule>
    <cfRule type="expression" dxfId="86" priority="2390">
      <formula>IF(AND(AL503&lt;0, RIGHT(TEXT(AL503,"0.#"),1)="."),TRUE,FALSE)</formula>
    </cfRule>
  </conditionalFormatting>
  <conditionalFormatting sqref="AL536:AO565">
    <cfRule type="expression" dxfId="85" priority="2375">
      <formula>IF(AND(AL536&gt;=0, RIGHT(TEXT(AL536,"0.#"),1)&lt;&gt;"."),TRUE,FALSE)</formula>
    </cfRule>
    <cfRule type="expression" dxfId="84" priority="2376">
      <formula>IF(AND(AL536&gt;=0, RIGHT(TEXT(AL536,"0.#"),1)="."),TRUE,FALSE)</formula>
    </cfRule>
    <cfRule type="expression" dxfId="83" priority="2377">
      <formula>IF(AND(AL536&lt;0, RIGHT(TEXT(AL536,"0.#"),1)&lt;&gt;"."),TRUE,FALSE)</formula>
    </cfRule>
    <cfRule type="expression" dxfId="82" priority="2378">
      <formula>IF(AND(AL536&lt;0, RIGHT(TEXT(AL536,"0.#"),1)="."),TRUE,FALSE)</formula>
    </cfRule>
  </conditionalFormatting>
  <conditionalFormatting sqref="AL569:AO598">
    <cfRule type="expression" dxfId="81" priority="2363">
      <formula>IF(AND(AL569&gt;=0, RIGHT(TEXT(AL569,"0.#"),1)&lt;&gt;"."),TRUE,FALSE)</formula>
    </cfRule>
    <cfRule type="expression" dxfId="80" priority="2364">
      <formula>IF(AND(AL569&gt;=0, RIGHT(TEXT(AL569,"0.#"),1)="."),TRUE,FALSE)</formula>
    </cfRule>
    <cfRule type="expression" dxfId="79" priority="2365">
      <formula>IF(AND(AL569&lt;0, RIGHT(TEXT(AL569,"0.#"),1)&lt;&gt;"."),TRUE,FALSE)</formula>
    </cfRule>
    <cfRule type="expression" dxfId="78" priority="2366">
      <formula>IF(AND(AL569&lt;0, RIGHT(TEXT(AL569,"0.#"),1)="."),TRUE,FALSE)</formula>
    </cfRule>
  </conditionalFormatting>
  <conditionalFormatting sqref="AL603:AO632">
    <cfRule type="expression" dxfId="77" priority="2509">
      <formula>IF(AND(AL603&gt;=0, RIGHT(TEXT(AL603,"0.#"),1)&lt;&gt;"."),TRUE,FALSE)</formula>
    </cfRule>
    <cfRule type="expression" dxfId="76" priority="2510">
      <formula>IF(AND(AL603&gt;=0, RIGHT(TEXT(AL603,"0.#"),1)="."),TRUE,FALSE)</formula>
    </cfRule>
    <cfRule type="expression" dxfId="75" priority="2511">
      <formula>IF(AND(AL603&lt;0, RIGHT(TEXT(AL603,"0.#"),1)&lt;&gt;"."),TRUE,FALSE)</formula>
    </cfRule>
    <cfRule type="expression" dxfId="74" priority="2512">
      <formula>IF(AND(AL603&lt;0, RIGHT(TEXT(AL603,"0.#"),1)="."),TRUE,FALSE)</formula>
    </cfRule>
  </conditionalFormatting>
  <conditionalFormatting sqref="AM48:AM49">
    <cfRule type="expression" dxfId="73" priority="2543">
      <formula>IF(RIGHT(TEXT(AM48,"0.#"),1)=".",FALSE,TRUE)</formula>
    </cfRule>
    <cfRule type="expression" dxfId="72" priority="2544">
      <formula>IF(RIGHT(TEXT(AM48,"0.#"),1)=".",TRUE,FALSE)</formula>
    </cfRule>
  </conditionalFormatting>
  <conditionalFormatting sqref="AM54:AM56">
    <cfRule type="expression" dxfId="71" priority="2339">
      <formula>IF(RIGHT(TEXT(AM54,"0.#"),1)=".",FALSE,TRUE)</formula>
    </cfRule>
    <cfRule type="expression" dxfId="70" priority="2340">
      <formula>IF(RIGHT(TEXT(AM54,"0.#"),1)=".",TRUE,FALSE)</formula>
    </cfRule>
  </conditionalFormatting>
  <conditionalFormatting sqref="AM81:AM82">
    <cfRule type="expression" dxfId="69" priority="394">
      <formula>IF(RIGHT(TEXT(AM81,"0.#"),1)=".",FALSE,TRUE)</formula>
    </cfRule>
    <cfRule type="expression" dxfId="68" priority="395">
      <formula>IF(RIGHT(TEXT(AM81,"0.#"),1)=".",TRUE,FALSE)</formula>
    </cfRule>
  </conditionalFormatting>
  <conditionalFormatting sqref="AM114:AM115">
    <cfRule type="expression" dxfId="67" priority="316">
      <formula>IF(RIGHT(TEXT(AM114,"0.#"),1)=".",FALSE,TRUE)</formula>
    </cfRule>
    <cfRule type="expression" dxfId="66" priority="317">
      <formula>IF(RIGHT(TEXT(AM114,"0.#"),1)=".",TRUE,FALSE)</formula>
    </cfRule>
  </conditionalFormatting>
  <conditionalFormatting sqref="AM147:AM148">
    <cfRule type="expression" dxfId="65" priority="238">
      <formula>IF(RIGHT(TEXT(AM147,"0.#"),1)=".",FALSE,TRUE)</formula>
    </cfRule>
    <cfRule type="expression" dxfId="64" priority="239">
      <formula>IF(RIGHT(TEXT(AM147,"0.#"),1)=".",TRUE,FALSE)</formula>
    </cfRule>
  </conditionalFormatting>
  <conditionalFormatting sqref="AM180:AM181">
    <cfRule type="expression" dxfId="63" priority="160">
      <formula>IF(RIGHT(TEXT(AM180,"0.#"),1)=".",FALSE,TRUE)</formula>
    </cfRule>
    <cfRule type="expression" dxfId="62" priority="161">
      <formula>IF(RIGHT(TEXT(AM180,"0.#"),1)=".",TRUE,FALSE)</formula>
    </cfRule>
  </conditionalFormatting>
  <conditionalFormatting sqref="AQ48:AQ49">
    <cfRule type="expression" dxfId="61" priority="2541">
      <formula>IF(RIGHT(TEXT(AQ48,"0.#"),1)=".",FALSE,TRUE)</formula>
    </cfRule>
    <cfRule type="expression" dxfId="60" priority="2542">
      <formula>IF(RIGHT(TEXT(AQ48,"0.#"),1)=".",TRUE,FALSE)</formula>
    </cfRule>
  </conditionalFormatting>
  <conditionalFormatting sqref="AQ54:AQ56">
    <cfRule type="expression" dxfId="59" priority="2335">
      <formula>IF(RIGHT(TEXT(AQ54,"0.#"),1)=".",FALSE,TRUE)</formula>
    </cfRule>
    <cfRule type="expression" dxfId="58" priority="2336">
      <formula>IF(RIGHT(TEXT(AQ54,"0.#"),1)=".",TRUE,FALSE)</formula>
    </cfRule>
  </conditionalFormatting>
  <conditionalFormatting sqref="AQ63:AQ64">
    <cfRule type="expression" dxfId="57" priority="35">
      <formula>IF(RIGHT(TEXT(AQ63,"0.#"),1)=".",FALSE,TRUE)</formula>
    </cfRule>
    <cfRule type="expression" dxfId="56" priority="36">
      <formula>IF(RIGHT(TEXT(AQ63,"0.#"),1)=".",TRUE,FALSE)</formula>
    </cfRule>
  </conditionalFormatting>
  <conditionalFormatting sqref="AQ70:AQ72">
    <cfRule type="expression" dxfId="55" priority="33">
      <formula>IF(RIGHT(TEXT(AQ70,"0.#"),1)=".",FALSE,TRUE)</formula>
    </cfRule>
    <cfRule type="expression" dxfId="54" priority="34">
      <formula>IF(RIGHT(TEXT(AQ70,"0.#"),1)=".",TRUE,FALSE)</formula>
    </cfRule>
  </conditionalFormatting>
  <conditionalFormatting sqref="AQ81:AQ82">
    <cfRule type="expression" dxfId="53" priority="392">
      <formula>IF(RIGHT(TEXT(AQ81,"0.#"),1)=".",FALSE,TRUE)</formula>
    </cfRule>
    <cfRule type="expression" dxfId="52" priority="393">
      <formula>IF(RIGHT(TEXT(AQ81,"0.#"),1)=".",TRUE,FALSE)</formula>
    </cfRule>
  </conditionalFormatting>
  <conditionalFormatting sqref="AQ87:AQ89">
    <cfRule type="expression" dxfId="51" priority="31">
      <formula>IF(RIGHT(TEXT(AQ87,"0.#"),1)=".",FALSE,TRUE)</formula>
    </cfRule>
    <cfRule type="expression" dxfId="50" priority="32">
      <formula>IF(RIGHT(TEXT(AQ87,"0.#"),1)=".",TRUE,FALSE)</formula>
    </cfRule>
  </conditionalFormatting>
  <conditionalFormatting sqref="AQ96:AQ97">
    <cfRule type="expression" dxfId="49" priority="29">
      <formula>IF(RIGHT(TEXT(AQ96,"0.#"),1)=".",FALSE,TRUE)</formula>
    </cfRule>
    <cfRule type="expression" dxfId="48" priority="30">
      <formula>IF(RIGHT(TEXT(AQ96,"0.#"),1)=".",TRUE,FALSE)</formula>
    </cfRule>
  </conditionalFormatting>
  <conditionalFormatting sqref="AQ103:AQ105">
    <cfRule type="expression" dxfId="47" priority="27">
      <formula>IF(RIGHT(TEXT(AQ103,"0.#"),1)=".",FALSE,TRUE)</formula>
    </cfRule>
    <cfRule type="expression" dxfId="46" priority="28">
      <formula>IF(RIGHT(TEXT(AQ103,"0.#"),1)=".",TRUE,FALSE)</formula>
    </cfRule>
  </conditionalFormatting>
  <conditionalFormatting sqref="AQ114:AQ115">
    <cfRule type="expression" dxfId="45" priority="314">
      <formula>IF(RIGHT(TEXT(AQ114,"0.#"),1)=".",FALSE,TRUE)</formula>
    </cfRule>
    <cfRule type="expression" dxfId="44" priority="315">
      <formula>IF(RIGHT(TEXT(AQ114,"0.#"),1)=".",TRUE,FALSE)</formula>
    </cfRule>
  </conditionalFormatting>
  <conditionalFormatting sqref="AQ120:AQ122">
    <cfRule type="expression" dxfId="43" priority="25">
      <formula>IF(RIGHT(TEXT(AQ120,"0.#"),1)=".",FALSE,TRUE)</formula>
    </cfRule>
    <cfRule type="expression" dxfId="42" priority="26">
      <formula>IF(RIGHT(TEXT(AQ120,"0.#"),1)=".",TRUE,FALSE)</formula>
    </cfRule>
  </conditionalFormatting>
  <conditionalFormatting sqref="AQ128:AQ130">
    <cfRule type="expression" dxfId="41" priority="23">
      <formula>IF(RIGHT(TEXT(AQ128,"0.#"),1)=".",FALSE,TRUE)</formula>
    </cfRule>
    <cfRule type="expression" dxfId="40" priority="24">
      <formula>IF(RIGHT(TEXT(AQ128,"0.#"),1)=".",TRUE,FALSE)</formula>
    </cfRule>
  </conditionalFormatting>
  <conditionalFormatting sqref="AQ136:AQ138">
    <cfRule type="expression" dxfId="39" priority="21">
      <formula>IF(RIGHT(TEXT(AQ136,"0.#"),1)=".",FALSE,TRUE)</formula>
    </cfRule>
    <cfRule type="expression" dxfId="38" priority="22">
      <formula>IF(RIGHT(TEXT(AQ136,"0.#"),1)=".",TRUE,FALSE)</formula>
    </cfRule>
  </conditionalFormatting>
  <conditionalFormatting sqref="AQ147:AQ148">
    <cfRule type="expression" dxfId="37" priority="236">
      <formula>IF(RIGHT(TEXT(AQ147,"0.#"),1)=".",FALSE,TRUE)</formula>
    </cfRule>
    <cfRule type="expression" dxfId="36" priority="237">
      <formula>IF(RIGHT(TEXT(AQ147,"0.#"),1)=".",TRUE,FALSE)</formula>
    </cfRule>
  </conditionalFormatting>
  <conditionalFormatting sqref="AQ153:AQ155">
    <cfRule type="expression" dxfId="35" priority="19">
      <formula>IF(RIGHT(TEXT(AQ153,"0.#"),1)=".",FALSE,TRUE)</formula>
    </cfRule>
    <cfRule type="expression" dxfId="34" priority="20">
      <formula>IF(RIGHT(TEXT(AQ153,"0.#"),1)=".",TRUE,FALSE)</formula>
    </cfRule>
  </conditionalFormatting>
  <conditionalFormatting sqref="AQ161:AQ163">
    <cfRule type="expression" dxfId="33" priority="17">
      <formula>IF(RIGHT(TEXT(AQ161,"0.#"),1)=".",FALSE,TRUE)</formula>
    </cfRule>
    <cfRule type="expression" dxfId="32" priority="18">
      <formula>IF(RIGHT(TEXT(AQ161,"0.#"),1)=".",TRUE,FALSE)</formula>
    </cfRule>
  </conditionalFormatting>
  <conditionalFormatting sqref="AQ169:AQ171">
    <cfRule type="expression" dxfId="31" priority="15">
      <formula>IF(RIGHT(TEXT(AQ169,"0.#"),1)=".",FALSE,TRUE)</formula>
    </cfRule>
    <cfRule type="expression" dxfId="30" priority="16">
      <formula>IF(RIGHT(TEXT(AQ169,"0.#"),1)=".",TRUE,FALSE)</formula>
    </cfRule>
  </conditionalFormatting>
  <conditionalFormatting sqref="AQ180:AQ181">
    <cfRule type="expression" dxfId="29" priority="158">
      <formula>IF(RIGHT(TEXT(AQ180,"0.#"),1)=".",FALSE,TRUE)</formula>
    </cfRule>
    <cfRule type="expression" dxfId="28" priority="159">
      <formula>IF(RIGHT(TEXT(AQ180,"0.#"),1)=".",TRUE,FALSE)</formula>
    </cfRule>
  </conditionalFormatting>
  <conditionalFormatting sqref="AQ186:AQ188">
    <cfRule type="expression" dxfId="27" priority="13">
      <formula>IF(RIGHT(TEXT(AQ186,"0.#"),1)=".",FALSE,TRUE)</formula>
    </cfRule>
    <cfRule type="expression" dxfId="26" priority="14">
      <formula>IF(RIGHT(TEXT(AQ186,"0.#"),1)=".",TRUE,FALSE)</formula>
    </cfRule>
  </conditionalFormatting>
  <conditionalFormatting sqref="AQ194:AQ196">
    <cfRule type="expression" dxfId="25" priority="11">
      <formula>IF(RIGHT(TEXT(AQ194,"0.#"),1)=".",FALSE,TRUE)</formula>
    </cfRule>
    <cfRule type="expression" dxfId="24" priority="12">
      <formula>IF(RIGHT(TEXT(AQ194,"0.#"),1)=".",TRUE,FALSE)</formula>
    </cfRule>
  </conditionalFormatting>
  <conditionalFormatting sqref="AQ202:AQ204">
    <cfRule type="expression" dxfId="23" priority="9">
      <formula>IF(RIGHT(TEXT(AQ202,"0.#"),1)=".",FALSE,TRUE)</formula>
    </cfRule>
    <cfRule type="expression" dxfId="22" priority="10">
      <formula>IF(RIGHT(TEXT(AQ202,"0.#"),1)=".",TRUE,FALSE)</formula>
    </cfRule>
  </conditionalFormatting>
  <conditionalFormatting sqref="AU48:AU49">
    <cfRule type="expression" dxfId="21" priority="2357">
      <formula>IF(RIGHT(TEXT(AU48,"0.#"),1)=".",FALSE,TRUE)</formula>
    </cfRule>
    <cfRule type="expression" dxfId="20" priority="2358">
      <formula>IF(RIGHT(TEXT(AU48,"0.#"),1)=".",TRUE,FALSE)</formula>
    </cfRule>
  </conditionalFormatting>
  <conditionalFormatting sqref="AU81:AU82">
    <cfRule type="expression" dxfId="19" priority="388">
      <formula>IF(RIGHT(TEXT(AU81,"0.#"),1)=".",FALSE,TRUE)</formula>
    </cfRule>
    <cfRule type="expression" dxfId="18" priority="389">
      <formula>IF(RIGHT(TEXT(AU81,"0.#"),1)=".",TRUE,FALSE)</formula>
    </cfRule>
  </conditionalFormatting>
  <conditionalFormatting sqref="AU114:AU115">
    <cfRule type="expression" dxfId="17" priority="310">
      <formula>IF(RIGHT(TEXT(AU114,"0.#"),1)=".",FALSE,TRUE)</formula>
    </cfRule>
    <cfRule type="expression" dxfId="16" priority="311">
      <formula>IF(RIGHT(TEXT(AU114,"0.#"),1)=".",TRUE,FALSE)</formula>
    </cfRule>
  </conditionalFormatting>
  <conditionalFormatting sqref="AU147:AU148">
    <cfRule type="expression" dxfId="15" priority="232">
      <formula>IF(RIGHT(TEXT(AU147,"0.#"),1)=".",FALSE,TRUE)</formula>
    </cfRule>
    <cfRule type="expression" dxfId="14" priority="233">
      <formula>IF(RIGHT(TEXT(AU147,"0.#"),1)=".",TRUE,FALSE)</formula>
    </cfRule>
  </conditionalFormatting>
  <conditionalFormatting sqref="AU180:AU181">
    <cfRule type="expression" dxfId="13" priority="154">
      <formula>IF(RIGHT(TEXT(AU180,"0.#"),1)=".",FALSE,TRUE)</formula>
    </cfRule>
    <cfRule type="expression" dxfId="12" priority="155">
      <formula>IF(RIGHT(TEXT(AU180,"0.#"),1)=".",TRUE,FALSE)</formula>
    </cfRule>
  </conditionalFormatting>
  <conditionalFormatting sqref="AU282:AU292">
    <cfRule type="expression" dxfId="11" priority="2565">
      <formula>IF(RIGHT(TEXT(AU282,"0.#"),1)=".",FALSE,TRUE)</formula>
    </cfRule>
    <cfRule type="expression" dxfId="10" priority="2566">
      <formula>IF(RIGHT(TEXT(AU282,"0.#"),1)=".",TRUE,FALSE)</formula>
    </cfRule>
  </conditionalFormatting>
  <conditionalFormatting sqref="AU295:AU305 AU308:AU318 AU321:AU331">
    <cfRule type="expression" dxfId="9" priority="2553">
      <formula>IF(RIGHT(TEXT(AU295,"0.#"),1)=".",FALSE,TRUE)</formula>
    </cfRule>
    <cfRule type="expression" dxfId="8" priority="2554">
      <formula>IF(RIGHT(TEXT(AU295,"0.#"),1)=".",TRUE,FALSE)</formula>
    </cfRule>
  </conditionalFormatting>
  <conditionalFormatting sqref="AE62 AI62 AM62">
    <cfRule type="expression" dxfId="7" priority="7">
      <formula>IF(RIGHT(TEXT(AE62,"0.#"),1)=".",FALSE,TRUE)</formula>
    </cfRule>
    <cfRule type="expression" dxfId="6" priority="8">
      <formula>IF(RIGHT(TEXT(AE62,"0.#"),1)=".",TRUE,FALSE)</formula>
    </cfRule>
  </conditionalFormatting>
  <conditionalFormatting sqref="AQ62">
    <cfRule type="expression" dxfId="5" priority="5">
      <formula>IF(RIGHT(TEXT(AQ62,"0.#"),1)=".",FALSE,TRUE)</formula>
    </cfRule>
    <cfRule type="expression" dxfId="4" priority="6">
      <formula>IF(RIGHT(TEXT(AQ62,"0.#"),1)=".",TRUE,FALSE)</formula>
    </cfRule>
  </conditionalFormatting>
  <conditionalFormatting sqref="AE95 AI95 AM95">
    <cfRule type="expression" dxfId="3" priority="3">
      <formula>IF(RIGHT(TEXT(AE95,"0.#"),1)=".",FALSE,TRUE)</formula>
    </cfRule>
    <cfRule type="expression" dxfId="2" priority="4">
      <formula>IF(RIGHT(TEXT(AE95,"0.#"),1)=".",TRUE,FALSE)</formula>
    </cfRule>
  </conditionalFormatting>
  <conditionalFormatting sqref="AQ95">
    <cfRule type="expression" dxfId="1" priority="1">
      <formula>IF(RIGHT(TEXT(AQ95,"0.#"),1)=".",FALSE,TRUE)</formula>
    </cfRule>
    <cfRule type="expression" dxfId="0" priority="2">
      <formula>IF(RIGHT(TEXT(AQ95,"0.#"),1)=".",TRUE,FALSE)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110" max="49" man="1"/>
    <brk id="245" max="49" man="1"/>
    <brk id="318" max="49" man="1"/>
    <brk id="5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228</v>
      </c>
      <c r="F1" s="21" t="s">
        <v>229</v>
      </c>
      <c r="G1" s="19" t="s">
        <v>230</v>
      </c>
      <c r="J1" s="10"/>
      <c r="K1" s="20" t="s">
        <v>36</v>
      </c>
      <c r="L1" s="20" t="s">
        <v>228</v>
      </c>
      <c r="O1" s="10"/>
      <c r="P1" s="23" t="s">
        <v>231</v>
      </c>
      <c r="R1" s="23" t="s">
        <v>232</v>
      </c>
      <c r="T1" s="23" t="s">
        <v>233</v>
      </c>
      <c r="U1" s="23" t="s">
        <v>234</v>
      </c>
      <c r="V1" s="23" t="s">
        <v>235</v>
      </c>
      <c r="W1" s="23" t="s">
        <v>236</v>
      </c>
      <c r="X1" s="23" t="s">
        <v>237</v>
      </c>
      <c r="Y1" s="22"/>
      <c r="Z1" s="23" t="s">
        <v>238</v>
      </c>
      <c r="AA1" s="24"/>
      <c r="AB1" s="35" t="s">
        <v>224</v>
      </c>
      <c r="AE1" s="35" t="s">
        <v>239</v>
      </c>
      <c r="AJ1" s="22" t="s">
        <v>240</v>
      </c>
    </row>
    <row r="2" spans="1:36" ht="13.5" customHeight="1">
      <c r="A2" s="9" t="s">
        <v>241</v>
      </c>
      <c r="B2" s="14" t="s">
        <v>242</v>
      </c>
      <c r="C2" s="10" t="str">
        <f>IF(B2="","",A2)</f>
        <v>一般会計</v>
      </c>
      <c r="D2" s="10" t="str">
        <f>IF(C2="","",IF(D1&lt;&gt;"",CONCATENATE(D1,"、",C2),C2))</f>
        <v>一般会計</v>
      </c>
      <c r="F2" s="11" t="s">
        <v>243</v>
      </c>
      <c r="G2" s="12"/>
      <c r="H2" s="10" t="str">
        <f>IF(G2="","",F2)</f>
        <v/>
      </c>
      <c r="I2" s="10" t="str">
        <f>IF(H2="","",IF(I1&lt;&gt;"",CONCATENATE(I1,"、",H2),H2))</f>
        <v/>
      </c>
      <c r="J2" s="10"/>
      <c r="K2" s="9" t="s">
        <v>244</v>
      </c>
      <c r="L2" s="14" t="s">
        <v>242</v>
      </c>
      <c r="M2" s="10" t="str">
        <f>IF(L2="","",K2)</f>
        <v>直接実施</v>
      </c>
      <c r="N2" s="10" t="str">
        <f>IF(M2="","",IF(N1&lt;&gt;"",CONCATENATE(N1,"、",M2),M2))</f>
        <v>直接実施</v>
      </c>
      <c r="O2" s="10"/>
      <c r="P2" s="87" t="s">
        <v>3</v>
      </c>
      <c r="R2" s="26" t="s">
        <v>2</v>
      </c>
      <c r="T2" s="26" t="s">
        <v>245</v>
      </c>
      <c r="U2" s="26" t="s">
        <v>245</v>
      </c>
      <c r="V2" s="55" t="s">
        <v>246</v>
      </c>
      <c r="W2" s="55" t="s">
        <v>247</v>
      </c>
      <c r="X2" s="86" t="s">
        <v>248</v>
      </c>
      <c r="Y2" s="22"/>
      <c r="Z2" s="23" t="s">
        <v>248</v>
      </c>
      <c r="AA2" s="24"/>
      <c r="AB2" s="37" t="s">
        <v>249</v>
      </c>
      <c r="AE2" s="35" t="s">
        <v>250</v>
      </c>
      <c r="AJ2" s="60" t="s">
        <v>251</v>
      </c>
    </row>
    <row r="3" spans="1:36" ht="13.5" customHeight="1">
      <c r="A3" s="15" t="s">
        <v>252</v>
      </c>
      <c r="B3" s="14"/>
      <c r="C3" s="10" t="str">
        <f t="shared" ref="C3:C30" si="0">IF(B3="","",A3)</f>
        <v/>
      </c>
      <c r="D3" s="10" t="str">
        <f>IF(C3="",D2,IF(D2&lt;&gt;"",CONCATENATE(D2,"、",C3),C3))</f>
        <v>一般会計</v>
      </c>
      <c r="F3" s="11" t="s">
        <v>253</v>
      </c>
      <c r="G3" s="12"/>
      <c r="H3" s="10" t="str">
        <f t="shared" ref="H3:H13" si="1">IF(G3="","",F3)</f>
        <v/>
      </c>
      <c r="I3" s="10" t="str">
        <f>IF(H3="",I2,IF(I2&lt;&gt;"",CONCATENATE(I2,"、",H3),H3))</f>
        <v/>
      </c>
      <c r="J3" s="10"/>
      <c r="K3" s="9" t="s">
        <v>254</v>
      </c>
      <c r="L3" s="14" t="s">
        <v>242</v>
      </c>
      <c r="M3" s="10" t="str">
        <f t="shared" ref="M3:M8" si="2">IF(L3="","",K3)</f>
        <v>委託・請負</v>
      </c>
      <c r="N3" s="10" t="str">
        <f t="shared" ref="N3:N8" si="3">IF(M3="",N2,IF(N2&lt;&gt;"",CONCATENATE(N2,"、",M3),M3))</f>
        <v>直接実施、委託・請負</v>
      </c>
      <c r="O3" s="10"/>
      <c r="P3" s="57">
        <v>22</v>
      </c>
      <c r="R3" s="26" t="s">
        <v>255</v>
      </c>
      <c r="T3" s="26" t="s">
        <v>256</v>
      </c>
      <c r="U3" s="26" t="s">
        <v>257</v>
      </c>
      <c r="V3" s="55" t="s">
        <v>258</v>
      </c>
      <c r="W3" s="55" t="s">
        <v>259</v>
      </c>
      <c r="X3" s="56" t="s">
        <v>260</v>
      </c>
      <c r="Y3" s="22"/>
      <c r="Z3" s="27" t="s">
        <v>261</v>
      </c>
      <c r="AA3" s="24"/>
      <c r="AB3" s="37" t="s">
        <v>262</v>
      </c>
      <c r="AE3" s="35" t="str">
        <f>CHAR(CODE(AE2)+1)</f>
        <v>B</v>
      </c>
      <c r="AJ3" s="60" t="s">
        <v>263</v>
      </c>
    </row>
    <row r="4" spans="1:36" ht="13.5" customHeight="1">
      <c r="A4" s="15" t="s">
        <v>264</v>
      </c>
      <c r="B4" s="14"/>
      <c r="C4" s="10" t="str">
        <f t="shared" si="0"/>
        <v/>
      </c>
      <c r="D4" s="10" t="str">
        <f t="shared" ref="D4:D35" si="4">IF(C4="",D3,IF(D3&lt;&gt;"",CONCATENATE(D3,"、",C4),C4))</f>
        <v>一般会計</v>
      </c>
      <c r="F4" s="11" t="s">
        <v>265</v>
      </c>
      <c r="G4" s="12"/>
      <c r="H4" s="10" t="str">
        <f t="shared" si="1"/>
        <v/>
      </c>
      <c r="I4" s="10" t="str">
        <f t="shared" ref="I4:I29" si="5">IF(H4="",I3,IF(I3&lt;&gt;"",CONCATENATE(I3,"、",H4),H4))</f>
        <v/>
      </c>
      <c r="J4" s="10"/>
      <c r="K4" s="9" t="s">
        <v>266</v>
      </c>
      <c r="L4" s="14"/>
      <c r="M4" s="10" t="str">
        <f t="shared" si="2"/>
        <v/>
      </c>
      <c r="N4" s="10" t="str">
        <f t="shared" si="3"/>
        <v>直接実施、委託・請負</v>
      </c>
      <c r="O4" s="10"/>
      <c r="P4" s="26" t="s">
        <v>267</v>
      </c>
      <c r="R4" s="26" t="s">
        <v>268</v>
      </c>
      <c r="T4" s="26" t="s">
        <v>269</v>
      </c>
      <c r="U4" s="26" t="s">
        <v>270</v>
      </c>
      <c r="V4" s="55" t="s">
        <v>271</v>
      </c>
      <c r="W4" s="55" t="s">
        <v>272</v>
      </c>
      <c r="X4" s="56" t="s">
        <v>273</v>
      </c>
      <c r="Y4" s="22"/>
      <c r="Z4" s="27" t="s">
        <v>274</v>
      </c>
      <c r="AA4" s="24"/>
      <c r="AB4" s="37" t="s">
        <v>275</v>
      </c>
      <c r="AE4" s="35" t="str">
        <f t="shared" ref="AE4:AE49" si="6">CHAR(CODE(AE3)+1)</f>
        <v>C</v>
      </c>
      <c r="AJ4" s="60" t="s">
        <v>276</v>
      </c>
    </row>
    <row r="5" spans="1:36" ht="13.5" customHeight="1">
      <c r="A5" s="15" t="s">
        <v>277</v>
      </c>
      <c r="B5" s="14"/>
      <c r="C5" s="10" t="str">
        <f t="shared" si="0"/>
        <v/>
      </c>
      <c r="D5" s="10" t="str">
        <f t="shared" si="4"/>
        <v>一般会計</v>
      </c>
      <c r="F5" s="11" t="s">
        <v>278</v>
      </c>
      <c r="G5" s="12"/>
      <c r="H5" s="10" t="str">
        <f t="shared" si="1"/>
        <v/>
      </c>
      <c r="I5" s="10" t="str">
        <f t="shared" si="5"/>
        <v/>
      </c>
      <c r="J5" s="10"/>
      <c r="K5" s="9" t="s">
        <v>279</v>
      </c>
      <c r="L5" s="14"/>
      <c r="M5" s="10" t="str">
        <f t="shared" si="2"/>
        <v/>
      </c>
      <c r="N5" s="10" t="str">
        <f t="shared" si="3"/>
        <v>直接実施、委託・請負</v>
      </c>
      <c r="O5" s="10"/>
      <c r="P5" s="26" t="s">
        <v>280</v>
      </c>
      <c r="R5" s="26" t="s">
        <v>281</v>
      </c>
      <c r="T5" s="26" t="s">
        <v>282</v>
      </c>
      <c r="U5" s="26" t="s">
        <v>283</v>
      </c>
      <c r="V5" s="55" t="s">
        <v>284</v>
      </c>
      <c r="W5" s="55" t="s">
        <v>285</v>
      </c>
      <c r="X5" s="55" t="s">
        <v>286</v>
      </c>
      <c r="Z5" s="27" t="s">
        <v>287</v>
      </c>
      <c r="AA5" s="24"/>
      <c r="AB5" s="37" t="s">
        <v>288</v>
      </c>
      <c r="AE5" s="35" t="str">
        <f t="shared" si="6"/>
        <v>D</v>
      </c>
      <c r="AJ5" s="60" t="s">
        <v>289</v>
      </c>
    </row>
    <row r="6" spans="1:36" ht="13.5" customHeight="1">
      <c r="A6" s="15" t="s">
        <v>290</v>
      </c>
      <c r="B6" s="14"/>
      <c r="C6" s="10" t="str">
        <f t="shared" si="0"/>
        <v/>
      </c>
      <c r="D6" s="10" t="str">
        <f t="shared" si="4"/>
        <v>一般会計</v>
      </c>
      <c r="F6" s="11" t="s">
        <v>291</v>
      </c>
      <c r="G6" s="12"/>
      <c r="H6" s="10" t="str">
        <f t="shared" si="1"/>
        <v/>
      </c>
      <c r="I6" s="10" t="str">
        <f t="shared" si="5"/>
        <v/>
      </c>
      <c r="J6" s="10"/>
      <c r="K6" s="9" t="s">
        <v>292</v>
      </c>
      <c r="L6" s="14"/>
      <c r="M6" s="10" t="str">
        <f t="shared" si="2"/>
        <v/>
      </c>
      <c r="N6" s="10" t="str">
        <f t="shared" si="3"/>
        <v>直接実施、委託・請負</v>
      </c>
      <c r="O6" s="10"/>
      <c r="R6" s="26" t="s">
        <v>293</v>
      </c>
      <c r="T6" s="26" t="s">
        <v>294</v>
      </c>
      <c r="U6" s="26" t="s">
        <v>295</v>
      </c>
      <c r="V6" s="55" t="s">
        <v>296</v>
      </c>
      <c r="W6" s="55" t="s">
        <v>297</v>
      </c>
      <c r="X6" s="55" t="s">
        <v>298</v>
      </c>
      <c r="Z6" s="27" t="s">
        <v>299</v>
      </c>
      <c r="AA6" s="24"/>
      <c r="AB6" s="37" t="s">
        <v>300</v>
      </c>
      <c r="AE6" s="35" t="str">
        <f>CHAR(CODE(AE5)+1)</f>
        <v>E</v>
      </c>
      <c r="AJ6" s="60" t="s">
        <v>301</v>
      </c>
    </row>
    <row r="7" spans="1:36" ht="13.5" customHeight="1">
      <c r="A7" s="15" t="s">
        <v>302</v>
      </c>
      <c r="B7" s="14"/>
      <c r="C7" s="10" t="str">
        <f t="shared" si="0"/>
        <v/>
      </c>
      <c r="D7" s="10" t="str">
        <f t="shared" si="4"/>
        <v>一般会計</v>
      </c>
      <c r="F7" s="11" t="s">
        <v>303</v>
      </c>
      <c r="G7" s="12"/>
      <c r="H7" s="10" t="str">
        <f t="shared" si="1"/>
        <v/>
      </c>
      <c r="I7" s="10" t="str">
        <f t="shared" si="5"/>
        <v/>
      </c>
      <c r="J7" s="10"/>
      <c r="K7" s="9" t="s">
        <v>304</v>
      </c>
      <c r="L7" s="14"/>
      <c r="M7" s="10" t="str">
        <f t="shared" si="2"/>
        <v/>
      </c>
      <c r="N7" s="10" t="str">
        <f t="shared" si="3"/>
        <v>直接実施、委託・請負</v>
      </c>
      <c r="O7" s="10"/>
      <c r="P7" s="69" t="s">
        <v>305</v>
      </c>
      <c r="R7" s="26" t="s">
        <v>306</v>
      </c>
      <c r="T7" s="26" t="s">
        <v>307</v>
      </c>
      <c r="U7" s="26" t="s">
        <v>308</v>
      </c>
      <c r="V7" s="55" t="s">
        <v>309</v>
      </c>
      <c r="W7" s="55" t="s">
        <v>310</v>
      </c>
      <c r="X7" s="55" t="s">
        <v>311</v>
      </c>
      <c r="Z7" s="27" t="s">
        <v>312</v>
      </c>
      <c r="AA7" s="24"/>
      <c r="AB7" s="37" t="s">
        <v>313</v>
      </c>
      <c r="AC7" s="54"/>
      <c r="AE7" s="35" t="str">
        <f>CHAR(CODE(AE6)+1)</f>
        <v>F</v>
      </c>
      <c r="AJ7" s="60" t="s">
        <v>314</v>
      </c>
    </row>
    <row r="8" spans="1:36" ht="13.5" customHeight="1">
      <c r="A8" s="15" t="s">
        <v>315</v>
      </c>
      <c r="B8" s="14"/>
      <c r="C8" s="10" t="str">
        <f t="shared" si="0"/>
        <v/>
      </c>
      <c r="D8" s="10" t="str">
        <f t="shared" si="4"/>
        <v>一般会計</v>
      </c>
      <c r="F8" s="11" t="s">
        <v>316</v>
      </c>
      <c r="G8" s="12"/>
      <c r="H8" s="10" t="str">
        <f t="shared" si="1"/>
        <v/>
      </c>
      <c r="I8" s="10" t="str">
        <f t="shared" si="5"/>
        <v/>
      </c>
      <c r="J8" s="10"/>
      <c r="K8" s="9" t="s">
        <v>64</v>
      </c>
      <c r="L8" s="14"/>
      <c r="M8" s="10" t="str">
        <f t="shared" si="2"/>
        <v/>
      </c>
      <c r="N8" s="10" t="str">
        <f t="shared" si="3"/>
        <v>直接実施、委託・請負</v>
      </c>
      <c r="O8" s="10"/>
      <c r="P8" s="26"/>
      <c r="R8" s="26" t="s">
        <v>317</v>
      </c>
      <c r="T8" s="26" t="s">
        <v>318</v>
      </c>
      <c r="U8" s="26" t="s">
        <v>319</v>
      </c>
      <c r="V8" s="55" t="s">
        <v>320</v>
      </c>
      <c r="W8" s="55" t="s">
        <v>321</v>
      </c>
      <c r="Z8" s="26" t="s">
        <v>311</v>
      </c>
      <c r="AA8" s="24"/>
      <c r="AB8" s="37" t="s">
        <v>322</v>
      </c>
      <c r="AE8" s="35" t="str">
        <f t="shared" si="6"/>
        <v>G</v>
      </c>
      <c r="AJ8" s="60" t="s">
        <v>323</v>
      </c>
    </row>
    <row r="9" spans="1:36" ht="13.5" customHeight="1">
      <c r="A9" s="15" t="s">
        <v>324</v>
      </c>
      <c r="B9" s="14"/>
      <c r="C9" s="10" t="str">
        <f t="shared" si="0"/>
        <v/>
      </c>
      <c r="D9" s="10" t="str">
        <f t="shared" si="4"/>
        <v>一般会計</v>
      </c>
      <c r="F9" s="11" t="s">
        <v>325</v>
      </c>
      <c r="G9" s="12"/>
      <c r="H9" s="10" t="str">
        <f t="shared" si="1"/>
        <v/>
      </c>
      <c r="I9" s="10" t="str">
        <f t="shared" si="5"/>
        <v/>
      </c>
      <c r="J9" s="10"/>
      <c r="K9" s="10"/>
      <c r="L9" s="16"/>
      <c r="O9" s="10"/>
      <c r="P9" s="26" t="s">
        <v>326</v>
      </c>
      <c r="R9" s="26" t="s">
        <v>327</v>
      </c>
      <c r="T9" s="26" t="s">
        <v>328</v>
      </c>
      <c r="U9" s="26" t="s">
        <v>329</v>
      </c>
      <c r="V9" s="55" t="s">
        <v>330</v>
      </c>
      <c r="W9" s="55" t="s">
        <v>331</v>
      </c>
      <c r="AA9" s="24"/>
      <c r="AB9" s="37" t="s">
        <v>332</v>
      </c>
      <c r="AE9" s="35" t="str">
        <f t="shared" si="6"/>
        <v>H</v>
      </c>
      <c r="AJ9" s="60" t="s">
        <v>333</v>
      </c>
    </row>
    <row r="10" spans="1:36" ht="13.5" customHeight="1">
      <c r="A10" s="15" t="s">
        <v>334</v>
      </c>
      <c r="B10" s="14"/>
      <c r="C10" s="10" t="str">
        <f t="shared" si="0"/>
        <v/>
      </c>
      <c r="D10" s="10" t="str">
        <f t="shared" si="4"/>
        <v>一般会計</v>
      </c>
      <c r="F10" s="11" t="s">
        <v>335</v>
      </c>
      <c r="G10" s="12"/>
      <c r="H10" s="10" t="str">
        <f t="shared" si="1"/>
        <v/>
      </c>
      <c r="I10" s="10" t="str">
        <f t="shared" si="5"/>
        <v/>
      </c>
      <c r="J10" s="10"/>
      <c r="K10" s="10" t="str">
        <f>N8</f>
        <v>直接実施、委託・請負</v>
      </c>
      <c r="L10" s="16"/>
      <c r="O10" s="10"/>
      <c r="P10" s="26" t="s">
        <v>336</v>
      </c>
      <c r="R10" s="26" t="s">
        <v>337</v>
      </c>
      <c r="T10" s="26" t="s">
        <v>338</v>
      </c>
      <c r="U10" s="26" t="s">
        <v>339</v>
      </c>
      <c r="V10" s="55" t="s">
        <v>340</v>
      </c>
      <c r="W10" s="55" t="s">
        <v>341</v>
      </c>
      <c r="AA10" s="24"/>
      <c r="AB10" s="37" t="s">
        <v>342</v>
      </c>
      <c r="AE10" s="35" t="str">
        <f t="shared" si="6"/>
        <v>I</v>
      </c>
      <c r="AJ10" s="60" t="s">
        <v>343</v>
      </c>
    </row>
    <row r="11" spans="1:36" ht="13.5" customHeight="1">
      <c r="A11" s="15" t="s">
        <v>344</v>
      </c>
      <c r="B11" s="14"/>
      <c r="C11" s="10" t="str">
        <f t="shared" si="0"/>
        <v/>
      </c>
      <c r="D11" s="10" t="str">
        <f t="shared" si="4"/>
        <v>一般会計</v>
      </c>
      <c r="F11" s="11" t="s">
        <v>345</v>
      </c>
      <c r="G11" s="12"/>
      <c r="H11" s="10" t="str">
        <f t="shared" si="1"/>
        <v/>
      </c>
      <c r="I11" s="10" t="str">
        <f t="shared" si="5"/>
        <v/>
      </c>
      <c r="J11" s="10"/>
      <c r="K11" s="10"/>
      <c r="L11" s="16"/>
      <c r="O11" s="10"/>
      <c r="R11" s="26" t="s">
        <v>346</v>
      </c>
      <c r="T11" s="26" t="s">
        <v>347</v>
      </c>
      <c r="U11" s="26" t="s">
        <v>348</v>
      </c>
      <c r="V11" s="55" t="s">
        <v>349</v>
      </c>
      <c r="W11" s="55" t="s">
        <v>350</v>
      </c>
      <c r="AA11" s="24"/>
      <c r="AB11" s="37" t="s">
        <v>351</v>
      </c>
      <c r="AE11" s="35" t="str">
        <f t="shared" si="6"/>
        <v>J</v>
      </c>
      <c r="AJ11" s="60" t="s">
        <v>64</v>
      </c>
    </row>
    <row r="12" spans="1:36" ht="13.5" customHeight="1">
      <c r="A12" s="15" t="s">
        <v>352</v>
      </c>
      <c r="B12" s="14"/>
      <c r="C12" s="10" t="str">
        <f t="shared" si="0"/>
        <v/>
      </c>
      <c r="D12" s="10" t="str">
        <f t="shared" si="4"/>
        <v>一般会計</v>
      </c>
      <c r="F12" s="9" t="s">
        <v>353</v>
      </c>
      <c r="G12" s="12"/>
      <c r="H12" s="10" t="str">
        <f t="shared" si="1"/>
        <v/>
      </c>
      <c r="I12" s="10" t="str">
        <f t="shared" si="5"/>
        <v/>
      </c>
      <c r="J12" s="10"/>
      <c r="K12" s="10"/>
      <c r="L12" s="16"/>
      <c r="O12" s="10"/>
      <c r="R12" s="26" t="s">
        <v>354</v>
      </c>
      <c r="T12" s="26" t="s">
        <v>355</v>
      </c>
      <c r="U12" s="26" t="s">
        <v>356</v>
      </c>
      <c r="V12" s="55" t="s">
        <v>357</v>
      </c>
      <c r="W12" s="55" t="s">
        <v>358</v>
      </c>
      <c r="AA12" s="24"/>
      <c r="AB12" s="35" t="s">
        <v>359</v>
      </c>
      <c r="AE12" s="35" t="str">
        <f t="shared" si="6"/>
        <v>K</v>
      </c>
    </row>
    <row r="13" spans="1:36" ht="13.5" customHeight="1">
      <c r="A13" s="15" t="s">
        <v>360</v>
      </c>
      <c r="B13" s="14"/>
      <c r="C13" s="10" t="str">
        <f t="shared" si="0"/>
        <v/>
      </c>
      <c r="D13" s="10" t="str">
        <f t="shared" si="4"/>
        <v>一般会計</v>
      </c>
      <c r="F13" s="9" t="s">
        <v>361</v>
      </c>
      <c r="G13" s="12"/>
      <c r="H13" s="10" t="str">
        <f t="shared" si="1"/>
        <v/>
      </c>
      <c r="I13" s="10" t="str">
        <f t="shared" si="5"/>
        <v/>
      </c>
      <c r="J13" s="10"/>
      <c r="K13" s="10"/>
      <c r="L13" s="16"/>
      <c r="O13" s="10"/>
      <c r="P13" s="23" t="s">
        <v>362</v>
      </c>
      <c r="R13" s="26" t="s">
        <v>363</v>
      </c>
      <c r="T13" s="26" t="s">
        <v>364</v>
      </c>
      <c r="U13" s="26" t="s">
        <v>365</v>
      </c>
      <c r="V13" s="55" t="s">
        <v>366</v>
      </c>
      <c r="W13" s="55" t="s">
        <v>367</v>
      </c>
      <c r="AA13" s="24"/>
      <c r="AB13" s="35" t="s">
        <v>368</v>
      </c>
      <c r="AE13" s="35" t="str">
        <f t="shared" si="6"/>
        <v>L</v>
      </c>
    </row>
    <row r="14" spans="1:36" ht="13.5" customHeight="1">
      <c r="A14" s="15" t="s">
        <v>369</v>
      </c>
      <c r="B14" s="14"/>
      <c r="C14" s="10" t="str">
        <f t="shared" si="0"/>
        <v/>
      </c>
      <c r="D14" s="10" t="str">
        <f t="shared" si="4"/>
        <v>一般会計</v>
      </c>
      <c r="F14" s="9" t="s">
        <v>370</v>
      </c>
      <c r="G14" s="12"/>
      <c r="H14" s="10" t="str">
        <f t="shared" ref="H14:H29" si="7">IF(G14="","",F14)</f>
        <v/>
      </c>
      <c r="I14" s="10" t="str">
        <f t="shared" si="5"/>
        <v/>
      </c>
      <c r="J14" s="10"/>
      <c r="K14" s="10"/>
      <c r="L14" s="16"/>
      <c r="O14" s="10"/>
      <c r="P14" s="26" t="s">
        <v>2</v>
      </c>
      <c r="R14" s="26" t="s">
        <v>371</v>
      </c>
      <c r="T14" s="26" t="s">
        <v>372</v>
      </c>
      <c r="U14" s="26" t="s">
        <v>373</v>
      </c>
      <c r="V14" s="55" t="s">
        <v>374</v>
      </c>
      <c r="W14" s="55" t="s">
        <v>375</v>
      </c>
      <c r="AA14" s="24"/>
      <c r="AB14" s="35" t="s">
        <v>64</v>
      </c>
      <c r="AE14" s="35" t="str">
        <f t="shared" si="6"/>
        <v>M</v>
      </c>
    </row>
    <row r="15" spans="1:36" ht="13.5" customHeight="1">
      <c r="A15" s="15" t="s">
        <v>376</v>
      </c>
      <c r="B15" s="14"/>
      <c r="C15" s="10" t="str">
        <f t="shared" si="0"/>
        <v/>
      </c>
      <c r="D15" s="10" t="str">
        <f t="shared" si="4"/>
        <v>一般会計</v>
      </c>
      <c r="F15" s="9" t="s">
        <v>377</v>
      </c>
      <c r="G15" s="12"/>
      <c r="H15" s="10" t="str">
        <f t="shared" si="7"/>
        <v/>
      </c>
      <c r="I15" s="10" t="str">
        <f t="shared" si="5"/>
        <v/>
      </c>
      <c r="J15" s="10"/>
      <c r="K15" s="10"/>
      <c r="L15" s="16"/>
      <c r="O15" s="10"/>
      <c r="P15" s="26" t="s">
        <v>378</v>
      </c>
      <c r="R15" s="26" t="s">
        <v>379</v>
      </c>
      <c r="T15" s="26" t="s">
        <v>380</v>
      </c>
      <c r="U15" s="26" t="s">
        <v>381</v>
      </c>
      <c r="V15" s="55" t="s">
        <v>382</v>
      </c>
      <c r="W15" s="55" t="s">
        <v>383</v>
      </c>
      <c r="AA15" s="24"/>
      <c r="AB15" s="53"/>
      <c r="AE15" s="35" t="str">
        <f t="shared" si="6"/>
        <v>N</v>
      </c>
    </row>
    <row r="16" spans="1:36" ht="13.5" customHeight="1">
      <c r="A16" s="15" t="s">
        <v>384</v>
      </c>
      <c r="B16" s="14"/>
      <c r="C16" s="10" t="str">
        <f t="shared" si="0"/>
        <v/>
      </c>
      <c r="D16" s="10" t="str">
        <f t="shared" si="4"/>
        <v>一般会計</v>
      </c>
      <c r="F16" s="9" t="s">
        <v>385</v>
      </c>
      <c r="G16" s="12"/>
      <c r="H16" s="10" t="str">
        <f t="shared" si="7"/>
        <v/>
      </c>
      <c r="I16" s="10" t="str">
        <f t="shared" si="5"/>
        <v/>
      </c>
      <c r="J16" s="10"/>
      <c r="K16" s="10"/>
      <c r="L16" s="16"/>
      <c r="O16" s="10"/>
      <c r="P16" s="26" t="s">
        <v>386</v>
      </c>
      <c r="R16" s="26" t="s">
        <v>6</v>
      </c>
      <c r="T16" s="26" t="s">
        <v>387</v>
      </c>
      <c r="U16" s="26" t="s">
        <v>388</v>
      </c>
      <c r="V16" s="55" t="s">
        <v>389</v>
      </c>
      <c r="W16" s="55" t="s">
        <v>390</v>
      </c>
      <c r="AA16" s="24"/>
      <c r="AE16" s="35" t="str">
        <f t="shared" si="6"/>
        <v>O</v>
      </c>
    </row>
    <row r="17" spans="1:31" ht="13.5" customHeight="1">
      <c r="A17" s="15" t="s">
        <v>391</v>
      </c>
      <c r="B17" s="14"/>
      <c r="C17" s="10" t="str">
        <f t="shared" si="0"/>
        <v/>
      </c>
      <c r="D17" s="10" t="str">
        <f t="shared" si="4"/>
        <v>一般会計</v>
      </c>
      <c r="F17" s="9" t="s">
        <v>392</v>
      </c>
      <c r="G17" s="12"/>
      <c r="H17" s="10" t="str">
        <f t="shared" si="7"/>
        <v/>
      </c>
      <c r="I17" s="10" t="str">
        <f t="shared" si="5"/>
        <v/>
      </c>
      <c r="J17" s="10"/>
      <c r="K17" s="10"/>
      <c r="L17" s="16"/>
      <c r="O17" s="10"/>
      <c r="P17" s="26" t="s">
        <v>393</v>
      </c>
      <c r="R17" s="26" t="s">
        <v>394</v>
      </c>
      <c r="T17" s="26" t="s">
        <v>395</v>
      </c>
      <c r="U17" s="26" t="s">
        <v>396</v>
      </c>
      <c r="V17" s="55" t="s">
        <v>397</v>
      </c>
      <c r="W17" s="55" t="s">
        <v>398</v>
      </c>
      <c r="AA17" s="24"/>
      <c r="AE17" s="35" t="str">
        <f t="shared" si="6"/>
        <v>P</v>
      </c>
    </row>
    <row r="18" spans="1:31" ht="13.5" customHeight="1">
      <c r="A18" s="15" t="s">
        <v>399</v>
      </c>
      <c r="B18" s="14"/>
      <c r="C18" s="10" t="str">
        <f t="shared" si="0"/>
        <v/>
      </c>
      <c r="D18" s="10" t="str">
        <f t="shared" si="4"/>
        <v>一般会計</v>
      </c>
      <c r="F18" s="9" t="s">
        <v>400</v>
      </c>
      <c r="G18" s="12"/>
      <c r="H18" s="10" t="str">
        <f t="shared" si="7"/>
        <v/>
      </c>
      <c r="I18" s="10" t="str">
        <f t="shared" si="5"/>
        <v/>
      </c>
      <c r="J18" s="10"/>
      <c r="K18" s="10"/>
      <c r="L18" s="16"/>
      <c r="O18" s="10"/>
      <c r="P18" s="26" t="s">
        <v>401</v>
      </c>
      <c r="R18" s="26" t="s">
        <v>402</v>
      </c>
      <c r="T18" s="26" t="s">
        <v>403</v>
      </c>
      <c r="U18" s="26" t="s">
        <v>404</v>
      </c>
      <c r="V18" s="55" t="s">
        <v>405</v>
      </c>
      <c r="W18" s="55" t="s">
        <v>406</v>
      </c>
      <c r="AA18" s="24"/>
      <c r="AE18" s="35" t="str">
        <f t="shared" si="6"/>
        <v>Q</v>
      </c>
    </row>
    <row r="19" spans="1:31" ht="13.5" customHeight="1">
      <c r="A19" s="15" t="s">
        <v>407</v>
      </c>
      <c r="B19" s="14"/>
      <c r="C19" s="10" t="str">
        <f t="shared" si="0"/>
        <v/>
      </c>
      <c r="D19" s="10" t="str">
        <f t="shared" si="4"/>
        <v>一般会計</v>
      </c>
      <c r="F19" s="9" t="s">
        <v>408</v>
      </c>
      <c r="G19" s="12"/>
      <c r="H19" s="10" t="str">
        <f t="shared" si="7"/>
        <v/>
      </c>
      <c r="I19" s="10" t="str">
        <f t="shared" si="5"/>
        <v/>
      </c>
      <c r="J19" s="10"/>
      <c r="K19" s="10"/>
      <c r="L19" s="16"/>
      <c r="O19" s="10"/>
      <c r="P19" s="26" t="s">
        <v>409</v>
      </c>
      <c r="R19" s="26" t="s">
        <v>410</v>
      </c>
      <c r="T19" s="26" t="s">
        <v>411</v>
      </c>
      <c r="U19" s="26" t="s">
        <v>412</v>
      </c>
      <c r="V19" s="55" t="s">
        <v>413</v>
      </c>
      <c r="W19" s="55" t="s">
        <v>414</v>
      </c>
      <c r="AA19" s="24"/>
      <c r="AE19" s="35" t="str">
        <f t="shared" si="6"/>
        <v>R</v>
      </c>
    </row>
    <row r="20" spans="1:31" ht="13.5" customHeight="1">
      <c r="A20" s="15" t="s">
        <v>415</v>
      </c>
      <c r="B20" s="14"/>
      <c r="C20" s="10" t="str">
        <f t="shared" si="0"/>
        <v/>
      </c>
      <c r="D20" s="10" t="str">
        <f t="shared" si="4"/>
        <v>一般会計</v>
      </c>
      <c r="F20" s="9" t="s">
        <v>416</v>
      </c>
      <c r="G20" s="12"/>
      <c r="H20" s="10" t="str">
        <f t="shared" si="7"/>
        <v/>
      </c>
      <c r="I20" s="10" t="str">
        <f t="shared" si="5"/>
        <v/>
      </c>
      <c r="J20" s="10"/>
      <c r="K20" s="10"/>
      <c r="L20" s="16"/>
      <c r="O20" s="10"/>
      <c r="P20" s="26" t="s">
        <v>417</v>
      </c>
      <c r="R20" s="26" t="s">
        <v>418</v>
      </c>
      <c r="T20" s="26" t="s">
        <v>419</v>
      </c>
      <c r="U20" s="26" t="s">
        <v>420</v>
      </c>
      <c r="V20" s="55" t="s">
        <v>421</v>
      </c>
      <c r="W20" s="55" t="s">
        <v>422</v>
      </c>
      <c r="AA20" s="24"/>
      <c r="AE20" s="35" t="str">
        <f t="shared" si="6"/>
        <v>S</v>
      </c>
    </row>
    <row r="21" spans="1:31" ht="13.5" customHeight="1">
      <c r="A21" s="15" t="s">
        <v>423</v>
      </c>
      <c r="B21" s="14"/>
      <c r="C21" s="10" t="str">
        <f t="shared" si="0"/>
        <v/>
      </c>
      <c r="D21" s="10" t="str">
        <f t="shared" si="4"/>
        <v>一般会計</v>
      </c>
      <c r="F21" s="9" t="s">
        <v>424</v>
      </c>
      <c r="G21" s="12"/>
      <c r="H21" s="10" t="str">
        <f t="shared" si="7"/>
        <v/>
      </c>
      <c r="I21" s="10" t="str">
        <f t="shared" si="5"/>
        <v/>
      </c>
      <c r="J21" s="10"/>
      <c r="K21" s="10"/>
      <c r="L21" s="16"/>
      <c r="O21" s="10"/>
      <c r="P21" s="26" t="s">
        <v>425</v>
      </c>
      <c r="R21" s="26" t="s">
        <v>426</v>
      </c>
      <c r="T21" s="26" t="s">
        <v>427</v>
      </c>
      <c r="U21" s="26" t="s">
        <v>428</v>
      </c>
      <c r="V21" s="55" t="s">
        <v>429</v>
      </c>
      <c r="W21" s="55" t="s">
        <v>430</v>
      </c>
      <c r="AA21" s="24"/>
      <c r="AE21" s="35" t="str">
        <f t="shared" si="6"/>
        <v>T</v>
      </c>
    </row>
    <row r="22" spans="1:31" ht="13.5" customHeight="1">
      <c r="A22" s="15" t="s">
        <v>431</v>
      </c>
      <c r="B22" s="14"/>
      <c r="C22" s="10" t="str">
        <f t="shared" si="0"/>
        <v/>
      </c>
      <c r="D22" s="10" t="str">
        <f t="shared" si="4"/>
        <v>一般会計</v>
      </c>
      <c r="F22" s="9" t="s">
        <v>432</v>
      </c>
      <c r="G22" s="12"/>
      <c r="H22" s="10" t="str">
        <f t="shared" si="7"/>
        <v/>
      </c>
      <c r="I22" s="10" t="str">
        <f t="shared" si="5"/>
        <v/>
      </c>
      <c r="J22" s="10"/>
      <c r="K22" s="10"/>
      <c r="L22" s="16"/>
      <c r="O22" s="10"/>
      <c r="P22" s="26" t="s">
        <v>433</v>
      </c>
      <c r="R22" s="26" t="s">
        <v>434</v>
      </c>
      <c r="T22" s="26" t="s">
        <v>435</v>
      </c>
      <c r="U22" s="26" t="s">
        <v>436</v>
      </c>
      <c r="V22" s="55" t="s">
        <v>437</v>
      </c>
      <c r="W22" s="55" t="s">
        <v>438</v>
      </c>
      <c r="AA22" s="24"/>
      <c r="AE22" s="35" t="str">
        <f t="shared" si="6"/>
        <v>U</v>
      </c>
    </row>
    <row r="23" spans="1:31" ht="13.5" customHeight="1">
      <c r="A23" s="15" t="s">
        <v>439</v>
      </c>
      <c r="B23" s="14"/>
      <c r="C23" s="10" t="str">
        <f t="shared" si="0"/>
        <v/>
      </c>
      <c r="D23" s="10" t="str">
        <f t="shared" si="4"/>
        <v>一般会計</v>
      </c>
      <c r="F23" s="9" t="s">
        <v>440</v>
      </c>
      <c r="G23" s="12"/>
      <c r="H23" s="10" t="str">
        <f t="shared" si="7"/>
        <v/>
      </c>
      <c r="I23" s="10" t="str">
        <f t="shared" si="5"/>
        <v/>
      </c>
      <c r="J23" s="10"/>
      <c r="K23" s="10"/>
      <c r="L23" s="16"/>
      <c r="O23" s="10"/>
      <c r="P23" s="26" t="s">
        <v>441</v>
      </c>
      <c r="R23" s="26" t="s">
        <v>442</v>
      </c>
      <c r="T23" s="26" t="s">
        <v>443</v>
      </c>
      <c r="U23" s="26" t="s">
        <v>444</v>
      </c>
      <c r="V23" s="55" t="s">
        <v>445</v>
      </c>
      <c r="W23" s="55" t="s">
        <v>446</v>
      </c>
      <c r="AA23" s="24"/>
      <c r="AE23" s="35" t="str">
        <f t="shared" si="6"/>
        <v>V</v>
      </c>
    </row>
    <row r="24" spans="1:31" ht="13.5" customHeight="1">
      <c r="A24" s="15" t="s">
        <v>447</v>
      </c>
      <c r="B24" s="14"/>
      <c r="C24" s="10" t="str">
        <f t="shared" si="0"/>
        <v/>
      </c>
      <c r="D24" s="10" t="str">
        <f t="shared" si="4"/>
        <v>一般会計</v>
      </c>
      <c r="F24" s="9" t="s">
        <v>448</v>
      </c>
      <c r="G24" s="12"/>
      <c r="H24" s="10" t="str">
        <f t="shared" si="7"/>
        <v/>
      </c>
      <c r="I24" s="10" t="str">
        <f t="shared" si="5"/>
        <v/>
      </c>
      <c r="J24" s="10"/>
      <c r="K24" s="10"/>
      <c r="L24" s="16"/>
      <c r="O24" s="10"/>
      <c r="P24" s="26" t="s">
        <v>449</v>
      </c>
      <c r="R24" s="26" t="s">
        <v>450</v>
      </c>
      <c r="T24" s="26" t="s">
        <v>451</v>
      </c>
      <c r="U24" s="26" t="s">
        <v>452</v>
      </c>
      <c r="V24" s="55" t="s">
        <v>453</v>
      </c>
      <c r="W24" s="55" t="s">
        <v>454</v>
      </c>
      <c r="AA24" s="24"/>
      <c r="AE24" s="35" t="str">
        <f>CHAR(CODE(AE23)+1)</f>
        <v>W</v>
      </c>
    </row>
    <row r="25" spans="1:31" ht="13.5" customHeight="1">
      <c r="A25" s="15" t="s">
        <v>455</v>
      </c>
      <c r="B25" s="14"/>
      <c r="C25" s="10" t="str">
        <f t="shared" si="0"/>
        <v/>
      </c>
      <c r="D25" s="10" t="str">
        <f t="shared" si="4"/>
        <v>一般会計</v>
      </c>
      <c r="F25" s="9" t="s">
        <v>456</v>
      </c>
      <c r="G25" s="12"/>
      <c r="H25" s="10" t="str">
        <f t="shared" si="7"/>
        <v/>
      </c>
      <c r="I25" s="10" t="str">
        <f t="shared" si="5"/>
        <v/>
      </c>
      <c r="J25" s="10"/>
      <c r="K25" s="10"/>
      <c r="L25" s="16"/>
      <c r="O25" s="10"/>
      <c r="P25" s="26" t="s">
        <v>457</v>
      </c>
      <c r="R25" s="26" t="s">
        <v>458</v>
      </c>
      <c r="T25" s="26" t="s">
        <v>459</v>
      </c>
      <c r="U25" s="26" t="s">
        <v>460</v>
      </c>
      <c r="V25" s="55" t="s">
        <v>461</v>
      </c>
      <c r="W25" s="55" t="s">
        <v>462</v>
      </c>
      <c r="AA25" s="24"/>
      <c r="AE25" s="35" t="str">
        <f t="shared" si="6"/>
        <v>X</v>
      </c>
    </row>
    <row r="26" spans="1:31" ht="13.5" customHeight="1">
      <c r="A26" s="15" t="s">
        <v>463</v>
      </c>
      <c r="B26" s="14"/>
      <c r="C26" s="10" t="str">
        <f t="shared" si="0"/>
        <v/>
      </c>
      <c r="D26" s="10" t="str">
        <f t="shared" si="4"/>
        <v>一般会計</v>
      </c>
      <c r="F26" s="9" t="s">
        <v>464</v>
      </c>
      <c r="G26" s="12"/>
      <c r="H26" s="10" t="str">
        <f t="shared" si="7"/>
        <v/>
      </c>
      <c r="I26" s="10" t="str">
        <f t="shared" si="5"/>
        <v/>
      </c>
      <c r="J26" s="10"/>
      <c r="K26" s="10"/>
      <c r="L26" s="16"/>
      <c r="O26" s="10"/>
      <c r="P26" s="26" t="s">
        <v>465</v>
      </c>
      <c r="R26" s="51"/>
      <c r="T26" s="26" t="s">
        <v>466</v>
      </c>
      <c r="U26" s="26" t="s">
        <v>467</v>
      </c>
      <c r="V26" s="55" t="s">
        <v>468</v>
      </c>
      <c r="W26" s="55" t="s">
        <v>469</v>
      </c>
      <c r="AA26" s="24"/>
      <c r="AE26" s="35" t="str">
        <f t="shared" si="6"/>
        <v>Y</v>
      </c>
    </row>
    <row r="27" spans="1:31" ht="13.5" customHeight="1">
      <c r="A27" s="15" t="s">
        <v>470</v>
      </c>
      <c r="B27" s="14"/>
      <c r="C27" s="10" t="str">
        <f t="shared" si="0"/>
        <v/>
      </c>
      <c r="D27" s="10" t="str">
        <f t="shared" si="4"/>
        <v>一般会計</v>
      </c>
      <c r="F27" s="9" t="s">
        <v>471</v>
      </c>
      <c r="G27" s="12"/>
      <c r="H27" s="10" t="str">
        <f t="shared" si="7"/>
        <v/>
      </c>
      <c r="I27" s="10" t="str">
        <f t="shared" si="5"/>
        <v/>
      </c>
      <c r="J27" s="10"/>
      <c r="K27" s="10"/>
      <c r="L27" s="16"/>
      <c r="O27" s="10"/>
      <c r="P27" s="26" t="s">
        <v>472</v>
      </c>
      <c r="T27" s="26" t="s">
        <v>473</v>
      </c>
      <c r="U27" s="26" t="s">
        <v>474</v>
      </c>
      <c r="V27" s="55" t="s">
        <v>475</v>
      </c>
      <c r="W27" s="55" t="s">
        <v>476</v>
      </c>
      <c r="AA27" s="24"/>
      <c r="AE27" s="35" t="str">
        <f>CHAR(CODE(AE26)+1)</f>
        <v>Z</v>
      </c>
    </row>
    <row r="28" spans="1:31" ht="13.5" customHeight="1">
      <c r="A28" s="15" t="s">
        <v>477</v>
      </c>
      <c r="B28" s="14"/>
      <c r="C28" s="10" t="str">
        <f t="shared" si="0"/>
        <v/>
      </c>
      <c r="D28" s="10" t="str">
        <f t="shared" si="4"/>
        <v>一般会計</v>
      </c>
      <c r="F28" s="9" t="s">
        <v>478</v>
      </c>
      <c r="G28" s="12"/>
      <c r="H28" s="10" t="str">
        <f t="shared" si="7"/>
        <v/>
      </c>
      <c r="I28" s="10" t="str">
        <f t="shared" si="5"/>
        <v/>
      </c>
      <c r="J28" s="10"/>
      <c r="K28" s="10"/>
      <c r="L28" s="16"/>
      <c r="O28" s="10"/>
      <c r="P28" s="26" t="s">
        <v>479</v>
      </c>
      <c r="T28" s="26" t="s">
        <v>480</v>
      </c>
      <c r="U28" s="26" t="s">
        <v>481</v>
      </c>
      <c r="V28" s="55" t="s">
        <v>482</v>
      </c>
      <c r="W28" s="55" t="s">
        <v>483</v>
      </c>
      <c r="AA28" s="24"/>
      <c r="AE28" s="35" t="s">
        <v>484</v>
      </c>
    </row>
    <row r="29" spans="1:31" ht="13.5" customHeight="1">
      <c r="A29" s="15" t="s">
        <v>485</v>
      </c>
      <c r="B29" s="14"/>
      <c r="C29" s="10" t="str">
        <f t="shared" si="0"/>
        <v/>
      </c>
      <c r="D29" s="10" t="str">
        <f t="shared" si="4"/>
        <v>一般会計</v>
      </c>
      <c r="F29" s="9" t="s">
        <v>486</v>
      </c>
      <c r="G29" s="12" t="s">
        <v>242</v>
      </c>
      <c r="H29" s="10" t="str">
        <f t="shared" si="7"/>
        <v>その他の事項経費</v>
      </c>
      <c r="I29" s="10" t="str">
        <f t="shared" si="5"/>
        <v>その他の事項経費</v>
      </c>
      <c r="J29" s="10"/>
      <c r="K29" s="10"/>
      <c r="L29" s="16"/>
      <c r="O29" s="10"/>
      <c r="P29" s="26" t="s">
        <v>487</v>
      </c>
      <c r="T29" s="26" t="s">
        <v>488</v>
      </c>
      <c r="U29" s="26" t="s">
        <v>489</v>
      </c>
      <c r="V29" s="55" t="s">
        <v>490</v>
      </c>
      <c r="W29" s="55" t="s">
        <v>491</v>
      </c>
      <c r="AA29" s="24"/>
      <c r="AE29" s="35" t="str">
        <f t="shared" si="6"/>
        <v>b</v>
      </c>
    </row>
    <row r="30" spans="1:31" ht="13.5" customHeight="1">
      <c r="A30" s="15" t="s">
        <v>492</v>
      </c>
      <c r="B30" s="14"/>
      <c r="C30" s="10" t="str">
        <f t="shared" si="0"/>
        <v/>
      </c>
      <c r="D30" s="10" t="str">
        <f t="shared" si="4"/>
        <v>一般会計</v>
      </c>
      <c r="F30" s="10"/>
      <c r="G30" s="10"/>
      <c r="J30" s="10"/>
      <c r="K30" s="10"/>
      <c r="L30" s="16"/>
      <c r="O30" s="10"/>
      <c r="P30" s="26" t="s">
        <v>493</v>
      </c>
      <c r="T30" s="26" t="s">
        <v>494</v>
      </c>
      <c r="U30" s="26" t="s">
        <v>495</v>
      </c>
      <c r="V30" s="51"/>
      <c r="W30" s="55" t="s">
        <v>496</v>
      </c>
      <c r="AA30" s="24"/>
      <c r="AE30" s="35" t="str">
        <f t="shared" si="6"/>
        <v>c</v>
      </c>
    </row>
    <row r="31" spans="1:31" ht="13.5" customHeight="1">
      <c r="A31" s="15" t="s">
        <v>497</v>
      </c>
      <c r="B31" s="14"/>
      <c r="C31" s="10" t="str">
        <f>IF(B31="","",#REF!)</f>
        <v/>
      </c>
      <c r="D31" s="10" t="str">
        <f t="shared" si="4"/>
        <v>一般会計</v>
      </c>
      <c r="F31" s="10" t="str">
        <f>I29</f>
        <v>その他の事項経費</v>
      </c>
      <c r="G31" s="10"/>
      <c r="J31" s="10"/>
      <c r="K31" s="10"/>
      <c r="L31" s="16"/>
      <c r="O31" s="10"/>
      <c r="P31" s="26" t="s">
        <v>498</v>
      </c>
      <c r="T31" s="26" t="s">
        <v>499</v>
      </c>
      <c r="U31" s="26" t="s">
        <v>500</v>
      </c>
      <c r="W31" s="55" t="s">
        <v>501</v>
      </c>
      <c r="AA31" s="24"/>
      <c r="AE31" s="35" t="str">
        <f t="shared" si="6"/>
        <v>d</v>
      </c>
    </row>
    <row r="32" spans="1:31" ht="13.5" customHeight="1">
      <c r="A32" s="15" t="s">
        <v>502</v>
      </c>
      <c r="B32" s="14"/>
      <c r="C32" s="10" t="str">
        <f>IF(B32="","",A31)</f>
        <v/>
      </c>
      <c r="D32" s="10" t="str">
        <f t="shared" si="4"/>
        <v>一般会計</v>
      </c>
      <c r="F32" s="10"/>
      <c r="G32" s="10"/>
      <c r="J32" s="10"/>
      <c r="K32" s="10"/>
      <c r="L32" s="16"/>
      <c r="O32" s="10"/>
      <c r="P32" s="26" t="s">
        <v>503</v>
      </c>
      <c r="T32" s="26" t="s">
        <v>504</v>
      </c>
      <c r="U32" s="26" t="s">
        <v>505</v>
      </c>
      <c r="W32" s="55" t="s">
        <v>490</v>
      </c>
      <c r="AA32" s="24"/>
      <c r="AE32" s="35" t="str">
        <f t="shared" si="6"/>
        <v>e</v>
      </c>
    </row>
    <row r="33" spans="1:31" ht="13.5" customHeight="1">
      <c r="A33" s="15" t="s">
        <v>506</v>
      </c>
      <c r="B33" s="14"/>
      <c r="C33" s="10" t="str">
        <f>IF(B33="","",A32)</f>
        <v/>
      </c>
      <c r="D33" s="10" t="str">
        <f t="shared" si="4"/>
        <v>一般会計</v>
      </c>
      <c r="F33" s="10"/>
      <c r="G33" s="10"/>
      <c r="J33" s="10"/>
      <c r="K33" s="10"/>
      <c r="L33" s="16"/>
      <c r="O33" s="10"/>
      <c r="P33" s="26" t="s">
        <v>507</v>
      </c>
      <c r="T33" s="26" t="s">
        <v>508</v>
      </c>
      <c r="U33" s="26" t="s">
        <v>509</v>
      </c>
      <c r="AA33" s="24"/>
      <c r="AE33" s="35" t="str">
        <f t="shared" si="6"/>
        <v>f</v>
      </c>
    </row>
    <row r="34" spans="1:31" ht="13.5" customHeight="1">
      <c r="A34" s="15" t="s">
        <v>510</v>
      </c>
      <c r="B34" s="14"/>
      <c r="C34" s="10" t="str">
        <f>IF(B34="","",A33)</f>
        <v/>
      </c>
      <c r="D34" s="10" t="str">
        <f t="shared" si="4"/>
        <v>一般会計</v>
      </c>
      <c r="F34" s="10"/>
      <c r="G34" s="10"/>
      <c r="J34" s="10"/>
      <c r="K34" s="10"/>
      <c r="L34" s="16"/>
      <c r="O34" s="10"/>
      <c r="P34" s="26" t="s">
        <v>511</v>
      </c>
      <c r="T34" s="26" t="s">
        <v>512</v>
      </c>
      <c r="U34" s="26" t="s">
        <v>513</v>
      </c>
      <c r="AA34" s="24"/>
      <c r="AE34" s="35" t="str">
        <f t="shared" si="6"/>
        <v>g</v>
      </c>
    </row>
    <row r="35" spans="1:31" ht="13.5" customHeight="1">
      <c r="A35" s="15" t="s">
        <v>502</v>
      </c>
      <c r="B35" s="14"/>
      <c r="C35" s="10" t="str">
        <f>IF(B35="","",A34)</f>
        <v/>
      </c>
      <c r="D35" s="10" t="str">
        <f t="shared" si="4"/>
        <v>一般会計</v>
      </c>
      <c r="F35" s="10"/>
      <c r="G35" s="10"/>
      <c r="J35" s="10"/>
      <c r="K35" s="10"/>
      <c r="L35" s="16"/>
      <c r="O35" s="10"/>
      <c r="P35" s="26" t="s">
        <v>514</v>
      </c>
      <c r="T35" s="26" t="s">
        <v>515</v>
      </c>
      <c r="U35" s="26" t="s">
        <v>516</v>
      </c>
      <c r="AA35" s="24"/>
      <c r="AE35" s="35" t="str">
        <f t="shared" si="6"/>
        <v>h</v>
      </c>
    </row>
    <row r="36" spans="1:31" ht="13.5" customHeight="1">
      <c r="A36" s="10"/>
      <c r="B36" s="16"/>
      <c r="C36" s="10" t="str">
        <f>IF(B36="","",#REF!)</f>
        <v/>
      </c>
      <c r="F36" s="10"/>
      <c r="G36" s="10"/>
      <c r="J36" s="10"/>
      <c r="K36" s="10"/>
      <c r="L36" s="16"/>
      <c r="O36" s="10"/>
      <c r="P36" s="26" t="s">
        <v>517</v>
      </c>
      <c r="T36" s="26" t="s">
        <v>518</v>
      </c>
      <c r="U36" s="26" t="s">
        <v>519</v>
      </c>
      <c r="AA36" s="24"/>
      <c r="AE36" s="35" t="str">
        <f t="shared" si="6"/>
        <v>i</v>
      </c>
    </row>
    <row r="37" spans="1:31" ht="13.5" customHeight="1">
      <c r="A37" s="10" t="str">
        <f>D35</f>
        <v>一般会計</v>
      </c>
      <c r="B37" s="16"/>
      <c r="F37" s="10"/>
      <c r="G37" s="10"/>
      <c r="J37" s="10"/>
      <c r="K37" s="10"/>
      <c r="L37" s="16"/>
      <c r="O37" s="10"/>
      <c r="P37" s="26" t="s">
        <v>520</v>
      </c>
      <c r="T37" s="26" t="s">
        <v>521</v>
      </c>
      <c r="U37" s="26" t="s">
        <v>522</v>
      </c>
      <c r="AA37" s="24"/>
      <c r="AE37" s="35" t="str">
        <f t="shared" si="6"/>
        <v>j</v>
      </c>
    </row>
    <row r="38" spans="1:31">
      <c r="A38" s="10"/>
      <c r="B38" s="16"/>
      <c r="F38" s="10"/>
      <c r="G38" s="10"/>
      <c r="J38" s="10"/>
      <c r="K38" s="10"/>
      <c r="L38" s="16"/>
      <c r="O38" s="10"/>
      <c r="T38" s="26" t="s">
        <v>523</v>
      </c>
      <c r="U38" s="26" t="s">
        <v>524</v>
      </c>
      <c r="AA38" s="24"/>
      <c r="AE38" s="35" t="str">
        <f t="shared" si="6"/>
        <v>k</v>
      </c>
    </row>
    <row r="39" spans="1:31">
      <c r="A39" s="10"/>
      <c r="B39" s="16"/>
      <c r="F39" s="10"/>
      <c r="G39" s="10"/>
      <c r="J39" s="10"/>
      <c r="K39" s="10"/>
      <c r="L39" s="16"/>
      <c r="O39" s="10"/>
      <c r="T39" s="26" t="s">
        <v>525</v>
      </c>
      <c r="U39" s="26" t="s">
        <v>526</v>
      </c>
      <c r="AA39" s="24"/>
      <c r="AE39" s="35" t="str">
        <f t="shared" si="6"/>
        <v>l</v>
      </c>
    </row>
    <row r="40" spans="1:31">
      <c r="A40" s="10"/>
      <c r="B40" s="16"/>
      <c r="F40" s="10"/>
      <c r="G40" s="10"/>
      <c r="J40" s="10"/>
      <c r="K40" s="10"/>
      <c r="L40" s="16"/>
      <c r="O40" s="10"/>
      <c r="T40" s="26" t="s">
        <v>527</v>
      </c>
      <c r="U40" s="26" t="s">
        <v>528</v>
      </c>
      <c r="AA40" s="24"/>
      <c r="AE40" s="35" t="str">
        <f t="shared" si="6"/>
        <v>m</v>
      </c>
    </row>
    <row r="41" spans="1:31">
      <c r="A41" s="10"/>
      <c r="B41" s="16"/>
      <c r="F41" s="10"/>
      <c r="G41" s="10"/>
      <c r="J41" s="10"/>
      <c r="K41" s="10"/>
      <c r="L41" s="16"/>
      <c r="O41" s="10"/>
      <c r="P41" s="26" t="s">
        <v>529</v>
      </c>
      <c r="T41" s="26" t="s">
        <v>530</v>
      </c>
      <c r="U41" s="26" t="s">
        <v>531</v>
      </c>
      <c r="AA41" s="24"/>
      <c r="AE41" s="35" t="str">
        <f t="shared" si="6"/>
        <v>n</v>
      </c>
    </row>
    <row r="42" spans="1:31">
      <c r="A42" s="10"/>
      <c r="B42" s="16"/>
      <c r="F42" s="10"/>
      <c r="G42" s="10"/>
      <c r="J42" s="10"/>
      <c r="K42" s="10"/>
      <c r="L42" s="16"/>
      <c r="O42" s="10"/>
      <c r="P42" s="26"/>
      <c r="T42" s="26" t="s">
        <v>532</v>
      </c>
      <c r="U42" s="26" t="s">
        <v>533</v>
      </c>
      <c r="AA42" s="24"/>
      <c r="AE42" s="35" t="str">
        <f t="shared" si="6"/>
        <v>o</v>
      </c>
    </row>
    <row r="43" spans="1:31">
      <c r="A43" s="10"/>
      <c r="B43" s="16"/>
      <c r="F43" s="10"/>
      <c r="G43" s="10"/>
      <c r="J43" s="10"/>
      <c r="K43" s="10"/>
      <c r="L43" s="16"/>
      <c r="O43" s="10"/>
      <c r="P43" s="26" t="s">
        <v>534</v>
      </c>
      <c r="T43" s="26" t="s">
        <v>535</v>
      </c>
      <c r="U43" s="26" t="s">
        <v>536</v>
      </c>
      <c r="AA43" s="24"/>
      <c r="AE43" s="35" t="str">
        <f t="shared" si="6"/>
        <v>p</v>
      </c>
    </row>
    <row r="44" spans="1:31">
      <c r="A44" s="10"/>
      <c r="B44" s="16"/>
      <c r="F44" s="10"/>
      <c r="G44" s="10"/>
      <c r="J44" s="10"/>
      <c r="K44" s="10"/>
      <c r="L44" s="16"/>
      <c r="O44" s="10"/>
      <c r="P44" s="26" t="s">
        <v>537</v>
      </c>
      <c r="T44" s="26" t="s">
        <v>538</v>
      </c>
      <c r="U44" s="26" t="s">
        <v>539</v>
      </c>
      <c r="AA44" s="24"/>
      <c r="AE44" s="35" t="str">
        <f t="shared" si="6"/>
        <v>q</v>
      </c>
    </row>
    <row r="45" spans="1:31">
      <c r="A45" s="10"/>
      <c r="B45" s="16"/>
      <c r="F45" s="10"/>
      <c r="G45" s="10"/>
      <c r="J45" s="10"/>
      <c r="K45" s="10"/>
      <c r="L45" s="16"/>
      <c r="O45" s="10"/>
      <c r="T45" s="26" t="s">
        <v>540</v>
      </c>
      <c r="U45" s="26" t="s">
        <v>541</v>
      </c>
      <c r="AA45" s="24"/>
      <c r="AE45" s="35" t="str">
        <f t="shared" si="6"/>
        <v>r</v>
      </c>
    </row>
    <row r="46" spans="1:31">
      <c r="A46" s="10"/>
      <c r="B46" s="16"/>
      <c r="F46" s="10"/>
      <c r="G46" s="10"/>
      <c r="J46" s="10"/>
      <c r="K46" s="10"/>
      <c r="L46" s="16"/>
      <c r="O46" s="10"/>
      <c r="P46" s="69" t="s">
        <v>305</v>
      </c>
      <c r="T46" s="26" t="s">
        <v>542</v>
      </c>
      <c r="U46" s="26" t="s">
        <v>543</v>
      </c>
      <c r="AA46" s="24"/>
      <c r="AE46" s="35" t="str">
        <f t="shared" si="6"/>
        <v>s</v>
      </c>
    </row>
    <row r="47" spans="1:31">
      <c r="A47" s="10"/>
      <c r="B47" s="16"/>
      <c r="F47" s="10"/>
      <c r="G47" s="10"/>
      <c r="J47" s="10"/>
      <c r="K47" s="10"/>
      <c r="L47" s="16"/>
      <c r="O47" s="10"/>
      <c r="P47" s="26"/>
      <c r="T47" s="26" t="s">
        <v>544</v>
      </c>
      <c r="U47" s="26" t="s">
        <v>545</v>
      </c>
      <c r="AA47" s="24"/>
      <c r="AE47" s="35" t="str">
        <f t="shared" si="6"/>
        <v>t</v>
      </c>
    </row>
    <row r="48" spans="1:31">
      <c r="A48" s="10"/>
      <c r="B48" s="16"/>
      <c r="F48" s="10"/>
      <c r="G48" s="10"/>
      <c r="J48" s="10"/>
      <c r="K48" s="10"/>
      <c r="L48" s="16"/>
      <c r="O48" s="10"/>
      <c r="P48" s="26" t="s">
        <v>326</v>
      </c>
      <c r="T48" s="26" t="s">
        <v>546</v>
      </c>
      <c r="U48" s="26" t="s">
        <v>547</v>
      </c>
      <c r="AA48" s="24"/>
      <c r="AE48" s="35" t="str">
        <f t="shared" si="6"/>
        <v>u</v>
      </c>
    </row>
    <row r="49" spans="1:31">
      <c r="A49" s="10"/>
      <c r="B49" s="16"/>
      <c r="F49" s="10"/>
      <c r="G49" s="10"/>
      <c r="J49" s="10"/>
      <c r="K49" s="10"/>
      <c r="L49" s="16"/>
      <c r="O49" s="10"/>
      <c r="P49" s="26" t="s">
        <v>336</v>
      </c>
      <c r="T49" s="26" t="s">
        <v>548</v>
      </c>
      <c r="U49" s="26" t="s">
        <v>549</v>
      </c>
      <c r="AA49" s="24"/>
      <c r="AE49" s="35" t="str">
        <f t="shared" si="6"/>
        <v>v</v>
      </c>
    </row>
    <row r="50" spans="1:31">
      <c r="A50" s="10"/>
      <c r="B50" s="16"/>
      <c r="F50" s="10"/>
      <c r="G50" s="10"/>
      <c r="J50" s="10"/>
      <c r="K50" s="10"/>
      <c r="L50" s="16"/>
      <c r="O50" s="10"/>
      <c r="T50" s="26" t="s">
        <v>550</v>
      </c>
      <c r="U50" s="26" t="s">
        <v>551</v>
      </c>
      <c r="AA50" s="24"/>
    </row>
    <row r="51" spans="1:31">
      <c r="A51" s="10"/>
      <c r="B51" s="16"/>
      <c r="F51" s="10"/>
      <c r="G51" s="10"/>
      <c r="J51" s="10"/>
      <c r="K51" s="10"/>
      <c r="L51" s="16"/>
      <c r="O51" s="10"/>
      <c r="P51" s="23" t="s">
        <v>231</v>
      </c>
      <c r="T51" s="26" t="s">
        <v>552</v>
      </c>
      <c r="U51" s="26" t="s">
        <v>553</v>
      </c>
      <c r="AA51" s="24"/>
    </row>
    <row r="52" spans="1:31">
      <c r="A52" s="10"/>
      <c r="B52" s="16"/>
      <c r="F52" s="10"/>
      <c r="G52" s="10"/>
      <c r="J52" s="10"/>
      <c r="K52" s="10"/>
      <c r="L52" s="16"/>
      <c r="O52" s="10"/>
      <c r="P52" s="57" t="s">
        <v>554</v>
      </c>
      <c r="T52" s="26" t="s">
        <v>555</v>
      </c>
      <c r="U52" s="26" t="s">
        <v>556</v>
      </c>
      <c r="AA52" s="24"/>
    </row>
    <row r="53" spans="1:31">
      <c r="A53" s="10"/>
      <c r="B53" s="16"/>
      <c r="F53" s="10"/>
      <c r="G53" s="10"/>
      <c r="J53" s="10"/>
      <c r="K53" s="10"/>
      <c r="L53" s="16"/>
      <c r="O53" s="10"/>
      <c r="T53" s="26" t="s">
        <v>557</v>
      </c>
      <c r="U53" s="26" t="s">
        <v>558</v>
      </c>
      <c r="AA53" s="24"/>
    </row>
    <row r="54" spans="1:31">
      <c r="A54" s="10"/>
      <c r="B54" s="16"/>
      <c r="F54" s="10"/>
      <c r="G54" s="10"/>
      <c r="J54" s="10"/>
      <c r="K54" s="10"/>
      <c r="L54" s="16"/>
      <c r="O54" s="10"/>
      <c r="P54" s="57">
        <v>2021</v>
      </c>
      <c r="T54" s="26" t="s">
        <v>559</v>
      </c>
      <c r="U54" s="26" t="s">
        <v>560</v>
      </c>
      <c r="AA54" s="24"/>
    </row>
    <row r="55" spans="1:31">
      <c r="A55" s="10"/>
      <c r="B55" s="16"/>
      <c r="F55" s="10"/>
      <c r="G55" s="10"/>
      <c r="J55" s="10"/>
      <c r="K55" s="10"/>
      <c r="L55" s="16"/>
      <c r="O55" s="10"/>
      <c r="P55" s="57">
        <v>2022</v>
      </c>
      <c r="T55" s="26" t="s">
        <v>561</v>
      </c>
      <c r="U55" s="26" t="s">
        <v>562</v>
      </c>
      <c r="AA55" s="24"/>
    </row>
    <row r="56" spans="1:31">
      <c r="A56" s="10"/>
      <c r="B56" s="16"/>
      <c r="F56" s="10"/>
      <c r="G56" s="10"/>
      <c r="J56" s="10"/>
      <c r="K56" s="10"/>
      <c r="L56" s="16"/>
      <c r="O56" s="10"/>
      <c r="P56" s="57">
        <v>2023</v>
      </c>
      <c r="T56" s="26" t="s">
        <v>563</v>
      </c>
      <c r="U56" s="26" t="s">
        <v>564</v>
      </c>
      <c r="AA56" s="24"/>
    </row>
    <row r="57" spans="1:31">
      <c r="A57" s="10"/>
      <c r="B57" s="16"/>
      <c r="F57" s="10"/>
      <c r="G57" s="10"/>
      <c r="J57" s="10"/>
      <c r="K57" s="10"/>
      <c r="L57" s="16"/>
      <c r="O57" s="10"/>
      <c r="P57" s="57">
        <v>2024</v>
      </c>
      <c r="T57" s="26" t="s">
        <v>565</v>
      </c>
      <c r="U57" s="26" t="s">
        <v>566</v>
      </c>
      <c r="AA57" s="24"/>
    </row>
    <row r="58" spans="1:31">
      <c r="A58" s="10"/>
      <c r="B58" s="16"/>
      <c r="F58" s="10"/>
      <c r="G58" s="10"/>
      <c r="J58" s="10"/>
      <c r="K58" s="10"/>
      <c r="L58" s="16"/>
      <c r="O58" s="10"/>
      <c r="P58" s="57">
        <v>2025</v>
      </c>
      <c r="T58" s="26" t="s">
        <v>567</v>
      </c>
      <c r="U58" s="26" t="s">
        <v>568</v>
      </c>
      <c r="AA58" s="24"/>
    </row>
    <row r="59" spans="1:31">
      <c r="A59" s="10"/>
      <c r="B59" s="16"/>
      <c r="F59" s="10"/>
      <c r="G59" s="10"/>
      <c r="J59" s="10"/>
      <c r="K59" s="10"/>
      <c r="L59" s="16"/>
      <c r="O59" s="10"/>
      <c r="P59" s="57">
        <v>2026</v>
      </c>
      <c r="T59" s="26" t="s">
        <v>569</v>
      </c>
      <c r="U59" s="26" t="s">
        <v>570</v>
      </c>
      <c r="AA59" s="24"/>
    </row>
    <row r="60" spans="1:31">
      <c r="A60" s="10"/>
      <c r="B60" s="16"/>
      <c r="F60" s="10"/>
      <c r="G60" s="10"/>
      <c r="J60" s="10"/>
      <c r="K60" s="10"/>
      <c r="L60" s="16"/>
      <c r="O60" s="10"/>
      <c r="T60" s="26" t="s">
        <v>571</v>
      </c>
      <c r="U60" s="26" t="s">
        <v>572</v>
      </c>
      <c r="AA60" s="24"/>
    </row>
    <row r="61" spans="1:31">
      <c r="A61" s="10"/>
      <c r="B61" s="16"/>
      <c r="F61" s="10"/>
      <c r="G61" s="10"/>
      <c r="J61" s="10"/>
      <c r="K61" s="10"/>
      <c r="L61" s="16"/>
      <c r="O61" s="10"/>
      <c r="P61" s="68" t="s">
        <v>573</v>
      </c>
      <c r="T61" s="26" t="s">
        <v>574</v>
      </c>
      <c r="U61" s="26" t="s">
        <v>575</v>
      </c>
      <c r="AA61" s="24"/>
    </row>
    <row r="62" spans="1:31">
      <c r="A62" s="10"/>
      <c r="B62" s="16"/>
      <c r="F62" s="10"/>
      <c r="G62" s="10"/>
      <c r="J62" s="10"/>
      <c r="K62" s="10"/>
      <c r="L62" s="16"/>
      <c r="O62" s="10"/>
      <c r="P62" s="57">
        <v>20</v>
      </c>
      <c r="T62" s="26" t="s">
        <v>576</v>
      </c>
      <c r="U62" s="26" t="s">
        <v>577</v>
      </c>
      <c r="AA62" s="24"/>
    </row>
    <row r="63" spans="1:31">
      <c r="A63" s="10"/>
      <c r="B63" s="16"/>
      <c r="F63" s="10"/>
      <c r="G63" s="10"/>
      <c r="J63" s="10"/>
      <c r="K63" s="10"/>
      <c r="L63" s="16"/>
      <c r="O63" s="10"/>
      <c r="P63" s="26" t="s">
        <v>578</v>
      </c>
      <c r="T63" s="26" t="s">
        <v>579</v>
      </c>
      <c r="U63" s="26" t="s">
        <v>580</v>
      </c>
      <c r="AA63" s="24"/>
    </row>
    <row r="64" spans="1:31">
      <c r="A64" s="10"/>
      <c r="B64" s="16"/>
      <c r="F64" s="10"/>
      <c r="G64" s="10"/>
      <c r="J64" s="10"/>
      <c r="K64" s="10"/>
      <c r="L64" s="16"/>
      <c r="O64" s="10"/>
      <c r="P64" s="26" t="s">
        <v>581</v>
      </c>
      <c r="T64" s="26" t="s">
        <v>582</v>
      </c>
      <c r="U64" s="26" t="s">
        <v>583</v>
      </c>
      <c r="AA64" s="24"/>
    </row>
    <row r="65" spans="1:27">
      <c r="A65" s="10"/>
      <c r="B65" s="16"/>
      <c r="F65" s="10"/>
      <c r="G65" s="10"/>
      <c r="J65" s="10"/>
      <c r="K65" s="10"/>
      <c r="L65" s="16"/>
      <c r="O65" s="10"/>
      <c r="T65" s="26" t="s">
        <v>584</v>
      </c>
      <c r="U65" s="26" t="s">
        <v>585</v>
      </c>
      <c r="AA65" s="24"/>
    </row>
    <row r="66" spans="1:27">
      <c r="A66" s="10"/>
      <c r="B66" s="16"/>
      <c r="J66" s="10"/>
      <c r="K66" s="10"/>
      <c r="L66" s="16"/>
      <c r="O66" s="10"/>
      <c r="P66" s="68" t="s">
        <v>586</v>
      </c>
      <c r="T66" s="26" t="s">
        <v>587</v>
      </c>
      <c r="U66" s="26" t="s">
        <v>588</v>
      </c>
      <c r="AA66" s="24"/>
    </row>
    <row r="67" spans="1:27">
      <c r="A67" s="10"/>
      <c r="B67" s="16"/>
      <c r="J67" s="10"/>
      <c r="K67" s="10"/>
      <c r="L67" s="16"/>
      <c r="O67" s="10"/>
      <c r="P67" s="57">
        <v>21</v>
      </c>
      <c r="T67" s="26" t="s">
        <v>589</v>
      </c>
      <c r="U67" s="26" t="s">
        <v>590</v>
      </c>
      <c r="AA67" s="24"/>
    </row>
    <row r="68" spans="1:27">
      <c r="B68" s="16"/>
      <c r="J68" s="10"/>
      <c r="K68" s="10"/>
      <c r="L68" s="16"/>
      <c r="O68" s="10"/>
      <c r="P68" s="26" t="s">
        <v>581</v>
      </c>
      <c r="T68" s="26" t="s">
        <v>591</v>
      </c>
      <c r="U68" s="26" t="s">
        <v>592</v>
      </c>
      <c r="AA68" s="24"/>
    </row>
    <row r="69" spans="1:27">
      <c r="J69" s="10"/>
      <c r="K69" s="10"/>
      <c r="L69" s="16"/>
      <c r="O69" s="10"/>
      <c r="P69" s="26" t="s">
        <v>267</v>
      </c>
      <c r="T69" s="26" t="s">
        <v>593</v>
      </c>
      <c r="U69" s="26" t="s">
        <v>594</v>
      </c>
      <c r="AA69" s="24"/>
    </row>
    <row r="70" spans="1:27">
      <c r="T70" s="26" t="s">
        <v>595</v>
      </c>
      <c r="U70" s="26" t="s">
        <v>596</v>
      </c>
    </row>
    <row r="71" spans="1:27">
      <c r="P71" s="60" t="s">
        <v>597</v>
      </c>
      <c r="T71" s="26" t="s">
        <v>598</v>
      </c>
      <c r="U71" s="26" t="s">
        <v>599</v>
      </c>
    </row>
    <row r="72" spans="1:27">
      <c r="P72" s="60" t="s">
        <v>600</v>
      </c>
      <c r="T72" s="26" t="s">
        <v>601</v>
      </c>
      <c r="U72" s="26" t="s">
        <v>602</v>
      </c>
    </row>
    <row r="73" spans="1:27">
      <c r="P73" s="60" t="s">
        <v>603</v>
      </c>
      <c r="T73" s="26" t="s">
        <v>604</v>
      </c>
      <c r="U73" s="26" t="s">
        <v>605</v>
      </c>
    </row>
    <row r="74" spans="1:27">
      <c r="P74" s="60" t="s">
        <v>606</v>
      </c>
      <c r="T74" s="26" t="s">
        <v>607</v>
      </c>
      <c r="U74" s="26" t="s">
        <v>608</v>
      </c>
    </row>
    <row r="75" spans="1:27">
      <c r="P75" s="60" t="s">
        <v>609</v>
      </c>
      <c r="T75" s="26" t="s">
        <v>610</v>
      </c>
      <c r="U75" s="26" t="s">
        <v>611</v>
      </c>
    </row>
    <row r="76" spans="1:27">
      <c r="P76" s="60" t="s">
        <v>612</v>
      </c>
      <c r="T76" s="26" t="s">
        <v>613</v>
      </c>
      <c r="U76" s="26" t="s">
        <v>614</v>
      </c>
    </row>
    <row r="77" spans="1:27">
      <c r="T77" s="26" t="s">
        <v>615</v>
      </c>
      <c r="U77" s="26" t="s">
        <v>616</v>
      </c>
    </row>
    <row r="78" spans="1:27">
      <c r="T78" s="26" t="s">
        <v>617</v>
      </c>
      <c r="U78" s="26" t="s">
        <v>618</v>
      </c>
    </row>
    <row r="79" spans="1:27">
      <c r="T79" s="26" t="s">
        <v>619</v>
      </c>
      <c r="U79" s="26" t="s">
        <v>620</v>
      </c>
    </row>
    <row r="80" spans="1:27">
      <c r="T80" s="26" t="s">
        <v>621</v>
      </c>
      <c r="U80" s="26" t="s">
        <v>622</v>
      </c>
    </row>
    <row r="81" spans="20:21">
      <c r="T81" s="26" t="s">
        <v>623</v>
      </c>
      <c r="U81" s="26" t="s">
        <v>624</v>
      </c>
    </row>
    <row r="82" spans="20:21">
      <c r="T82" s="26" t="s">
        <v>625</v>
      </c>
      <c r="U82" s="26" t="s">
        <v>626</v>
      </c>
    </row>
    <row r="83" spans="20:21">
      <c r="T83" s="26" t="s">
        <v>627</v>
      </c>
      <c r="U83" s="26" t="s">
        <v>628</v>
      </c>
    </row>
    <row r="84" spans="20:21">
      <c r="T84" s="26" t="s">
        <v>629</v>
      </c>
      <c r="U84" s="26" t="s">
        <v>630</v>
      </c>
    </row>
    <row r="85" spans="20:21">
      <c r="T85" s="26" t="s">
        <v>631</v>
      </c>
      <c r="U85" s="26" t="s">
        <v>632</v>
      </c>
    </row>
    <row r="86" spans="20:21">
      <c r="T86" s="26" t="s">
        <v>633</v>
      </c>
      <c r="U86" s="26" t="s">
        <v>634</v>
      </c>
    </row>
    <row r="87" spans="20:21">
      <c r="T87" s="26" t="s">
        <v>635</v>
      </c>
      <c r="U87" s="26" t="s">
        <v>636</v>
      </c>
    </row>
    <row r="88" spans="20:21">
      <c r="T88" s="26" t="s">
        <v>637</v>
      </c>
      <c r="U88" s="26" t="s">
        <v>638</v>
      </c>
    </row>
    <row r="89" spans="20:21">
      <c r="T89" s="26" t="s">
        <v>639</v>
      </c>
      <c r="U89" s="26" t="s">
        <v>640</v>
      </c>
    </row>
    <row r="90" spans="20:21">
      <c r="T90" s="26" t="s">
        <v>641</v>
      </c>
      <c r="U90" s="26" t="s">
        <v>642</v>
      </c>
    </row>
    <row r="91" spans="20:21">
      <c r="T91" s="26" t="s">
        <v>643</v>
      </c>
      <c r="U91" s="26" t="s">
        <v>644</v>
      </c>
    </row>
    <row r="92" spans="20:21">
      <c r="T92" s="26" t="s">
        <v>645</v>
      </c>
      <c r="U92" s="26" t="s">
        <v>646</v>
      </c>
    </row>
    <row r="93" spans="20:21">
      <c r="T93" s="26" t="s">
        <v>647</v>
      </c>
      <c r="U93" s="26" t="s">
        <v>648</v>
      </c>
    </row>
    <row r="94" spans="20:21">
      <c r="T94" s="26" t="s">
        <v>649</v>
      </c>
      <c r="U94" s="26" t="s">
        <v>650</v>
      </c>
    </row>
    <row r="95" spans="20:21">
      <c r="T95" s="26" t="s">
        <v>651</v>
      </c>
      <c r="U95" s="26" t="s">
        <v>652</v>
      </c>
    </row>
    <row r="96" spans="20:21">
      <c r="T96" s="26" t="s">
        <v>653</v>
      </c>
      <c r="U96" s="26" t="s">
        <v>247</v>
      </c>
    </row>
    <row r="97" spans="16:21">
      <c r="T97" s="26" t="s">
        <v>654</v>
      </c>
      <c r="U97" s="26" t="s">
        <v>259</v>
      </c>
    </row>
    <row r="98" spans="16:21">
      <c r="T98" s="26" t="s">
        <v>182</v>
      </c>
      <c r="U98" s="26" t="s">
        <v>272</v>
      </c>
    </row>
    <row r="99" spans="16:21">
      <c r="T99" s="26" t="s">
        <v>74</v>
      </c>
      <c r="U99" s="26" t="s">
        <v>285</v>
      </c>
    </row>
    <row r="100" spans="16:21">
      <c r="T100" s="26" t="s">
        <v>655</v>
      </c>
      <c r="U100" s="26" t="s">
        <v>297</v>
      </c>
    </row>
    <row r="102" spans="16:21">
      <c r="Q102" s="68" t="s">
        <v>656</v>
      </c>
      <c r="R102" s="68" t="str">
        <f>IFERROR("（令和"&amp;SMALL(Q104:S114,COUNTIF(Q104:S114,0)+1)+1&amp;"年度実施)","（令和○年度実施）")</f>
        <v>（令和○年度実施）</v>
      </c>
      <c r="S102" s="68"/>
    </row>
    <row r="103" spans="16:21">
      <c r="P103" s="68" t="s">
        <v>657</v>
      </c>
      <c r="Q103" s="71"/>
      <c r="R103" s="72" t="s">
        <v>658</v>
      </c>
      <c r="S103" s="71" t="s">
        <v>659</v>
      </c>
    </row>
    <row r="104" spans="16:21">
      <c r="P104" s="68" t="s">
        <v>660</v>
      </c>
      <c r="R104" s="22" t="str">
        <f>行政事業レビューシート!AU61</f>
        <v>-</v>
      </c>
      <c r="S104" s="22" t="str">
        <f>行政事業レビューシート!AU69</f>
        <v>-</v>
      </c>
    </row>
    <row r="105" spans="16:21">
      <c r="P105" s="68" t="s">
        <v>661</v>
      </c>
      <c r="R105" s="22" t="str">
        <f>行政事業レビューシート!$AU94</f>
        <v>-</v>
      </c>
      <c r="S105" s="22" t="str">
        <f>行政事業レビューシート!$AU102</f>
        <v>-</v>
      </c>
    </row>
    <row r="106" spans="16:21">
      <c r="P106" s="68" t="s">
        <v>662</v>
      </c>
      <c r="R106" s="22">
        <f>行政事業レビューシート!$AU127</f>
        <v>0</v>
      </c>
      <c r="S106" s="22">
        <f>行政事業レビューシート!$AU135</f>
        <v>0</v>
      </c>
    </row>
    <row r="107" spans="16:21">
      <c r="P107" s="68" t="s">
        <v>663</v>
      </c>
      <c r="R107" s="22">
        <f>行政事業レビューシート!$AU160</f>
        <v>0</v>
      </c>
      <c r="S107" s="22">
        <f>行政事業レビューシート!$AU168</f>
        <v>0</v>
      </c>
    </row>
    <row r="108" spans="16:21">
      <c r="P108" s="68" t="s">
        <v>664</v>
      </c>
      <c r="R108" s="22">
        <f>行政事業レビューシート!$AU193</f>
        <v>0</v>
      </c>
      <c r="S108" s="22">
        <f>行政事業レビューシート!$AU201</f>
        <v>0</v>
      </c>
    </row>
    <row r="109" spans="16:21">
      <c r="P109" s="68" t="s">
        <v>665</v>
      </c>
      <c r="R109" s="22" t="e">
        <f>#REF!</f>
        <v>#REF!</v>
      </c>
      <c r="S109" s="22" t="e">
        <f>#REF!</f>
        <v>#REF!</v>
      </c>
    </row>
    <row r="110" spans="16:21">
      <c r="P110" s="68" t="s">
        <v>666</v>
      </c>
      <c r="R110" s="22" t="e">
        <f>#REF!</f>
        <v>#REF!</v>
      </c>
      <c r="S110" s="22" t="e">
        <f>#REF!</f>
        <v>#REF!</v>
      </c>
    </row>
    <row r="111" spans="16:21">
      <c r="P111" s="68" t="s">
        <v>667</v>
      </c>
      <c r="R111" s="22" t="e">
        <f>#REF!</f>
        <v>#REF!</v>
      </c>
      <c r="S111" s="22" t="e">
        <f>#REF!</f>
        <v>#REF!</v>
      </c>
    </row>
    <row r="112" spans="16:21">
      <c r="P112" s="68" t="s">
        <v>668</v>
      </c>
      <c r="R112" s="22" t="e">
        <f>#REF!</f>
        <v>#REF!</v>
      </c>
      <c r="S112" s="22" t="e">
        <f>#REF!</f>
        <v>#REF!</v>
      </c>
    </row>
    <row r="113" spans="16:19">
      <c r="P113" s="68" t="s">
        <v>669</v>
      </c>
      <c r="R113" s="22" t="e">
        <f>#REF!</f>
        <v>#REF!</v>
      </c>
      <c r="S113" s="22" t="e">
        <f>#REF!</f>
        <v>#REF!</v>
      </c>
    </row>
    <row r="114" spans="16:19">
      <c r="P114" s="22" t="s">
        <v>670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2023-09-04T02:46:49Z</cp:lastPrinted>
  <dcterms:created xsi:type="dcterms:W3CDTF">2012-03-13T00:50:25Z</dcterms:created>
  <dcterms:modified xsi:type="dcterms:W3CDTF">2023-09-07T08:32:15Z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