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１　多角的自由貿易体制の維持・強化と経済連携の推進\"/>
    </mc:Choice>
  </mc:AlternateContent>
  <bookViews>
    <workbookView xWindow="-120" yWindow="-120" windowWidth="29040" windowHeight="15840"/>
  </bookViews>
  <sheets>
    <sheet name="行政事業レビューシート" sheetId="1" r:id="rId1"/>
    <sheet name="入力規則等" sheetId="7" r:id="rId2"/>
  </sheets>
  <definedNames>
    <definedName name="_xlnm.Print_Area" localSheetId="0">行政事業レビューシート!$A$1:$AX$600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<sst xmlns="http://schemas.openxmlformats.org/spreadsheetml/2006/main" count="1101" uniqueCount="693">
  <si>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</si>
  <si>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</si>
  <si>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</si>
  <si>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</si>
  <si>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</si>
  <si>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</si>
  <si>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</si>
  <si>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</si>
  <si>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</si>
  <si>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</si>
  <si>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</si>
  <si>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</si>
  <si>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不明</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</si>
  <si>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</si>
  <si>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</si>
  <si>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</si>
  <si>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政策課</t>
  </si>
  <si>
    <t>課長　有吉 孝史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</si>
  <si>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</si>
  <si>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</si>
  <si>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政府調達手続に関する運用指針</t>
  </si>
  <si>
    <t>関係する
計画、通知等</t>
    <phoneticPr fontId="5"/>
  </si>
  <si>
    <t>政府調達手続に関する運用指針等について</t>
  </si>
  <si>
    <t>政策</t>
  </si>
  <si>
    <t>基本目標Ⅱ　分野別外交：国民の安全の確保と繁栄を目指し、望ましい国際環境を確保すること</t>
  </si>
  <si>
    <t>主要経費</t>
    <phoneticPr fontId="5"/>
  </si>
  <si>
    <t>施策</t>
    <rPh sb="0" eb="2">
      <t>セサク</t>
    </rPh>
    <phoneticPr fontId="5"/>
  </si>
  <si>
    <t>施策Ⅱ－２　国際経済に関する取組
１　多角的貿易体制の維持・強化と経済連携の推進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</si>
  <si>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</si>
  <si>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</si>
  <si>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国内外の企業が我が国の政府調達制度に関する理解を深め、円滑な参入を図る。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</si>
  <si>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</si>
  <si>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</si>
  <si>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</si>
  <si>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</si>
  <si>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</si>
  <si>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</si>
  <si>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</si>
  <si>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</si>
  <si>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</si>
  <si>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</si>
  <si>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</si>
  <si>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</si>
  <si>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</si>
  <si>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</si>
  <si>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</si>
  <si>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</si>
  <si>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</si>
  <si>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</si>
  <si>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</si>
  <si>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</si>
  <si>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</si>
  <si>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</si>
  <si>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</si>
  <si>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</si>
  <si>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</si>
  <si>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</si>
  <si>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</si>
  <si>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</si>
  <si>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</si>
  <si>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</si>
  <si>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</si>
  <si>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</si>
  <si>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</si>
  <si>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</si>
  <si>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在京外交団、在日各国商工会及び国内外の企業を対象に、関係省庁の担当官が年度内に予定されている調達案件を直接説明する（オンライン形式）。</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</si>
  <si>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</si>
  <si>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</si>
  <si>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</si>
  <si>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</si>
  <si>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</si>
  <si>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</si>
  <si>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</si>
  <si>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</si>
  <si>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</si>
  <si>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</si>
  <si>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セミナーへの参加</t>
  </si>
  <si>
    <t>セミナーへの参加人数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</si>
  <si>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</si>
  <si>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</si>
  <si>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</si>
  <si>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</si>
  <si>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</si>
  <si>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</si>
  <si>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</si>
  <si>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</si>
  <si>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</si>
  <si>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</si>
  <si>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</si>
  <si>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</si>
  <si>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</si>
  <si>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</si>
  <si>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</si>
  <si>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</si>
  <si>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</si>
  <si>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</si>
  <si>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</si>
  <si>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</si>
  <si>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</si>
  <si>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政府調達総数に対する外国企業の割合（金額ベース）
令和3年度の成果実績については、内閣官房による上記外国企業割合の集計結果が周知され次第記載予定。</t>
  </si>
  <si>
    <t>％</t>
  </si>
  <si>
    <t>政府調達の自主的措置に関する関係省庁等会議資料（内閣官房）</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</si>
  <si>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</si>
  <si>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</si>
  <si>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</si>
  <si>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</si>
  <si>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</si>
  <si>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</si>
  <si>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</si>
  <si>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</si>
  <si>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</si>
  <si>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</si>
  <si>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</si>
  <si>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</si>
  <si>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</si>
  <si>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</si>
  <si>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</si>
  <si>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</si>
  <si>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</si>
  <si>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</si>
  <si>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</si>
  <si>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</si>
  <si>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</si>
  <si>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</si>
  <si>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</si>
  <si>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</si>
  <si>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</si>
  <si>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</si>
  <si>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</si>
  <si>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</si>
  <si>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</si>
  <si>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</si>
  <si>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</si>
  <si>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</si>
  <si>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</si>
  <si>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</si>
  <si>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</si>
  <si>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</si>
  <si>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</si>
  <si>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</si>
  <si>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</si>
  <si>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</si>
  <si>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</si>
  <si>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</si>
  <si>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</si>
  <si>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</si>
  <si>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</si>
  <si>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</si>
  <si>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</si>
  <si>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</si>
  <si>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</si>
  <si>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</si>
  <si>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</si>
  <si>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</si>
  <si>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</si>
  <si>
    <t>改善の
方向性</t>
    <rPh sb="0" eb="2">
      <t>カイゼン</t>
    </rPh>
    <rPh sb="4" eb="7">
      <t>ホウコウセイ</t>
    </rPh>
    <phoneticPr fontId="5"/>
  </si>
  <si>
    <t>限られた予算の中で、より多くの関係者の参加を得られるよう、効果的な執行に努める。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</si>
  <si>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</si>
  <si>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</si>
  <si>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</si>
  <si>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</si>
  <si>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</si>
  <si>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</si>
  <si>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</si>
  <si>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</si>
  <si>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</si>
  <si>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</si>
  <si>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５３３</t>
  </si>
  <si>
    <t>平成24年度</t>
    <rPh sb="0" eb="2">
      <t>ヘイセイ</t>
    </rPh>
    <phoneticPr fontId="5"/>
  </si>
  <si>
    <t>２６４</t>
  </si>
  <si>
    <t>平成25年度</t>
    <rPh sb="0" eb="2">
      <t>ヘイセイ</t>
    </rPh>
    <phoneticPr fontId="5"/>
  </si>
  <si>
    <t>５４</t>
  </si>
  <si>
    <t>平成26年度</t>
    <rPh sb="0" eb="2">
      <t>ヘイセイ</t>
    </rPh>
    <phoneticPr fontId="5"/>
  </si>
  <si>
    <t>平成27年度</t>
    <rPh sb="0" eb="2">
      <t>ヘイセイ</t>
    </rPh>
    <phoneticPr fontId="5"/>
  </si>
  <si>
    <t>５８</t>
  </si>
  <si>
    <t>平成28年度</t>
    <rPh sb="0" eb="2">
      <t>ヘイセイ</t>
    </rPh>
    <phoneticPr fontId="5"/>
  </si>
  <si>
    <t>８１</t>
  </si>
  <si>
    <t>平成29年度</t>
    <rPh sb="0" eb="2">
      <t>ヘイセイ</t>
    </rPh>
    <phoneticPr fontId="5"/>
  </si>
  <si>
    <t>００６９</t>
  </si>
  <si>
    <t>平成30年度</t>
    <rPh sb="0" eb="2">
      <t>ヘイセイ</t>
    </rPh>
    <phoneticPr fontId="5"/>
  </si>
  <si>
    <t>００７１</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</si>
  <si>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</si>
  <si>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</si>
  <si>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</si>
  <si>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</si>
  <si>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</si>
  <si>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</si>
  <si>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</si>
  <si>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</si>
  <si>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</si>
  <si>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</si>
  <si>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</si>
  <si>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</si>
  <si>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</si>
  <si>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</si>
  <si>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</si>
  <si>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</si>
  <si>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</si>
  <si>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</si>
  <si>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</si>
  <si>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</si>
  <si>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</si>
  <si>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</si>
  <si>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</si>
  <si>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</si>
  <si>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</si>
  <si>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</si>
  <si>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</si>
  <si>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</si>
  <si>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</si>
  <si>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</si>
  <si>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</si>
  <si>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</si>
  <si>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株式会社エモック・エンタープライズ</t>
  </si>
  <si>
    <t>セミナー運営・実施</t>
  </si>
  <si>
    <t>随意契約（少額）</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</si>
  <si>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</si>
  <si>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</si>
  <si>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</si>
  <si>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</si>
  <si>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</si>
  <si>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</si>
  <si>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</si>
  <si>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</si>
  <si>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</si>
  <si>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</si>
  <si>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</si>
  <si>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</si>
  <si>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</si>
  <si>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</si>
  <si>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</si>
  <si>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</si>
  <si>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</si>
  <si>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</si>
  <si>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</si>
  <si>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</si>
  <si>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</si>
  <si>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</si>
  <si>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</si>
  <si>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</si>
  <si>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</si>
  <si>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</si>
  <si>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</si>
  <si>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</si>
  <si>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</si>
  <si>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</si>
  <si>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</si>
  <si>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</si>
  <si>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</si>
  <si>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</si>
  <si>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</si>
  <si>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</si>
  <si>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</si>
  <si>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</si>
  <si>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</si>
  <si>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</si>
  <si>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</si>
  <si>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</si>
  <si>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</si>
  <si>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</si>
  <si>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</si>
  <si>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</si>
  <si>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</si>
  <si>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</si>
  <si>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</si>
  <si>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</si>
  <si>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</si>
  <si>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</si>
  <si>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</si>
  <si>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</si>
  <si>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</si>
  <si>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</si>
  <si>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</si>
  <si>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</si>
  <si>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</si>
  <si>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</si>
  <si>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</si>
  <si>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</si>
  <si>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</si>
  <si>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</si>
  <si>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</si>
  <si>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</si>
  <si>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</si>
  <si>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</si>
  <si>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</si>
  <si>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</si>
  <si>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</si>
  <si>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</si>
  <si>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</si>
  <si>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</si>
  <si>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</si>
  <si>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</si>
  <si>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</si>
  <si>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</si>
  <si>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</si>
  <si>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</si>
  <si>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</si>
  <si>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</si>
  <si>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</si>
  <si>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</si>
  <si>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</si>
  <si>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</si>
  <si>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</si>
  <si>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</si>
  <si>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</si>
  <si>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</si>
  <si>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</si>
  <si>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</si>
  <si>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</si>
  <si>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</si>
  <si>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</si>
  <si>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</si>
  <si>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</si>
  <si>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</si>
  <si>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</si>
  <si>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</si>
  <si>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</si>
  <si>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</si>
  <si>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</si>
  <si>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</si>
  <si>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</si>
  <si>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</si>
  <si>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</si>
  <si>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</si>
  <si>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</si>
  <si>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</si>
  <si>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</si>
  <si>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</si>
  <si>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</si>
  <si>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</si>
  <si>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</si>
  <si>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</si>
  <si>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</si>
  <si>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</si>
  <si>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</si>
  <si>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</si>
  <si>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</si>
  <si>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</si>
  <si>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</si>
  <si>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</si>
  <si>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</si>
  <si>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</si>
  <si>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</si>
  <si>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</si>
  <si>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</si>
  <si>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</si>
  <si>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</si>
  <si>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</si>
  <si>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</si>
  <si>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</si>
  <si>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</si>
  <si>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</si>
  <si>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</si>
  <si>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</si>
  <si>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</si>
  <si>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</si>
  <si>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</si>
  <si>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</si>
  <si>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</si>
  <si>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</si>
  <si>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</si>
  <si>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</si>
  <si>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</si>
  <si>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</si>
  <si>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</si>
  <si>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</si>
  <si>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</si>
  <si>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</si>
  <si>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</si>
  <si>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</si>
  <si>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</si>
  <si>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</si>
  <si>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</si>
  <si>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</si>
  <si>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</si>
  <si>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</si>
  <si>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</si>
  <si>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</si>
  <si>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</si>
  <si>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</si>
  <si>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</si>
  <si>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</si>
  <si>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</si>
  <si>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</si>
  <si>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</si>
  <si>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</si>
  <si>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</si>
  <si>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</si>
  <si>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</si>
  <si>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</si>
  <si>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</si>
  <si>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</si>
  <si>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</si>
  <si>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</si>
  <si>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</si>
  <si>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</si>
  <si>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</si>
  <si>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</si>
  <si>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</si>
  <si>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</si>
  <si>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</si>
  <si>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</si>
  <si>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</si>
  <si>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</si>
  <si>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</si>
  <si>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</si>
  <si>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</si>
  <si>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</si>
  <si>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</si>
  <si>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</si>
  <si>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</si>
  <si>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</si>
  <si>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</si>
  <si>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</si>
  <si>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</si>
  <si>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</si>
  <si>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</si>
  <si>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</si>
  <si>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</si>
  <si>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</si>
  <si>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</si>
  <si>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</si>
  <si>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</si>
  <si>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</si>
  <si>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</si>
  <si>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</si>
  <si>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</si>
  <si>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</si>
  <si>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</si>
  <si>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</si>
  <si>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</si>
  <si>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</si>
  <si>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</si>
  <si>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</si>
  <si>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</si>
  <si>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</si>
  <si>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</si>
  <si>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</si>
  <si>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</si>
  <si>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</si>
  <si>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</si>
  <si>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</si>
  <si>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</si>
  <si>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</si>
  <si>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</si>
  <si>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</si>
  <si>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</si>
  <si>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</si>
  <si>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</si>
  <si>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</si>
  <si>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</si>
  <si>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</si>
  <si>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</si>
  <si>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</si>
  <si>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</si>
  <si>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</si>
  <si>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</si>
  <si>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</si>
  <si>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</si>
  <si>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</si>
  <si>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</si>
  <si>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</si>
  <si>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</si>
  <si>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</si>
  <si>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</si>
  <si>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</si>
  <si>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</si>
  <si>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</si>
  <si>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</si>
  <si>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</si>
  <si>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</si>
  <si>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</si>
  <si>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</si>
  <si>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</si>
  <si>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</si>
  <si>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</si>
  <si>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</si>
  <si>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</si>
  <si>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</si>
  <si>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</si>
  <si>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</si>
  <si>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</si>
  <si>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</si>
  <si>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</si>
  <si>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</si>
  <si>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</si>
  <si>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</si>
  <si>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</si>
  <si>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</si>
  <si>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</si>
  <si>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</si>
  <si>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</si>
  <si>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</si>
  <si>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</si>
  <si>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</si>
  <si>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</si>
  <si>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</si>
  <si>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</si>
  <si>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</si>
  <si>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</si>
  <si>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</si>
  <si>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</si>
  <si>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</si>
  <si>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</si>
  <si>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</si>
  <si>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</si>
  <si>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</si>
  <si>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</si>
  <si>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</si>
  <si>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</si>
  <si>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</si>
  <si>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</si>
  <si>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</si>
  <si>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</si>
  <si>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</si>
  <si>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</si>
  <si>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</si>
  <si>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</si>
  <si>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</si>
  <si>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</si>
  <si>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</si>
  <si>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</si>
  <si>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</si>
  <si>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</si>
  <si>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</si>
  <si>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</si>
  <si>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</si>
  <si>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</si>
  <si>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</si>
  <si>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</si>
  <si>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</si>
  <si>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</si>
  <si>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</si>
  <si>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</si>
  <si>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</si>
  <si>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</si>
  <si>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</si>
  <si>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</si>
  <si>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</si>
  <si>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</si>
  <si>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</si>
  <si>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</si>
  <si>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</si>
  <si>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</si>
  <si>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</si>
  <si>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</si>
  <si>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</si>
  <si>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</si>
  <si>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</si>
  <si>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</si>
  <si>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</si>
  <si>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</si>
  <si>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</si>
  <si>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</si>
  <si>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</si>
  <si>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</si>
  <si>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</si>
  <si>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</si>
  <si>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</si>
  <si>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</si>
  <si>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</si>
  <si>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</si>
  <si>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</si>
  <si>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</si>
  <si>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</si>
  <si>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</si>
  <si>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</si>
  <si>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</si>
  <si>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</si>
  <si>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</si>
  <si>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</si>
  <si>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</si>
  <si>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</si>
  <si>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</si>
  <si>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</si>
  <si>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</si>
  <si>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</si>
  <si>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</si>
  <si>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</si>
  <si>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</si>
  <si>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</si>
  <si>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</si>
  <si>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</si>
  <si>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</si>
  <si>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</si>
  <si>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</si>
  <si>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</si>
  <si>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</si>
  <si>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</si>
  <si>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</si>
  <si>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</si>
  <si>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</si>
  <si>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</si>
  <si>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</si>
  <si>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</si>
  <si>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</si>
  <si>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</si>
  <si>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</si>
  <si>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</si>
  <si>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</si>
  <si>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</si>
  <si>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</si>
  <si>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</si>
  <si>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</si>
  <si>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</si>
  <si>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</si>
  <si>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</si>
  <si>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</si>
  <si>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</si>
  <si>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</si>
  <si>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</si>
  <si>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</si>
  <si>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</si>
  <si>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</si>
  <si>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</si>
  <si>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</si>
  <si>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</si>
  <si>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</si>
  <si>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</si>
  <si>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</si>
  <si>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</si>
  <si>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</si>
  <si>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</si>
  <si>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</si>
  <si>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</si>
  <si>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</si>
  <si>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</si>
  <si>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</si>
  <si>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</si>
  <si>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</si>
  <si>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</si>
  <si>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</si>
  <si>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</si>
  <si>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</si>
  <si>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</si>
  <si>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</si>
  <si>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</si>
  <si>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</si>
  <si>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</si>
  <si>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</si>
  <si>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</si>
  <si>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</si>
  <si>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</si>
  <si>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</si>
  <si>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</si>
  <si>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</si>
  <si>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</si>
  <si>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</si>
  <si>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</si>
  <si>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</si>
  <si>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</si>
  <si>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</si>
  <si>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</si>
  <si>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</si>
  <si>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</si>
  <si>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</si>
  <si>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</si>
  <si>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</si>
  <si>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</si>
  <si>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</si>
  <si>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</si>
  <si>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</si>
  <si>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</si>
  <si>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</si>
  <si>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</si>
  <si>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</si>
  <si>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</si>
  <si>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</si>
  <si>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</si>
  <si>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</si>
  <si>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</si>
  <si>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</si>
  <si>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</si>
  <si>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</si>
  <si>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</si>
  <si>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</si>
  <si>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</si>
  <si>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外務本省共通費</t>
    <rPh sb="0" eb="2">
      <t>ガイム</t>
    </rPh>
    <rPh sb="2" eb="4">
      <t>ホンショウ</t>
    </rPh>
    <rPh sb="4" eb="6">
      <t>キョウツウ</t>
    </rPh>
    <rPh sb="6" eb="7">
      <t>ヒ</t>
    </rPh>
    <phoneticPr fontId="5"/>
  </si>
  <si>
    <t>庁費</t>
    <rPh sb="0" eb="2">
      <t>チョウヒ</t>
    </rPh>
    <phoneticPr fontId="5"/>
  </si>
  <si>
    <t>分野別外交費</t>
    <rPh sb="0" eb="3">
      <t>ブンヤベツ</t>
    </rPh>
    <rPh sb="3" eb="6">
      <t>ガイコウヒ</t>
    </rPh>
    <phoneticPr fontId="5"/>
  </si>
  <si>
    <t>諸謝金</t>
    <rPh sb="0" eb="1">
      <t>ショ</t>
    </rPh>
    <rPh sb="1" eb="3">
      <t>シャキン</t>
    </rPh>
    <phoneticPr fontId="5"/>
  </si>
  <si>
    <t>外務省
０．８百万円</t>
    <phoneticPr fontId="5"/>
  </si>
  <si>
    <t>Ａ　株式会社エモック・
エンタープライズ
０．８百万円
【随意契約（少額）】</t>
    <phoneticPr fontId="5"/>
  </si>
  <si>
    <t>現在官報、外務省ＨＰ、在京外交団・商工会議所等宛メール及びＦＡＸ、過去の参加企業宛メールにて、本セミナーの実施を通知。参加人数制限のないオンライン方式のため、より多くの機関・企業に本セミナー開催を通知する方法の確立が今後の課題。</t>
    <rPh sb="0" eb="2">
      <t>ゲンザイ</t>
    </rPh>
    <rPh sb="2" eb="3">
      <t>カン</t>
    </rPh>
    <rPh sb="3" eb="4">
      <t>ホウ</t>
    </rPh>
    <rPh sb="5" eb="8">
      <t>ガイムショウ</t>
    </rPh>
    <rPh sb="11" eb="13">
      <t>ザイキョウ</t>
    </rPh>
    <rPh sb="13" eb="16">
      <t>ガイコウダン</t>
    </rPh>
    <rPh sb="17" eb="22">
      <t>ショウコウカイギショ</t>
    </rPh>
    <rPh sb="22" eb="23">
      <t>トウ</t>
    </rPh>
    <rPh sb="23" eb="24">
      <t>アテ</t>
    </rPh>
    <rPh sb="27" eb="28">
      <t>オヨ</t>
    </rPh>
    <rPh sb="33" eb="35">
      <t>カコ</t>
    </rPh>
    <rPh sb="36" eb="38">
      <t>サンカ</t>
    </rPh>
    <rPh sb="38" eb="40">
      <t>キギョウ</t>
    </rPh>
    <rPh sb="40" eb="41">
      <t>アテ</t>
    </rPh>
    <rPh sb="47" eb="48">
      <t>ホン</t>
    </rPh>
    <rPh sb="53" eb="55">
      <t>ジッシ</t>
    </rPh>
    <rPh sb="56" eb="58">
      <t>ツウチ</t>
    </rPh>
    <rPh sb="59" eb="61">
      <t>サンカ</t>
    </rPh>
    <rPh sb="61" eb="63">
      <t>ニンズウ</t>
    </rPh>
    <rPh sb="63" eb="65">
      <t>セイゲン</t>
    </rPh>
    <rPh sb="73" eb="75">
      <t>ホウシキ</t>
    </rPh>
    <rPh sb="81" eb="82">
      <t>オオ</t>
    </rPh>
    <rPh sb="84" eb="86">
      <t>キカン</t>
    </rPh>
    <rPh sb="87" eb="89">
      <t>キギョウ</t>
    </rPh>
    <rPh sb="90" eb="91">
      <t>ホン</t>
    </rPh>
    <rPh sb="95" eb="97">
      <t>カイサイ</t>
    </rPh>
    <rPh sb="98" eb="100">
      <t>ツウチ</t>
    </rPh>
    <rPh sb="102" eb="104">
      <t>ホウホウ</t>
    </rPh>
    <rPh sb="105" eb="107">
      <t>カクリツ</t>
    </rPh>
    <rPh sb="108" eb="110">
      <t>コンゴ</t>
    </rPh>
    <rPh sb="111" eb="113">
      <t>カダイ</t>
    </rPh>
    <phoneticPr fontId="5"/>
  </si>
  <si>
    <t>本件セミナーは、特に在京外交団や外資系企業を念頭に、関係省庁の担当者が年度内に予定されている調達案件を直接説明するものであり、その効果の指標として適切であるため。</t>
    <phoneticPr fontId="5"/>
  </si>
  <si>
    <t>本事業は、年度内にセミナーを1度のみ開催するものであり、その性質上アウトカムを複数設定することが困難であるため。</t>
    <rPh sb="0" eb="1">
      <t>ホン</t>
    </rPh>
    <rPh sb="1" eb="3">
      <t>ジギョウ</t>
    </rPh>
    <rPh sb="5" eb="8">
      <t>ネンドナイ</t>
    </rPh>
    <rPh sb="15" eb="16">
      <t>ド</t>
    </rPh>
    <rPh sb="18" eb="20">
      <t>カイサイ</t>
    </rPh>
    <rPh sb="30" eb="33">
      <t>セイシツジョウ</t>
    </rPh>
    <rPh sb="39" eb="41">
      <t>フクスウ</t>
    </rPh>
    <rPh sb="41" eb="43">
      <t>セッテイ</t>
    </rPh>
    <rPh sb="48" eb="50">
      <t>コンナン</t>
    </rPh>
    <phoneticPr fontId="5"/>
  </si>
  <si>
    <t>https://www.mofa.go.jp/mofaj/annai/shocho/chotatsu/index.html</t>
    <phoneticPr fontId="5"/>
  </si>
  <si>
    <t>https://www.mofa.go.jp/mofaj/files/100387147.pdf</t>
    <phoneticPr fontId="5"/>
  </si>
  <si>
    <t>国内外の企業が我が国の政府調達制度に関する理解を深めることによる、円滑な参入の実現。
（外国企業からの調達割合：件数ベースも％で表記されている）</t>
    <rPh sb="64" eb="66">
      <t>ヒョウキ</t>
    </rPh>
    <phoneticPr fontId="5"/>
  </si>
  <si>
    <t>政府調達手続に関する説明会</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</si>
  <si>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</si>
  <si>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事業の効率化に努め、事業実施に必要な経費を要求する。</t>
    <rPh sb="0" eb="2">
      <t>ジギョウ</t>
    </rPh>
    <rPh sb="3" eb="6">
      <t>コウリツカ</t>
    </rPh>
    <rPh sb="7" eb="8">
      <t>ツト</t>
    </rPh>
    <rPh sb="10" eb="12">
      <t>ジギョウ</t>
    </rPh>
    <rPh sb="12" eb="14">
      <t>ジッシ</t>
    </rPh>
    <rPh sb="15" eb="17">
      <t>ヒツヨウ</t>
    </rPh>
    <rPh sb="18" eb="20">
      <t>ケイヒ</t>
    </rPh>
    <rPh sb="21" eb="23">
      <t>ヨウキュウ</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</si>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</sst>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top" wrapText="1" shrinkToFit="1"/>
      <protection locked="0"/>
    </xf>
    <xf numFmtId="0" fontId="35" fillId="0" borderId="20" xfId="0" applyFont="1" applyFill="1" applyBorder="1" applyAlignment="1" applyProtection="1">
      <alignment horizontal="left" vertical="top" wrapText="1" shrinkToFit="1"/>
      <protection locked="0"/>
    </xf>
    <xf numFmtId="0" fontId="35" fillId="0" borderId="26" xfId="0" applyFont="1" applyFill="1" applyBorder="1" applyAlignment="1" applyProtection="1">
      <alignment horizontal="left" vertical="top" wrapText="1" shrinkToFit="1"/>
      <protection locked="0"/>
    </xf>
    <xf numFmtId="0" fontId="25" fillId="0" borderId="7"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top" wrapText="1"/>
      <protection locked="0"/>
    </xf>
    <xf numFmtId="0" fontId="35" fillId="0" borderId="20" xfId="0" applyFont="1" applyFill="1" applyBorder="1" applyAlignment="1" applyProtection="1">
      <alignment horizontal="left" vertical="top" wrapText="1"/>
      <protection locked="0"/>
    </xf>
    <xf numFmtId="0" fontId="35" fillId="0" borderId="26" xfId="0" applyFont="1" applyFill="1" applyBorder="1" applyAlignment="1" applyProtection="1">
      <alignment horizontal="left" vertical="top" wrapText="1"/>
      <protection locked="0"/>
    </xf>
    <xf numFmtId="0" fontId="25" fillId="0" borderId="88" xfId="0" applyFont="1" applyBorder="1" applyAlignment="1" applyProtection="1">
      <alignment horizontal="center" vertical="center" wrapText="1"/>
      <protection locked="0"/>
    </xf>
    <xf numFmtId="177" fontId="25" fillId="0" borderId="7" xfId="0" applyNumberFormat="1" applyFont="1" applyFill="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25"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4" borderId="78" xfId="0" applyFont="1" applyFill="1" applyBorder="1" applyAlignment="1">
      <alignment horizontal="center" vertical="center" wrapText="1"/>
    </xf>
    <xf numFmtId="0" fontId="30" fillId="4" borderId="81" xfId="0" applyFont="1" applyFill="1" applyBorder="1" applyAlignment="1">
      <alignment horizontal="center" vertical="center"/>
    </xf>
    <xf numFmtId="0" fontId="30" fillId="4" borderId="87" xfId="0" applyFont="1" applyFill="1" applyBorder="1" applyAlignment="1">
      <alignment horizontal="center" vertical="center"/>
    </xf>
    <xf numFmtId="0" fontId="30" fillId="4" borderId="27" xfId="0" applyFont="1" applyFill="1" applyBorder="1" applyAlignment="1">
      <alignment horizontal="center" vertical="center" wrapText="1"/>
    </xf>
    <xf numFmtId="0" fontId="30" fillId="4" borderId="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0" xfId="0" applyFont="1" applyFill="1" applyBorder="1" applyAlignment="1" applyProtection="1">
      <alignment horizontal="center" vertical="center" wrapText="1"/>
      <protection locked="0"/>
    </xf>
    <xf numFmtId="0" fontId="4" fillId="0" borderId="108" xfId="0" applyFont="1" applyFill="1" applyBorder="1" applyAlignment="1" applyProtection="1">
      <alignment horizontal="center" vertical="center" wrapText="1"/>
      <protection locked="0"/>
    </xf>
    <xf numFmtId="0" fontId="4"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0" borderId="25" xfId="0" applyFont="1" applyFill="1" applyBorder="1" applyAlignment="1" applyProtection="1">
      <alignment horizontal="left" vertical="center" wrapText="1" shrinkToFit="1"/>
      <protection locked="0"/>
    </xf>
    <xf numFmtId="0" fontId="35" fillId="0" borderId="20" xfId="0" applyFont="1" applyFill="1" applyBorder="1" applyAlignment="1" applyProtection="1">
      <alignment horizontal="left" vertical="center" wrapText="1" shrinkToFit="1"/>
      <protection locked="0"/>
    </xf>
    <xf numFmtId="0" fontId="35" fillId="0" borderId="26" xfId="0" applyFont="1" applyFill="1" applyBorder="1" applyAlignment="1" applyProtection="1">
      <alignment horizontal="left" vertical="center" wrapText="1" shrinkToFit="1"/>
      <protection locked="0"/>
    </xf>
    <xf numFmtId="0" fontId="25" fillId="0" borderId="25" xfId="0" applyFont="1" applyFill="1" applyBorder="1" applyAlignment="1" applyProtection="1">
      <alignment vertical="top" wrapText="1"/>
      <protection locked="0"/>
    </xf>
    <xf numFmtId="0" fontId="25" fillId="0" borderId="20" xfId="0" applyFont="1" applyFill="1" applyBorder="1" applyAlignment="1" applyProtection="1">
      <alignment vertical="top" wrapText="1"/>
      <protection locked="0"/>
    </xf>
    <xf numFmtId="0" fontId="25" fillId="0" borderId="26" xfId="0" applyFont="1" applyFill="1" applyBorder="1" applyAlignment="1" applyProtection="1">
      <alignment vertical="top" wrapText="1"/>
      <protection locked="0"/>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0</xdr:colOff>
      <xdr:row>254</xdr:row>
      <xdr:rowOff>4763</xdr:rowOff>
    </xdr:from>
    <xdr:to>
      <xdr:col>28</xdr:col>
      <xdr:colOff>0</xdr:colOff>
      <xdr:row>257</xdr:row>
      <xdr:rowOff>0</xdr:rowOff>
    </xdr:to>
    <xdr:cxnSp macro="">
      <xdr:nvCxnSpPr>
        <xdr:cNvPr id="2" name="直線矢印コネクタ 1">
          <a:extLst>
            <a:ext uri="{FF2B5EF4-FFF2-40B4-BE49-F238E27FC236}">
              <a16:creationId xmlns:a16="http://schemas.microsoft.com/office/drawing/2014/main" id="{00000000-0008-0000-0000-000006000000}"/>
            </a:ext>
          </a:extLst>
        </xdr:cNvPr>
        <xdr:cNvCxnSpPr/>
      </xdr:nvCxnSpPr>
      <xdr:spPr>
        <a:xfrm>
          <a:off x="5800725" y="35694938"/>
          <a:ext cx="0" cy="10525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261</xdr:row>
      <xdr:rowOff>57150</xdr:rowOff>
    </xdr:from>
    <xdr:to>
      <xdr:col>33</xdr:col>
      <xdr:colOff>96163</xdr:colOff>
      <xdr:row>262</xdr:row>
      <xdr:rowOff>317500</xdr:rowOff>
    </xdr:to>
    <xdr:sp macro="" textlink="">
      <xdr:nvSpPr>
        <xdr:cNvPr id="3" name="大かっこ 2">
          <a:extLst>
            <a:ext uri="{FF2B5EF4-FFF2-40B4-BE49-F238E27FC236}">
              <a16:creationId xmlns:a16="http://schemas.microsoft.com/office/drawing/2014/main" id="{00000000-0008-0000-0000-000007000000}"/>
            </a:ext>
          </a:extLst>
        </xdr:cNvPr>
        <xdr:cNvSpPr/>
      </xdr:nvSpPr>
      <xdr:spPr>
        <a:xfrm>
          <a:off x="4695825" y="38214300"/>
          <a:ext cx="2201188" cy="612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chotats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4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54">
        <v>2023</v>
      </c>
      <c r="AE2" s="354"/>
      <c r="AF2" s="354"/>
      <c r="AG2" s="354"/>
      <c r="AH2" s="354"/>
      <c r="AI2" s="77" t="s">
        <v>1</v>
      </c>
      <c r="AJ2" s="355" t="s">
        <v>2</v>
      </c>
      <c r="AK2" s="355"/>
      <c r="AL2" s="355"/>
      <c r="AM2" s="355"/>
      <c r="AN2" s="77" t="s">
        <v>1</v>
      </c>
      <c r="AO2" s="355">
        <v>22</v>
      </c>
      <c r="AP2" s="355"/>
      <c r="AQ2" s="355"/>
      <c r="AR2" s="77" t="s">
        <v>1</v>
      </c>
      <c r="AS2" s="356">
        <v>191</v>
      </c>
      <c r="AT2" s="356"/>
      <c r="AU2" s="356"/>
      <c r="AV2" s="77" t="str">
        <f>IF(AW2="","","-")</f>
        <v/>
      </c>
      <c r="AW2" s="357"/>
      <c r="AX2" s="357"/>
      <c r="AY2" s="75">
        <v>1</v>
      </c>
    </row>
    <row r="3" spans="1:51" ht="21" customHeight="1">
      <c r="A3" s="686"/>
      <c r="B3" s="411"/>
      <c r="C3" s="411"/>
      <c r="D3" s="411"/>
      <c r="E3" s="411"/>
      <c r="F3" s="687"/>
      <c r="G3" s="410" t="s">
        <v>3</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78" t="s">
        <v>4</v>
      </c>
      <c r="AJ3" s="358" t="s">
        <v>5</v>
      </c>
      <c r="AK3" s="358"/>
      <c r="AL3" s="358"/>
      <c r="AM3" s="358"/>
      <c r="AN3" s="358"/>
      <c r="AO3" s="358"/>
      <c r="AP3" s="358"/>
      <c r="AQ3" s="358"/>
      <c r="AR3" s="358"/>
      <c r="AS3" s="358"/>
      <c r="AT3" s="358"/>
      <c r="AU3" s="358"/>
      <c r="AV3" s="358"/>
      <c r="AW3" s="358"/>
      <c r="AX3" s="79" t="s">
        <v>6</v>
      </c>
      <c r="AY3" s="75">
        <v>1</v>
      </c>
    </row>
    <row r="4" spans="1:51" ht="24.75" customHeight="1">
      <c r="A4" s="385" t="s">
        <v>7</v>
      </c>
      <c r="B4" s="386"/>
      <c r="C4" s="386"/>
      <c r="D4" s="386"/>
      <c r="E4" s="386"/>
      <c r="F4" s="386"/>
      <c r="G4" s="387" t="s">
        <v>689</v>
      </c>
      <c r="H4" s="167"/>
      <c r="I4" s="167"/>
      <c r="J4" s="167"/>
      <c r="K4" s="167"/>
      <c r="L4" s="167"/>
      <c r="M4" s="167"/>
      <c r="N4" s="167"/>
      <c r="O4" s="167"/>
      <c r="P4" s="167"/>
      <c r="Q4" s="167"/>
      <c r="R4" s="167"/>
      <c r="S4" s="167"/>
      <c r="T4" s="167"/>
      <c r="U4" s="167"/>
      <c r="V4" s="167"/>
      <c r="W4" s="167"/>
      <c r="X4" s="167"/>
      <c r="Y4" s="388" t="s">
        <v>8</v>
      </c>
      <c r="Z4" s="380"/>
      <c r="AA4" s="380"/>
      <c r="AB4" s="380"/>
      <c r="AC4" s="380"/>
      <c r="AD4" s="381"/>
      <c r="AE4" s="389" t="s">
        <v>9</v>
      </c>
      <c r="AF4" s="167"/>
      <c r="AG4" s="167"/>
      <c r="AH4" s="167"/>
      <c r="AI4" s="167"/>
      <c r="AJ4" s="167"/>
      <c r="AK4" s="167"/>
      <c r="AL4" s="167"/>
      <c r="AM4" s="167"/>
      <c r="AN4" s="167"/>
      <c r="AO4" s="167"/>
      <c r="AP4" s="168"/>
      <c r="AQ4" s="390" t="s">
        <v>10</v>
      </c>
      <c r="AR4" s="380"/>
      <c r="AS4" s="380"/>
      <c r="AT4" s="380"/>
      <c r="AU4" s="380"/>
      <c r="AV4" s="380"/>
      <c r="AW4" s="380"/>
      <c r="AX4" s="391"/>
      <c r="AY4" s="75">
        <v>1</v>
      </c>
    </row>
    <row r="5" spans="1:51" ht="29.25" customHeight="1">
      <c r="A5" s="392" t="s">
        <v>11</v>
      </c>
      <c r="B5" s="393"/>
      <c r="C5" s="393"/>
      <c r="D5" s="393"/>
      <c r="E5" s="393"/>
      <c r="F5" s="394"/>
      <c r="G5" s="414" t="s">
        <v>12</v>
      </c>
      <c r="H5" s="415"/>
      <c r="I5" s="415"/>
      <c r="J5" s="415"/>
      <c r="K5" s="415"/>
      <c r="L5" s="415"/>
      <c r="M5" s="416" t="s">
        <v>13</v>
      </c>
      <c r="N5" s="417"/>
      <c r="O5" s="417"/>
      <c r="P5" s="417"/>
      <c r="Q5" s="417"/>
      <c r="R5" s="418"/>
      <c r="S5" s="419" t="s">
        <v>14</v>
      </c>
      <c r="T5" s="415"/>
      <c r="U5" s="415"/>
      <c r="V5" s="415"/>
      <c r="W5" s="415"/>
      <c r="X5" s="420"/>
      <c r="Y5" s="421" t="s">
        <v>15</v>
      </c>
      <c r="Z5" s="231"/>
      <c r="AA5" s="231"/>
      <c r="AB5" s="231"/>
      <c r="AC5" s="231"/>
      <c r="AD5" s="232"/>
      <c r="AE5" s="366" t="s">
        <v>16</v>
      </c>
      <c r="AF5" s="366"/>
      <c r="AG5" s="366"/>
      <c r="AH5" s="366"/>
      <c r="AI5" s="366"/>
      <c r="AJ5" s="366"/>
      <c r="AK5" s="366"/>
      <c r="AL5" s="366"/>
      <c r="AM5" s="366"/>
      <c r="AN5" s="366"/>
      <c r="AO5" s="366"/>
      <c r="AP5" s="367"/>
      <c r="AQ5" s="368" t="s">
        <v>17</v>
      </c>
      <c r="AR5" s="369"/>
      <c r="AS5" s="369"/>
      <c r="AT5" s="369"/>
      <c r="AU5" s="369"/>
      <c r="AV5" s="369"/>
      <c r="AW5" s="369"/>
      <c r="AX5" s="370"/>
      <c r="AY5" s="75">
        <v>1</v>
      </c>
    </row>
    <row r="6" spans="1:51" ht="24" customHeight="1">
      <c r="A6" s="371" t="s">
        <v>18</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75">
        <v>1</v>
      </c>
    </row>
    <row r="7" spans="1:51" ht="63" customHeight="1">
      <c r="A7" s="359" t="s">
        <v>19</v>
      </c>
      <c r="B7" s="360"/>
      <c r="C7" s="360"/>
      <c r="D7" s="360"/>
      <c r="E7" s="360"/>
      <c r="F7" s="361"/>
      <c r="G7" s="376" t="s">
        <v>20</v>
      </c>
      <c r="H7" s="377"/>
      <c r="I7" s="377"/>
      <c r="J7" s="377"/>
      <c r="K7" s="377"/>
      <c r="L7" s="377"/>
      <c r="M7" s="377"/>
      <c r="N7" s="377"/>
      <c r="O7" s="377"/>
      <c r="P7" s="377"/>
      <c r="Q7" s="377"/>
      <c r="R7" s="377"/>
      <c r="S7" s="377"/>
      <c r="T7" s="377"/>
      <c r="U7" s="377"/>
      <c r="V7" s="377"/>
      <c r="W7" s="377"/>
      <c r="X7" s="378"/>
      <c r="Y7" s="379" t="s">
        <v>21</v>
      </c>
      <c r="Z7" s="380"/>
      <c r="AA7" s="380"/>
      <c r="AB7" s="380"/>
      <c r="AC7" s="380"/>
      <c r="AD7" s="381"/>
      <c r="AE7" s="382" t="s">
        <v>22</v>
      </c>
      <c r="AF7" s="383"/>
      <c r="AG7" s="383"/>
      <c r="AH7" s="383"/>
      <c r="AI7" s="383"/>
      <c r="AJ7" s="383"/>
      <c r="AK7" s="383"/>
      <c r="AL7" s="383"/>
      <c r="AM7" s="383"/>
      <c r="AN7" s="383"/>
      <c r="AO7" s="383"/>
      <c r="AP7" s="383"/>
      <c r="AQ7" s="383"/>
      <c r="AR7" s="383"/>
      <c r="AS7" s="383"/>
      <c r="AT7" s="383"/>
      <c r="AU7" s="383"/>
      <c r="AV7" s="383"/>
      <c r="AW7" s="383"/>
      <c r="AX7" s="384"/>
      <c r="AY7" s="75">
        <v>1</v>
      </c>
    </row>
    <row r="8" spans="1:51" ht="23.25" customHeight="1">
      <c r="A8" s="359" t="s">
        <v>23</v>
      </c>
      <c r="B8" s="360"/>
      <c r="C8" s="360"/>
      <c r="D8" s="360"/>
      <c r="E8" s="360"/>
      <c r="F8" s="361"/>
      <c r="G8" s="362" t="s">
        <v>24</v>
      </c>
      <c r="H8" s="363"/>
      <c r="I8" s="363"/>
      <c r="J8" s="363"/>
      <c r="K8" s="363"/>
      <c r="L8" s="363"/>
      <c r="M8" s="363"/>
      <c r="N8" s="363"/>
      <c r="O8" s="363"/>
      <c r="P8" s="363"/>
      <c r="Q8" s="363"/>
      <c r="R8" s="363"/>
      <c r="S8" s="363"/>
      <c r="T8" s="363"/>
      <c r="U8" s="363"/>
      <c r="V8" s="363"/>
      <c r="W8" s="363"/>
      <c r="X8" s="363"/>
      <c r="Y8" s="395" t="s">
        <v>25</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75">
        <v>1</v>
      </c>
    </row>
    <row r="9" spans="1:51" ht="23.25" customHeight="1">
      <c r="A9" s="359" t="s">
        <v>26</v>
      </c>
      <c r="B9" s="360"/>
      <c r="C9" s="360"/>
      <c r="D9" s="360"/>
      <c r="E9" s="360"/>
      <c r="F9" s="361"/>
      <c r="G9" s="362" t="s">
        <v>27</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75">
        <v>1</v>
      </c>
    </row>
    <row r="10" spans="1:51" ht="23.25" customHeight="1">
      <c r="A10" s="359" t="s">
        <v>28</v>
      </c>
      <c r="B10" s="360"/>
      <c r="C10" s="360"/>
      <c r="D10" s="360"/>
      <c r="E10" s="360"/>
      <c r="F10" s="361"/>
      <c r="G10" s="412" t="s">
        <v>687</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75">
        <v>1</v>
      </c>
    </row>
    <row r="11" spans="1:51" ht="123" customHeight="1">
      <c r="A11" s="364" t="s">
        <v>29</v>
      </c>
      <c r="B11" s="365"/>
      <c r="C11" s="365"/>
      <c r="D11" s="365"/>
      <c r="E11" s="365"/>
      <c r="F11" s="365"/>
      <c r="G11" s="244" t="s">
        <v>30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75">
        <v>1</v>
      </c>
    </row>
    <row r="12" spans="1:51" ht="123" customHeight="1">
      <c r="A12" s="203" t="s">
        <v>31</v>
      </c>
      <c r="B12" s="204"/>
      <c r="C12" s="204"/>
      <c r="D12" s="204"/>
      <c r="E12" s="204"/>
      <c r="F12" s="205"/>
      <c r="G12" s="244" t="s">
        <v>683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75">
        <v>1</v>
      </c>
    </row>
    <row r="13" spans="1:51" ht="123" customHeight="1">
      <c r="A13" s="203" t="s">
        <v>32</v>
      </c>
      <c r="B13" s="204"/>
      <c r="C13" s="204"/>
      <c r="D13" s="204"/>
      <c r="E13" s="204"/>
      <c r="F13" s="204"/>
      <c r="G13" s="244" t="s">
        <v>33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75">
        <v>1</v>
      </c>
    </row>
    <row r="14" spans="1:51" ht="30" customHeight="1">
      <c r="A14" s="203" t="s">
        <v>34</v>
      </c>
      <c r="B14" s="204"/>
      <c r="C14" s="204"/>
      <c r="D14" s="204"/>
      <c r="E14" s="204"/>
      <c r="F14" s="204"/>
      <c r="G14" s="328" t="s">
        <v>686</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75">
        <v>1</v>
      </c>
    </row>
    <row r="15" spans="1:51" ht="36.75" customHeight="1">
      <c r="A15" s="454" t="s">
        <v>35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75">
        <v>1</v>
      </c>
    </row>
    <row r="16" spans="1:51" ht="48.75" customHeight="1">
      <c r="A16" s="203" t="s">
        <v>36</v>
      </c>
      <c r="B16" s="204"/>
      <c r="C16" s="204"/>
      <c r="D16" s="204"/>
      <c r="E16" s="204"/>
      <c r="F16" s="205"/>
      <c r="G16" s="282"/>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75">
        <v>1</v>
      </c>
    </row>
    <row r="17" spans="1:51" ht="25.5" customHeight="1">
      <c r="A17" s="460" t="s">
        <v>37</v>
      </c>
      <c r="B17" s="461"/>
      <c r="C17" s="461"/>
      <c r="D17" s="461"/>
      <c r="E17" s="461"/>
      <c r="F17" s="462"/>
      <c r="G17" s="467"/>
      <c r="H17" s="468"/>
      <c r="I17" s="468"/>
      <c r="J17" s="468"/>
      <c r="K17" s="468"/>
      <c r="L17" s="468"/>
      <c r="M17" s="468"/>
      <c r="N17" s="468"/>
      <c r="O17" s="468"/>
      <c r="P17" s="184" t="s">
        <v>38</v>
      </c>
      <c r="Q17" s="185"/>
      <c r="R17" s="185"/>
      <c r="S17" s="185"/>
      <c r="T17" s="185"/>
      <c r="U17" s="185"/>
      <c r="V17" s="186"/>
      <c r="W17" s="184" t="s">
        <v>39</v>
      </c>
      <c r="X17" s="185"/>
      <c r="Y17" s="185"/>
      <c r="Z17" s="185"/>
      <c r="AA17" s="185"/>
      <c r="AB17" s="185"/>
      <c r="AC17" s="186"/>
      <c r="AD17" s="184" t="s">
        <v>40</v>
      </c>
      <c r="AE17" s="185"/>
      <c r="AF17" s="185"/>
      <c r="AG17" s="185"/>
      <c r="AH17" s="185"/>
      <c r="AI17" s="185"/>
      <c r="AJ17" s="186"/>
      <c r="AK17" s="184" t="s">
        <v>41</v>
      </c>
      <c r="AL17" s="185"/>
      <c r="AM17" s="185"/>
      <c r="AN17" s="185"/>
      <c r="AO17" s="185"/>
      <c r="AP17" s="185"/>
      <c r="AQ17" s="186"/>
      <c r="AR17" s="184" t="s">
        <v>42</v>
      </c>
      <c r="AS17" s="185"/>
      <c r="AT17" s="185"/>
      <c r="AU17" s="185"/>
      <c r="AV17" s="185"/>
      <c r="AW17" s="185"/>
      <c r="AX17" s="252"/>
      <c r="AY17" s="75">
        <v>1</v>
      </c>
    </row>
    <row r="18" spans="1:51" ht="24" customHeight="1">
      <c r="A18" s="463"/>
      <c r="B18" s="464"/>
      <c r="C18" s="464"/>
      <c r="D18" s="464"/>
      <c r="E18" s="464"/>
      <c r="F18" s="465"/>
      <c r="G18" s="441" t="s">
        <v>43</v>
      </c>
      <c r="H18" s="442"/>
      <c r="I18" s="450" t="s">
        <v>44</v>
      </c>
      <c r="J18" s="451"/>
      <c r="K18" s="451"/>
      <c r="L18" s="451"/>
      <c r="M18" s="451"/>
      <c r="N18" s="451"/>
      <c r="O18" s="452"/>
      <c r="P18" s="256">
        <v>0.7</v>
      </c>
      <c r="Q18" s="257"/>
      <c r="R18" s="257"/>
      <c r="S18" s="257"/>
      <c r="T18" s="257"/>
      <c r="U18" s="257"/>
      <c r="V18" s="258"/>
      <c r="W18" s="324">
        <v>0.7</v>
      </c>
      <c r="X18" s="325"/>
      <c r="Y18" s="325"/>
      <c r="Z18" s="325"/>
      <c r="AA18" s="325"/>
      <c r="AB18" s="325"/>
      <c r="AC18" s="326"/>
      <c r="AD18" s="256">
        <v>0.9</v>
      </c>
      <c r="AE18" s="257"/>
      <c r="AF18" s="257"/>
      <c r="AG18" s="257"/>
      <c r="AH18" s="257"/>
      <c r="AI18" s="257"/>
      <c r="AJ18" s="258"/>
      <c r="AK18" s="256">
        <v>0.9</v>
      </c>
      <c r="AL18" s="257"/>
      <c r="AM18" s="257"/>
      <c r="AN18" s="257"/>
      <c r="AO18" s="257"/>
      <c r="AP18" s="257"/>
      <c r="AQ18" s="258"/>
      <c r="AR18" s="324">
        <v>0.9</v>
      </c>
      <c r="AS18" s="325"/>
      <c r="AT18" s="325"/>
      <c r="AU18" s="325"/>
      <c r="AV18" s="325"/>
      <c r="AW18" s="325"/>
      <c r="AX18" s="453"/>
      <c r="AY18" s="75">
        <v>1</v>
      </c>
    </row>
    <row r="19" spans="1:51" ht="24" customHeight="1">
      <c r="A19" s="463"/>
      <c r="B19" s="464"/>
      <c r="C19" s="464"/>
      <c r="D19" s="464"/>
      <c r="E19" s="464"/>
      <c r="F19" s="465"/>
      <c r="G19" s="443"/>
      <c r="H19" s="444"/>
      <c r="I19" s="426" t="s">
        <v>46</v>
      </c>
      <c r="J19" s="427"/>
      <c r="K19" s="427"/>
      <c r="L19" s="427"/>
      <c r="M19" s="427"/>
      <c r="N19" s="427"/>
      <c r="O19" s="428"/>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29" t="str">
        <f>IF(SUM($AK$20:$AQ$24)=0,"-",SUM($AK$20:$AQ$24))</f>
        <v>-</v>
      </c>
      <c r="AL19" s="430"/>
      <c r="AM19" s="430"/>
      <c r="AN19" s="430"/>
      <c r="AO19" s="430"/>
      <c r="AP19" s="430"/>
      <c r="AQ19" s="431"/>
      <c r="AR19" s="422"/>
      <c r="AS19" s="423"/>
      <c r="AT19" s="423"/>
      <c r="AU19" s="423"/>
      <c r="AV19" s="423"/>
      <c r="AW19" s="423"/>
      <c r="AX19" s="424"/>
      <c r="AY19" s="75">
        <v>1</v>
      </c>
    </row>
    <row r="20" spans="1:51" ht="24" customHeight="1">
      <c r="A20" s="463"/>
      <c r="B20" s="464"/>
      <c r="C20" s="464"/>
      <c r="D20" s="464"/>
      <c r="E20" s="464"/>
      <c r="F20" s="465"/>
      <c r="G20" s="443"/>
      <c r="H20" s="44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2"/>
      <c r="AS20" s="423"/>
      <c r="AT20" s="423"/>
      <c r="AU20" s="423"/>
      <c r="AV20" s="423"/>
      <c r="AW20" s="423"/>
      <c r="AX20" s="424"/>
      <c r="AY20" s="75">
        <v>1</v>
      </c>
    </row>
    <row r="21" spans="1:51" ht="24" customHeight="1">
      <c r="A21" s="463"/>
      <c r="B21" s="464"/>
      <c r="C21" s="464"/>
      <c r="D21" s="464"/>
      <c r="E21" s="464"/>
      <c r="F21" s="465"/>
      <c r="G21" s="443"/>
      <c r="H21" s="44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2"/>
      <c r="AS21" s="423"/>
      <c r="AT21" s="423"/>
      <c r="AU21" s="423"/>
      <c r="AV21" s="423"/>
      <c r="AW21" s="423"/>
      <c r="AX21" s="424"/>
      <c r="AY21" s="75">
        <v>1</v>
      </c>
    </row>
    <row r="22" spans="1:51" ht="24" customHeight="1">
      <c r="A22" s="463"/>
      <c r="B22" s="464"/>
      <c r="C22" s="464"/>
      <c r="D22" s="464"/>
      <c r="E22" s="464"/>
      <c r="F22" s="465"/>
      <c r="G22" s="443"/>
      <c r="H22" s="44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2"/>
      <c r="AS22" s="423"/>
      <c r="AT22" s="423"/>
      <c r="AU22" s="423"/>
      <c r="AV22" s="423"/>
      <c r="AW22" s="423"/>
      <c r="AX22" s="424"/>
      <c r="AY22" s="75">
        <v>1</v>
      </c>
    </row>
    <row r="23" spans="1:51" ht="24" customHeight="1">
      <c r="A23" s="463"/>
      <c r="B23" s="464"/>
      <c r="C23" s="464"/>
      <c r="D23" s="464"/>
      <c r="E23" s="464"/>
      <c r="F23" s="465"/>
      <c r="G23" s="443"/>
      <c r="H23" s="44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2"/>
      <c r="AS23" s="423"/>
      <c r="AT23" s="423"/>
      <c r="AU23" s="423"/>
      <c r="AV23" s="423"/>
      <c r="AW23" s="423"/>
      <c r="AX23" s="424"/>
      <c r="AY23" s="75">
        <v>1</v>
      </c>
    </row>
    <row r="24" spans="1:51" ht="24" customHeight="1">
      <c r="A24" s="463"/>
      <c r="B24" s="464"/>
      <c r="C24" s="464"/>
      <c r="D24" s="464"/>
      <c r="E24" s="464"/>
      <c r="F24" s="465"/>
      <c r="G24" s="443"/>
      <c r="H24" s="44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2"/>
      <c r="AS24" s="423"/>
      <c r="AT24" s="423"/>
      <c r="AU24" s="423"/>
      <c r="AV24" s="423"/>
      <c r="AW24" s="423"/>
      <c r="AX24" s="424"/>
      <c r="AY24" s="75">
        <v>1</v>
      </c>
    </row>
    <row r="25" spans="1:51" ht="24" customHeight="1">
      <c r="A25" s="463"/>
      <c r="B25" s="464"/>
      <c r="C25" s="464"/>
      <c r="D25" s="464"/>
      <c r="E25" s="464"/>
      <c r="F25" s="465"/>
      <c r="G25" s="445"/>
      <c r="H25" s="444"/>
      <c r="I25" s="435" t="s">
        <v>47</v>
      </c>
      <c r="J25" s="448"/>
      <c r="K25" s="448"/>
      <c r="L25" s="448"/>
      <c r="M25" s="448"/>
      <c r="N25" s="448"/>
      <c r="O25" s="449"/>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25"/>
      <c r="AY25" s="75">
        <v>1</v>
      </c>
    </row>
    <row r="26" spans="1:51" ht="24" customHeight="1">
      <c r="A26" s="463"/>
      <c r="B26" s="464"/>
      <c r="C26" s="464"/>
      <c r="D26" s="464"/>
      <c r="E26" s="464"/>
      <c r="F26" s="465"/>
      <c r="G26" s="445"/>
      <c r="H26" s="444"/>
      <c r="I26" s="435" t="s">
        <v>48</v>
      </c>
      <c r="J26" s="448"/>
      <c r="K26" s="448"/>
      <c r="L26" s="448"/>
      <c r="M26" s="448"/>
      <c r="N26" s="448"/>
      <c r="O26" s="449"/>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45</v>
      </c>
      <c r="AL26" s="257"/>
      <c r="AM26" s="257"/>
      <c r="AN26" s="257"/>
      <c r="AO26" s="257"/>
      <c r="AP26" s="257"/>
      <c r="AQ26" s="258"/>
      <c r="AR26" s="438"/>
      <c r="AS26" s="439"/>
      <c r="AT26" s="439"/>
      <c r="AU26" s="439"/>
      <c r="AV26" s="439"/>
      <c r="AW26" s="439"/>
      <c r="AX26" s="440"/>
      <c r="AY26" s="75">
        <v>1</v>
      </c>
    </row>
    <row r="27" spans="1:51" ht="24" customHeight="1">
      <c r="A27" s="463"/>
      <c r="B27" s="464"/>
      <c r="C27" s="464"/>
      <c r="D27" s="464"/>
      <c r="E27" s="464"/>
      <c r="F27" s="465"/>
      <c r="G27" s="445"/>
      <c r="H27" s="444"/>
      <c r="I27" s="435" t="s">
        <v>49</v>
      </c>
      <c r="J27" s="436"/>
      <c r="K27" s="436"/>
      <c r="L27" s="436"/>
      <c r="M27" s="436"/>
      <c r="N27" s="436"/>
      <c r="O27" s="437"/>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45</v>
      </c>
      <c r="AL27" s="257"/>
      <c r="AM27" s="257"/>
      <c r="AN27" s="257"/>
      <c r="AO27" s="257"/>
      <c r="AP27" s="257"/>
      <c r="AQ27" s="258"/>
      <c r="AR27" s="438"/>
      <c r="AS27" s="439"/>
      <c r="AT27" s="439"/>
      <c r="AU27" s="439"/>
      <c r="AV27" s="439"/>
      <c r="AW27" s="439"/>
      <c r="AX27" s="440"/>
      <c r="AY27" s="75">
        <v>1</v>
      </c>
    </row>
    <row r="28" spans="1:51" ht="30.75" customHeight="1">
      <c r="A28" s="463"/>
      <c r="B28" s="464"/>
      <c r="C28" s="464"/>
      <c r="D28" s="464"/>
      <c r="E28" s="464"/>
      <c r="F28" s="465"/>
      <c r="G28" s="446"/>
      <c r="H28" s="447"/>
      <c r="I28" s="472" t="s">
        <v>50</v>
      </c>
      <c r="J28" s="473"/>
      <c r="K28" s="473"/>
      <c r="L28" s="473"/>
      <c r="M28" s="473"/>
      <c r="N28" s="473"/>
      <c r="O28" s="474"/>
      <c r="P28" s="432">
        <f>IF(SUM(P$18:V$19,P$25:V$27)=0,"-",SUM(P$18:V$19,P$25:V$27))</f>
        <v>0.7</v>
      </c>
      <c r="Q28" s="433"/>
      <c r="R28" s="433"/>
      <c r="S28" s="433"/>
      <c r="T28" s="433"/>
      <c r="U28" s="433"/>
      <c r="V28" s="475"/>
      <c r="W28" s="432">
        <f>IF(SUM(W$18:AC$19,W$25:AC$27)=0,"-",SUM(W$18:AC$19,W$25:AC$27))</f>
        <v>0.7</v>
      </c>
      <c r="X28" s="433"/>
      <c r="Y28" s="433"/>
      <c r="Z28" s="433"/>
      <c r="AA28" s="433"/>
      <c r="AB28" s="433"/>
      <c r="AC28" s="475"/>
      <c r="AD28" s="432">
        <f>IF(SUM(AD$18:AJ$19,AD$25:AJ$27)=0,"-",SUM(AD$18:AJ$19,AD$25:AJ$27))</f>
        <v>0.9</v>
      </c>
      <c r="AE28" s="433"/>
      <c r="AF28" s="433"/>
      <c r="AG28" s="433"/>
      <c r="AH28" s="433"/>
      <c r="AI28" s="433"/>
      <c r="AJ28" s="475"/>
      <c r="AK28" s="432">
        <f>IF(SUM(AK$18:AQ$19,AK$25:AQ$27)=0,"-",SUM(AK$18:AQ$19,AK$25:AQ$27))</f>
        <v>0.9</v>
      </c>
      <c r="AL28" s="433"/>
      <c r="AM28" s="433"/>
      <c r="AN28" s="433"/>
      <c r="AO28" s="433"/>
      <c r="AP28" s="433"/>
      <c r="AQ28" s="475"/>
      <c r="AR28" s="432">
        <f>IF(SUM(AR$18:AX$19,AR$25:AX$27)=0,"-",SUM(AR$18:AX$19,AR$25:AX$27))</f>
        <v>0.9</v>
      </c>
      <c r="AS28" s="433"/>
      <c r="AT28" s="433"/>
      <c r="AU28" s="433"/>
      <c r="AV28" s="433"/>
      <c r="AW28" s="433"/>
      <c r="AX28" s="434"/>
      <c r="AY28" s="75">
        <v>1</v>
      </c>
    </row>
    <row r="29" spans="1:51" ht="24" customHeight="1">
      <c r="A29" s="463"/>
      <c r="B29" s="464"/>
      <c r="C29" s="464"/>
      <c r="D29" s="464"/>
      <c r="E29" s="464"/>
      <c r="F29" s="465"/>
      <c r="G29" s="315" t="s">
        <v>51</v>
      </c>
      <c r="H29" s="316"/>
      <c r="I29" s="316"/>
      <c r="J29" s="316"/>
      <c r="K29" s="316"/>
      <c r="L29" s="316"/>
      <c r="M29" s="316"/>
      <c r="N29" s="316"/>
      <c r="O29" s="316"/>
      <c r="P29" s="256">
        <v>0.2</v>
      </c>
      <c r="Q29" s="257"/>
      <c r="R29" s="257"/>
      <c r="S29" s="257"/>
      <c r="T29" s="257"/>
      <c r="U29" s="257"/>
      <c r="V29" s="258"/>
      <c r="W29" s="469">
        <v>0.8</v>
      </c>
      <c r="X29" s="470"/>
      <c r="Y29" s="470"/>
      <c r="Z29" s="470"/>
      <c r="AA29" s="470"/>
      <c r="AB29" s="470"/>
      <c r="AC29" s="471"/>
      <c r="AD29" s="256">
        <v>0.8</v>
      </c>
      <c r="AE29" s="257"/>
      <c r="AF29" s="257"/>
      <c r="AG29" s="257"/>
      <c r="AH29" s="257"/>
      <c r="AI29" s="257"/>
      <c r="AJ29" s="258"/>
      <c r="AK29" s="313"/>
      <c r="AL29" s="313"/>
      <c r="AM29" s="313"/>
      <c r="AN29" s="313"/>
      <c r="AO29" s="313"/>
      <c r="AP29" s="313"/>
      <c r="AQ29" s="313"/>
      <c r="AR29" s="313"/>
      <c r="AS29" s="313"/>
      <c r="AT29" s="313"/>
      <c r="AU29" s="313"/>
      <c r="AV29" s="313"/>
      <c r="AW29" s="313"/>
      <c r="AX29" s="314"/>
      <c r="AY29" s="75">
        <v>1</v>
      </c>
    </row>
    <row r="30" spans="1:51" ht="34.5" customHeight="1">
      <c r="A30" s="463"/>
      <c r="B30" s="464"/>
      <c r="C30" s="464"/>
      <c r="D30" s="464"/>
      <c r="E30" s="464"/>
      <c r="F30" s="465"/>
      <c r="G30" s="315" t="s">
        <v>52</v>
      </c>
      <c r="H30" s="316"/>
      <c r="I30" s="316"/>
      <c r="J30" s="316"/>
      <c r="K30" s="316"/>
      <c r="L30" s="316"/>
      <c r="M30" s="316"/>
      <c r="N30" s="316"/>
      <c r="O30" s="316"/>
      <c r="P30" s="317">
        <f>IFERROR(IF(P28=0, "-", SUM(P29)/P28),"-")</f>
        <v>0.28571428571428575</v>
      </c>
      <c r="Q30" s="317"/>
      <c r="R30" s="317"/>
      <c r="S30" s="317"/>
      <c r="T30" s="317"/>
      <c r="U30" s="317"/>
      <c r="V30" s="317"/>
      <c r="W30" s="342">
        <f>IFERROR(IF(W28=0, "-", SUM(W29)/W28),"-")</f>
        <v>1.142857142857143</v>
      </c>
      <c r="X30" s="343"/>
      <c r="Y30" s="343"/>
      <c r="Z30" s="343"/>
      <c r="AA30" s="343"/>
      <c r="AB30" s="343"/>
      <c r="AC30" s="344"/>
      <c r="AD30" s="317">
        <f>IFERROR(IF(AD28=0, "-", SUM(AD29)/AD28),"-")</f>
        <v>0.88888888888888895</v>
      </c>
      <c r="AE30" s="317"/>
      <c r="AF30" s="317"/>
      <c r="AG30" s="317"/>
      <c r="AH30" s="317"/>
      <c r="AI30" s="317"/>
      <c r="AJ30" s="317"/>
      <c r="AK30" s="313"/>
      <c r="AL30" s="313"/>
      <c r="AM30" s="313"/>
      <c r="AN30" s="313"/>
      <c r="AO30" s="313"/>
      <c r="AP30" s="313"/>
      <c r="AQ30" s="345"/>
      <c r="AR30" s="345"/>
      <c r="AS30" s="345"/>
      <c r="AT30" s="345"/>
      <c r="AU30" s="313"/>
      <c r="AV30" s="313"/>
      <c r="AW30" s="313"/>
      <c r="AX30" s="314"/>
      <c r="AY30" s="75">
        <v>1</v>
      </c>
    </row>
    <row r="31" spans="1:51" ht="44.25" customHeight="1">
      <c r="A31" s="364"/>
      <c r="B31" s="365"/>
      <c r="C31" s="365"/>
      <c r="D31" s="365"/>
      <c r="E31" s="365"/>
      <c r="F31" s="466"/>
      <c r="G31" s="315" t="s">
        <v>53</v>
      </c>
      <c r="H31" s="316"/>
      <c r="I31" s="316"/>
      <c r="J31" s="316"/>
      <c r="K31" s="316"/>
      <c r="L31" s="316"/>
      <c r="M31" s="316"/>
      <c r="N31" s="316"/>
      <c r="O31" s="316"/>
      <c r="P31" s="317">
        <f>IFERROR(IF(29=0, "-", SUM(P29)/SUM(P18,P19)),"-")</f>
        <v>0.28571428571428575</v>
      </c>
      <c r="Q31" s="317"/>
      <c r="R31" s="317"/>
      <c r="S31" s="317"/>
      <c r="T31" s="317"/>
      <c r="U31" s="317"/>
      <c r="V31" s="317"/>
      <c r="W31" s="317">
        <f>IFERROR(IF(W29=0, "-", SUM(W29)/SUM(W18,W19)),"-")</f>
        <v>1.142857142857143</v>
      </c>
      <c r="X31" s="317"/>
      <c r="Y31" s="317"/>
      <c r="Z31" s="317"/>
      <c r="AA31" s="317"/>
      <c r="AB31" s="317"/>
      <c r="AC31" s="317"/>
      <c r="AD31" s="317">
        <f>IFERROR(IF(AD29=0, "-", SUM(AD29)/SUM(AD18,AD19)),"-")</f>
        <v>0.88888888888888895</v>
      </c>
      <c r="AE31" s="317"/>
      <c r="AF31" s="317"/>
      <c r="AG31" s="317"/>
      <c r="AH31" s="317"/>
      <c r="AI31" s="317"/>
      <c r="AJ31" s="317"/>
      <c r="AK31" s="313"/>
      <c r="AL31" s="313"/>
      <c r="AM31" s="313"/>
      <c r="AN31" s="313"/>
      <c r="AO31" s="313"/>
      <c r="AP31" s="313"/>
      <c r="AQ31" s="313"/>
      <c r="AR31" s="313"/>
      <c r="AS31" s="313"/>
      <c r="AT31" s="313"/>
      <c r="AU31" s="313"/>
      <c r="AV31" s="313"/>
      <c r="AW31" s="313"/>
      <c r="AX31" s="314"/>
      <c r="AY31" s="75">
        <v>1</v>
      </c>
    </row>
    <row r="32" spans="1:51" ht="21" customHeight="1">
      <c r="A32" s="329" t="s">
        <v>54</v>
      </c>
      <c r="B32" s="330"/>
      <c r="C32" s="330"/>
      <c r="D32" s="330"/>
      <c r="E32" s="330"/>
      <c r="F32" s="330"/>
      <c r="G32" s="318" t="s">
        <v>55</v>
      </c>
      <c r="H32" s="319"/>
      <c r="I32" s="319"/>
      <c r="J32" s="319"/>
      <c r="K32" s="319"/>
      <c r="L32" s="319"/>
      <c r="M32" s="319"/>
      <c r="N32" s="319"/>
      <c r="O32" s="327"/>
      <c r="P32" s="334" t="s">
        <v>56</v>
      </c>
      <c r="Q32" s="335"/>
      <c r="R32" s="335"/>
      <c r="S32" s="335"/>
      <c r="T32" s="335"/>
      <c r="U32" s="335"/>
      <c r="V32" s="336"/>
      <c r="W32" s="318" t="s">
        <v>57</v>
      </c>
      <c r="X32" s="319"/>
      <c r="Y32" s="319"/>
      <c r="Z32" s="319"/>
      <c r="AA32" s="319"/>
      <c r="AB32" s="319"/>
      <c r="AC32" s="327"/>
      <c r="AD32" s="318" t="s">
        <v>58</v>
      </c>
      <c r="AE32" s="319"/>
      <c r="AF32" s="319"/>
      <c r="AG32" s="319"/>
      <c r="AH32" s="319"/>
      <c r="AI32" s="319"/>
      <c r="AJ32" s="319"/>
      <c r="AK32" s="319"/>
      <c r="AL32" s="319"/>
      <c r="AM32" s="319"/>
      <c r="AN32" s="319"/>
      <c r="AO32" s="319"/>
      <c r="AP32" s="319"/>
      <c r="AQ32" s="319"/>
      <c r="AR32" s="319"/>
      <c r="AS32" s="319"/>
      <c r="AT32" s="319"/>
      <c r="AU32" s="319"/>
      <c r="AV32" s="319"/>
      <c r="AW32" s="319"/>
      <c r="AX32" s="320"/>
      <c r="AY32" s="75">
        <v>1</v>
      </c>
    </row>
    <row r="33" spans="1:51" ht="21" customHeight="1">
      <c r="A33" s="331"/>
      <c r="B33" s="332"/>
      <c r="C33" s="332"/>
      <c r="D33" s="332"/>
      <c r="E33" s="332"/>
      <c r="F33" s="333"/>
      <c r="G33" s="301" t="s">
        <v>59</v>
      </c>
      <c r="H33" s="302"/>
      <c r="I33" s="302"/>
      <c r="J33" s="302"/>
      <c r="K33" s="346" t="s">
        <v>677</v>
      </c>
      <c r="L33" s="347"/>
      <c r="M33" s="347"/>
      <c r="N33" s="347"/>
      <c r="O33" s="347"/>
      <c r="P33" s="321"/>
      <c r="Q33" s="322"/>
      <c r="R33" s="322"/>
      <c r="S33" s="322"/>
      <c r="T33" s="322"/>
      <c r="U33" s="322"/>
      <c r="V33" s="323"/>
      <c r="W33" s="324"/>
      <c r="X33" s="325"/>
      <c r="Y33" s="325"/>
      <c r="Z33" s="325"/>
      <c r="AA33" s="325"/>
      <c r="AB33" s="325"/>
      <c r="AC33" s="326"/>
      <c r="AD33" s="638"/>
      <c r="AE33" s="639"/>
      <c r="AF33" s="639"/>
      <c r="AG33" s="639"/>
      <c r="AH33" s="639"/>
      <c r="AI33" s="639"/>
      <c r="AJ33" s="639"/>
      <c r="AK33" s="639"/>
      <c r="AL33" s="639"/>
      <c r="AM33" s="639"/>
      <c r="AN33" s="639"/>
      <c r="AO33" s="639"/>
      <c r="AP33" s="639"/>
      <c r="AQ33" s="639"/>
      <c r="AR33" s="639"/>
      <c r="AS33" s="639"/>
      <c r="AT33" s="639"/>
      <c r="AU33" s="639"/>
      <c r="AV33" s="639"/>
      <c r="AW33" s="639"/>
      <c r="AX33" s="640"/>
      <c r="AY33" s="75">
        <v>1</v>
      </c>
    </row>
    <row r="34" spans="1:51" ht="21" customHeight="1">
      <c r="A34" s="331"/>
      <c r="B34" s="332"/>
      <c r="C34" s="332"/>
      <c r="D34" s="332"/>
      <c r="E34" s="332"/>
      <c r="F34" s="333"/>
      <c r="G34" s="301" t="s">
        <v>60</v>
      </c>
      <c r="H34" s="302"/>
      <c r="I34" s="296" t="s">
        <v>61</v>
      </c>
      <c r="J34" s="296"/>
      <c r="K34" s="308" t="s">
        <v>678</v>
      </c>
      <c r="L34" s="309"/>
      <c r="M34" s="309"/>
      <c r="N34" s="309"/>
      <c r="O34" s="309"/>
      <c r="P34" s="298">
        <v>0.4</v>
      </c>
      <c r="Q34" s="299"/>
      <c r="R34" s="299"/>
      <c r="S34" s="299"/>
      <c r="T34" s="299"/>
      <c r="U34" s="299"/>
      <c r="V34" s="300"/>
      <c r="W34" s="256">
        <v>0.4</v>
      </c>
      <c r="X34" s="257"/>
      <c r="Y34" s="257"/>
      <c r="Z34" s="257"/>
      <c r="AA34" s="257"/>
      <c r="AB34" s="257"/>
      <c r="AC34" s="258"/>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75">
        <v>1</v>
      </c>
    </row>
    <row r="35" spans="1:51" ht="21" customHeight="1">
      <c r="A35" s="331"/>
      <c r="B35" s="332"/>
      <c r="C35" s="332"/>
      <c r="D35" s="332"/>
      <c r="E35" s="332"/>
      <c r="F35" s="333"/>
      <c r="G35" s="301" t="s">
        <v>59</v>
      </c>
      <c r="H35" s="302"/>
      <c r="I35" s="296"/>
      <c r="J35" s="296"/>
      <c r="K35" s="308" t="s">
        <v>679</v>
      </c>
      <c r="L35" s="309"/>
      <c r="M35" s="309"/>
      <c r="N35" s="309"/>
      <c r="O35" s="309"/>
      <c r="P35" s="298"/>
      <c r="Q35" s="299"/>
      <c r="R35" s="299"/>
      <c r="S35" s="299"/>
      <c r="T35" s="299"/>
      <c r="U35" s="299"/>
      <c r="V35" s="300"/>
      <c r="W35" s="256"/>
      <c r="X35" s="257"/>
      <c r="Y35" s="257"/>
      <c r="Z35" s="257"/>
      <c r="AA35" s="257"/>
      <c r="AB35" s="257"/>
      <c r="AC35" s="258"/>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75">
        <f>COUNTA($G35:$AC35)</f>
        <v>2</v>
      </c>
    </row>
    <row r="36" spans="1:51" ht="21" customHeight="1">
      <c r="A36" s="331"/>
      <c r="B36" s="332"/>
      <c r="C36" s="332"/>
      <c r="D36" s="332"/>
      <c r="E36" s="332"/>
      <c r="F36" s="333"/>
      <c r="G36" s="301"/>
      <c r="H36" s="302"/>
      <c r="I36" s="296" t="s">
        <v>61</v>
      </c>
      <c r="J36" s="296"/>
      <c r="K36" s="308" t="s">
        <v>680</v>
      </c>
      <c r="L36" s="309"/>
      <c r="M36" s="309"/>
      <c r="N36" s="309"/>
      <c r="O36" s="309"/>
      <c r="P36" s="298">
        <v>0.5</v>
      </c>
      <c r="Q36" s="299"/>
      <c r="R36" s="299"/>
      <c r="S36" s="299"/>
      <c r="T36" s="299"/>
      <c r="U36" s="299"/>
      <c r="V36" s="300"/>
      <c r="W36" s="256">
        <v>0.5</v>
      </c>
      <c r="X36" s="257"/>
      <c r="Y36" s="257"/>
      <c r="Z36" s="257"/>
      <c r="AA36" s="257"/>
      <c r="AB36" s="257"/>
      <c r="AC36" s="258"/>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75">
        <f t="shared" ref="AY36:AY44" si="0">COUNTA($G36:$AC36)</f>
        <v>4</v>
      </c>
    </row>
    <row r="37" spans="1:51" ht="21" hidden="1" customHeight="1">
      <c r="A37" s="331"/>
      <c r="B37" s="332"/>
      <c r="C37" s="332"/>
      <c r="D37" s="332"/>
      <c r="E37" s="332"/>
      <c r="F37" s="333"/>
      <c r="G37" s="301"/>
      <c r="H37" s="302"/>
      <c r="I37" s="296"/>
      <c r="J37" s="296"/>
      <c r="K37" s="308"/>
      <c r="L37" s="309"/>
      <c r="M37" s="309"/>
      <c r="N37" s="309"/>
      <c r="O37" s="309"/>
      <c r="P37" s="298"/>
      <c r="Q37" s="299"/>
      <c r="R37" s="299"/>
      <c r="S37" s="299"/>
      <c r="T37" s="299"/>
      <c r="U37" s="299"/>
      <c r="V37" s="300"/>
      <c r="W37" s="256"/>
      <c r="X37" s="257"/>
      <c r="Y37" s="257"/>
      <c r="Z37" s="257"/>
      <c r="AA37" s="257"/>
      <c r="AB37" s="257"/>
      <c r="AC37" s="258"/>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75">
        <f t="shared" si="0"/>
        <v>0</v>
      </c>
    </row>
    <row r="38" spans="1:51" ht="21" hidden="1" customHeight="1">
      <c r="A38" s="331"/>
      <c r="B38" s="332"/>
      <c r="C38" s="332"/>
      <c r="D38" s="332"/>
      <c r="E38" s="332"/>
      <c r="F38" s="333"/>
      <c r="G38" s="301"/>
      <c r="H38" s="302"/>
      <c r="I38" s="296"/>
      <c r="J38" s="296"/>
      <c r="K38" s="308"/>
      <c r="L38" s="309"/>
      <c r="M38" s="309"/>
      <c r="N38" s="309"/>
      <c r="O38" s="309"/>
      <c r="P38" s="298"/>
      <c r="Q38" s="299"/>
      <c r="R38" s="299"/>
      <c r="S38" s="299"/>
      <c r="T38" s="299"/>
      <c r="U38" s="299"/>
      <c r="V38" s="300"/>
      <c r="W38" s="256"/>
      <c r="X38" s="257"/>
      <c r="Y38" s="257"/>
      <c r="Z38" s="257"/>
      <c r="AA38" s="257"/>
      <c r="AB38" s="257"/>
      <c r="AC38" s="258"/>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75">
        <f t="shared" si="0"/>
        <v>0</v>
      </c>
    </row>
    <row r="39" spans="1:51" ht="21" hidden="1" customHeight="1">
      <c r="A39" s="331"/>
      <c r="B39" s="332"/>
      <c r="C39" s="332"/>
      <c r="D39" s="332"/>
      <c r="E39" s="332"/>
      <c r="F39" s="333"/>
      <c r="G39" s="301"/>
      <c r="H39" s="302"/>
      <c r="I39" s="296"/>
      <c r="J39" s="296"/>
      <c r="K39" s="308"/>
      <c r="L39" s="309"/>
      <c r="M39" s="309"/>
      <c r="N39" s="309"/>
      <c r="O39" s="309"/>
      <c r="P39" s="298"/>
      <c r="Q39" s="299"/>
      <c r="R39" s="299"/>
      <c r="S39" s="299"/>
      <c r="T39" s="299"/>
      <c r="U39" s="299"/>
      <c r="V39" s="300"/>
      <c r="W39" s="256"/>
      <c r="X39" s="257"/>
      <c r="Y39" s="257"/>
      <c r="Z39" s="257"/>
      <c r="AA39" s="257"/>
      <c r="AB39" s="257"/>
      <c r="AC39" s="258"/>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75">
        <f t="shared" si="0"/>
        <v>0</v>
      </c>
    </row>
    <row r="40" spans="1:51" ht="21" hidden="1" customHeight="1">
      <c r="A40" s="331"/>
      <c r="B40" s="332"/>
      <c r="C40" s="332"/>
      <c r="D40" s="332"/>
      <c r="E40" s="332"/>
      <c r="F40" s="333"/>
      <c r="G40" s="301"/>
      <c r="H40" s="302"/>
      <c r="I40" s="296"/>
      <c r="J40" s="296"/>
      <c r="K40" s="308"/>
      <c r="L40" s="309"/>
      <c r="M40" s="309"/>
      <c r="N40" s="309"/>
      <c r="O40" s="309"/>
      <c r="P40" s="298"/>
      <c r="Q40" s="299"/>
      <c r="R40" s="299"/>
      <c r="S40" s="299"/>
      <c r="T40" s="299"/>
      <c r="U40" s="299"/>
      <c r="V40" s="300"/>
      <c r="W40" s="256"/>
      <c r="X40" s="257"/>
      <c r="Y40" s="257"/>
      <c r="Z40" s="257"/>
      <c r="AA40" s="257"/>
      <c r="AB40" s="257"/>
      <c r="AC40" s="258"/>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75">
        <f t="shared" si="0"/>
        <v>0</v>
      </c>
    </row>
    <row r="41" spans="1:51" ht="21" hidden="1" customHeight="1">
      <c r="A41" s="331"/>
      <c r="B41" s="332"/>
      <c r="C41" s="332"/>
      <c r="D41" s="332"/>
      <c r="E41" s="332"/>
      <c r="F41" s="333"/>
      <c r="G41" s="301"/>
      <c r="H41" s="302"/>
      <c r="I41" s="296"/>
      <c r="J41" s="296"/>
      <c r="K41" s="308"/>
      <c r="L41" s="309"/>
      <c r="M41" s="309"/>
      <c r="N41" s="309"/>
      <c r="O41" s="309"/>
      <c r="P41" s="298"/>
      <c r="Q41" s="299"/>
      <c r="R41" s="299"/>
      <c r="S41" s="299"/>
      <c r="T41" s="299"/>
      <c r="U41" s="299"/>
      <c r="V41" s="300"/>
      <c r="W41" s="256"/>
      <c r="X41" s="257"/>
      <c r="Y41" s="257"/>
      <c r="Z41" s="257"/>
      <c r="AA41" s="257"/>
      <c r="AB41" s="257"/>
      <c r="AC41" s="258"/>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75">
        <f t="shared" si="0"/>
        <v>0</v>
      </c>
    </row>
    <row r="42" spans="1:51" ht="21" hidden="1" customHeight="1">
      <c r="A42" s="331"/>
      <c r="B42" s="332"/>
      <c r="C42" s="332"/>
      <c r="D42" s="332"/>
      <c r="E42" s="332"/>
      <c r="F42" s="333"/>
      <c r="G42" s="301"/>
      <c r="H42" s="302"/>
      <c r="I42" s="296"/>
      <c r="J42" s="296"/>
      <c r="K42" s="308"/>
      <c r="L42" s="309"/>
      <c r="M42" s="309"/>
      <c r="N42" s="309"/>
      <c r="O42" s="309"/>
      <c r="P42" s="298"/>
      <c r="Q42" s="299"/>
      <c r="R42" s="299"/>
      <c r="S42" s="299"/>
      <c r="T42" s="299"/>
      <c r="U42" s="299"/>
      <c r="V42" s="300"/>
      <c r="W42" s="256"/>
      <c r="X42" s="257"/>
      <c r="Y42" s="257"/>
      <c r="Z42" s="257"/>
      <c r="AA42" s="257"/>
      <c r="AB42" s="257"/>
      <c r="AC42" s="258"/>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75">
        <f t="shared" si="0"/>
        <v>0</v>
      </c>
    </row>
    <row r="43" spans="1:51" ht="21" customHeight="1">
      <c r="A43" s="331"/>
      <c r="B43" s="332"/>
      <c r="C43" s="332"/>
      <c r="D43" s="332"/>
      <c r="E43" s="332"/>
      <c r="F43" s="333"/>
      <c r="G43" s="303" t="s">
        <v>60</v>
      </c>
      <c r="H43" s="304"/>
      <c r="I43" s="304"/>
      <c r="J43" s="304"/>
      <c r="K43" s="310" t="s">
        <v>62</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75">
        <f>IF(AND(P43="-",W43="-"),0,COUNTA($G43:$AC43))</f>
        <v>4</v>
      </c>
    </row>
    <row r="44" spans="1:51" ht="21" customHeight="1">
      <c r="A44" s="331"/>
      <c r="B44" s="332"/>
      <c r="C44" s="332"/>
      <c r="D44" s="332"/>
      <c r="E44" s="332"/>
      <c r="F44" s="333"/>
      <c r="G44" s="337" t="s">
        <v>63</v>
      </c>
      <c r="H44" s="338"/>
      <c r="I44" s="338"/>
      <c r="J44" s="338"/>
      <c r="K44" s="338"/>
      <c r="L44" s="338"/>
      <c r="M44" s="338"/>
      <c r="N44" s="338"/>
      <c r="O44" s="339"/>
      <c r="P44" s="279">
        <f>AK18</f>
        <v>0.9</v>
      </c>
      <c r="Q44" s="280"/>
      <c r="R44" s="280"/>
      <c r="S44" s="280"/>
      <c r="T44" s="280"/>
      <c r="U44" s="280"/>
      <c r="V44" s="281"/>
      <c r="W44" s="279">
        <f>AR18</f>
        <v>0.9</v>
      </c>
      <c r="X44" s="280"/>
      <c r="Y44" s="280"/>
      <c r="Z44" s="280"/>
      <c r="AA44" s="280"/>
      <c r="AB44" s="280"/>
      <c r="AC44" s="281"/>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75">
        <f t="shared" si="0"/>
        <v>3</v>
      </c>
    </row>
    <row r="45" spans="1:51" ht="61.5" customHeight="1">
      <c r="A45" s="203" t="s">
        <v>64</v>
      </c>
      <c r="B45" s="204"/>
      <c r="C45" s="204"/>
      <c r="D45" s="204"/>
      <c r="E45" s="204"/>
      <c r="F45" s="205"/>
      <c r="G45" s="282" t="s">
        <v>65</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75">
        <f>COUNTA(G45:AX45)</f>
        <v>1</v>
      </c>
    </row>
    <row r="46" spans="1:51" ht="41.25" customHeight="1">
      <c r="A46" s="208" t="s">
        <v>66</v>
      </c>
      <c r="B46" s="209"/>
      <c r="C46" s="209"/>
      <c r="D46" s="209"/>
      <c r="E46" s="209"/>
      <c r="F46" s="210"/>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1" t="s">
        <v>67</v>
      </c>
      <c r="B47" s="212"/>
      <c r="C47" s="212"/>
      <c r="D47" s="212"/>
      <c r="E47" s="212"/>
      <c r="F47" s="213"/>
      <c r="G47" s="134" t="s">
        <v>68</v>
      </c>
      <c r="H47" s="135"/>
      <c r="I47" s="135"/>
      <c r="J47" s="135"/>
      <c r="K47" s="135"/>
      <c r="L47" s="135"/>
      <c r="M47" s="135"/>
      <c r="N47" s="135"/>
      <c r="O47" s="135"/>
      <c r="P47" s="138" t="s">
        <v>69</v>
      </c>
      <c r="Q47" s="135"/>
      <c r="R47" s="135"/>
      <c r="S47" s="135"/>
      <c r="T47" s="135"/>
      <c r="U47" s="135"/>
      <c r="V47" s="135"/>
      <c r="W47" s="135"/>
      <c r="X47" s="136"/>
      <c r="Y47" s="139"/>
      <c r="Z47" s="140"/>
      <c r="AA47" s="141"/>
      <c r="AB47" s="152" t="s">
        <v>70</v>
      </c>
      <c r="AC47" s="152"/>
      <c r="AD47" s="152"/>
      <c r="AE47" s="148" t="s">
        <v>71</v>
      </c>
      <c r="AF47" s="149"/>
      <c r="AG47" s="149"/>
      <c r="AH47" s="150"/>
      <c r="AI47" s="148" t="s">
        <v>72</v>
      </c>
      <c r="AJ47" s="149"/>
      <c r="AK47" s="149"/>
      <c r="AL47" s="150"/>
      <c r="AM47" s="148" t="s">
        <v>73</v>
      </c>
      <c r="AN47" s="149"/>
      <c r="AO47" s="149"/>
      <c r="AP47" s="150"/>
      <c r="AQ47" s="220" t="s">
        <v>74</v>
      </c>
      <c r="AR47" s="221"/>
      <c r="AS47" s="221"/>
      <c r="AT47" s="222"/>
      <c r="AU47" s="220" t="s">
        <v>75</v>
      </c>
      <c r="AV47" s="221"/>
      <c r="AW47" s="221"/>
      <c r="AX47" s="223"/>
      <c r="AY47" s="75">
        <f t="shared" ref="AY47:AY77" si="1">IF(AY$45=0,0,1)</f>
        <v>1</v>
      </c>
    </row>
    <row r="48" spans="1:51" ht="23.25" customHeight="1">
      <c r="A48" s="214"/>
      <c r="B48" s="215"/>
      <c r="C48" s="215"/>
      <c r="D48" s="215"/>
      <c r="E48" s="215"/>
      <c r="F48" s="216"/>
      <c r="G48" s="262" t="s">
        <v>76</v>
      </c>
      <c r="H48" s="263"/>
      <c r="I48" s="263"/>
      <c r="J48" s="263"/>
      <c r="K48" s="263"/>
      <c r="L48" s="263"/>
      <c r="M48" s="263"/>
      <c r="N48" s="263"/>
      <c r="O48" s="263"/>
      <c r="P48" s="340" t="s">
        <v>77</v>
      </c>
      <c r="Q48" s="263"/>
      <c r="R48" s="263"/>
      <c r="S48" s="263"/>
      <c r="T48" s="263"/>
      <c r="U48" s="263"/>
      <c r="V48" s="263"/>
      <c r="W48" s="263"/>
      <c r="X48" s="264"/>
      <c r="Y48" s="230" t="s">
        <v>78</v>
      </c>
      <c r="Z48" s="231"/>
      <c r="AA48" s="232"/>
      <c r="AB48" s="250" t="s">
        <v>79</v>
      </c>
      <c r="AC48" s="250"/>
      <c r="AD48" s="250"/>
      <c r="AE48" s="297">
        <v>45</v>
      </c>
      <c r="AF48" s="297"/>
      <c r="AG48" s="297"/>
      <c r="AH48" s="297"/>
      <c r="AI48" s="297">
        <v>74</v>
      </c>
      <c r="AJ48" s="297"/>
      <c r="AK48" s="297"/>
      <c r="AL48" s="297"/>
      <c r="AM48" s="297">
        <v>73</v>
      </c>
      <c r="AN48" s="297"/>
      <c r="AO48" s="297"/>
      <c r="AP48" s="297"/>
      <c r="AQ48" s="297">
        <v>52</v>
      </c>
      <c r="AR48" s="297"/>
      <c r="AS48" s="297"/>
      <c r="AT48" s="297"/>
      <c r="AU48" s="238">
        <v>70</v>
      </c>
      <c r="AV48" s="239"/>
      <c r="AW48" s="239"/>
      <c r="AX48" s="240"/>
      <c r="AY48" s="75">
        <f t="shared" si="1"/>
        <v>1</v>
      </c>
    </row>
    <row r="49" spans="1:51" ht="23.25" customHeight="1">
      <c r="A49" s="217"/>
      <c r="B49" s="218"/>
      <c r="C49" s="218"/>
      <c r="D49" s="218"/>
      <c r="E49" s="218"/>
      <c r="F49" s="219"/>
      <c r="G49" s="268"/>
      <c r="H49" s="269"/>
      <c r="I49" s="269"/>
      <c r="J49" s="269"/>
      <c r="K49" s="269"/>
      <c r="L49" s="269"/>
      <c r="M49" s="269"/>
      <c r="N49" s="269"/>
      <c r="O49" s="269"/>
      <c r="P49" s="341"/>
      <c r="Q49" s="269"/>
      <c r="R49" s="269"/>
      <c r="S49" s="269"/>
      <c r="T49" s="269"/>
      <c r="U49" s="269"/>
      <c r="V49" s="269"/>
      <c r="W49" s="269"/>
      <c r="X49" s="270"/>
      <c r="Y49" s="233" t="s">
        <v>80</v>
      </c>
      <c r="Z49" s="234"/>
      <c r="AA49" s="235"/>
      <c r="AB49" s="250" t="s">
        <v>79</v>
      </c>
      <c r="AC49" s="250"/>
      <c r="AD49" s="250"/>
      <c r="AE49" s="297">
        <v>50</v>
      </c>
      <c r="AF49" s="297"/>
      <c r="AG49" s="297"/>
      <c r="AH49" s="297"/>
      <c r="AI49" s="297">
        <v>50</v>
      </c>
      <c r="AJ49" s="297"/>
      <c r="AK49" s="297"/>
      <c r="AL49" s="297"/>
      <c r="AM49" s="297">
        <v>50</v>
      </c>
      <c r="AN49" s="297"/>
      <c r="AO49" s="297"/>
      <c r="AP49" s="297"/>
      <c r="AQ49" s="297">
        <v>50</v>
      </c>
      <c r="AR49" s="297"/>
      <c r="AS49" s="297"/>
      <c r="AT49" s="297"/>
      <c r="AU49" s="238">
        <v>50</v>
      </c>
      <c r="AV49" s="239"/>
      <c r="AW49" s="239"/>
      <c r="AX49" s="240"/>
      <c r="AY49" s="75">
        <f t="shared" si="1"/>
        <v>1</v>
      </c>
    </row>
    <row r="50" spans="1:51" ht="27" customHeight="1">
      <c r="A50" s="83"/>
      <c r="B50" s="84"/>
      <c r="C50" s="84"/>
      <c r="D50" s="84"/>
      <c r="E50" s="84"/>
      <c r="F50" s="85"/>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75">
        <f t="shared" si="1"/>
        <v>1</v>
      </c>
    </row>
    <row r="51" spans="1:51" ht="123.75" customHeight="1">
      <c r="A51" s="197" t="s">
        <v>66</v>
      </c>
      <c r="B51" s="198"/>
      <c r="C51" s="199" t="s">
        <v>81</v>
      </c>
      <c r="D51" s="199"/>
      <c r="E51" s="199"/>
      <c r="F51" s="200"/>
      <c r="G51" s="635" t="s">
        <v>684</v>
      </c>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7"/>
      <c r="AY51" s="75">
        <f t="shared" si="1"/>
        <v>1</v>
      </c>
    </row>
    <row r="52" spans="1:51" ht="18.75" hidden="1" customHeight="1">
      <c r="A52" s="625" t="s">
        <v>82</v>
      </c>
      <c r="B52" s="626"/>
      <c r="C52" s="626"/>
      <c r="D52" s="626"/>
      <c r="E52" s="626"/>
      <c r="F52" s="627"/>
      <c r="G52" s="131" t="s">
        <v>83</v>
      </c>
      <c r="H52" s="132"/>
      <c r="I52" s="132"/>
      <c r="J52" s="132"/>
      <c r="K52" s="132"/>
      <c r="L52" s="132"/>
      <c r="M52" s="132"/>
      <c r="N52" s="132"/>
      <c r="O52" s="133"/>
      <c r="P52" s="137" t="s">
        <v>84</v>
      </c>
      <c r="Q52" s="132"/>
      <c r="R52" s="132"/>
      <c r="S52" s="132"/>
      <c r="T52" s="132"/>
      <c r="U52" s="132"/>
      <c r="V52" s="132"/>
      <c r="W52" s="132"/>
      <c r="X52" s="133"/>
      <c r="Y52" s="139"/>
      <c r="Z52" s="140"/>
      <c r="AA52" s="141"/>
      <c r="AB52" s="145" t="s">
        <v>70</v>
      </c>
      <c r="AC52" s="146"/>
      <c r="AD52" s="147"/>
      <c r="AE52" s="145" t="s">
        <v>71</v>
      </c>
      <c r="AF52" s="146"/>
      <c r="AG52" s="146"/>
      <c r="AH52" s="147"/>
      <c r="AI52" s="151" t="s">
        <v>72</v>
      </c>
      <c r="AJ52" s="151"/>
      <c r="AK52" s="151"/>
      <c r="AL52" s="145"/>
      <c r="AM52" s="151" t="s">
        <v>73</v>
      </c>
      <c r="AN52" s="151"/>
      <c r="AO52" s="151"/>
      <c r="AP52" s="145"/>
      <c r="AQ52" s="153" t="s">
        <v>85</v>
      </c>
      <c r="AR52" s="154"/>
      <c r="AS52" s="154"/>
      <c r="AT52" s="154"/>
      <c r="AU52" s="154"/>
      <c r="AV52" s="154"/>
      <c r="AW52" s="154"/>
      <c r="AX52" s="155"/>
      <c r="AY52" s="75">
        <f>IF(AY$45=0,0,COUNTA(G$54))</f>
        <v>0</v>
      </c>
    </row>
    <row r="53" spans="1:51" ht="18.75" hidden="1" customHeight="1">
      <c r="A53" s="628"/>
      <c r="B53" s="629"/>
      <c r="C53" s="629"/>
      <c r="D53" s="629"/>
      <c r="E53" s="629"/>
      <c r="F53" s="630"/>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c r="AV53" s="158"/>
      <c r="AW53" s="135" t="s">
        <v>86</v>
      </c>
      <c r="AX53" s="159"/>
      <c r="AY53" s="75">
        <f t="shared" ref="AY53:AY59" si="2">IF(AY$45=0,0,COUNTA(G$54))</f>
        <v>0</v>
      </c>
    </row>
    <row r="54" spans="1:51" ht="23.25" hidden="1" customHeight="1">
      <c r="A54" s="631"/>
      <c r="B54" s="629"/>
      <c r="C54" s="629"/>
      <c r="D54" s="629"/>
      <c r="E54" s="629"/>
      <c r="F54" s="630"/>
      <c r="G54" s="262"/>
      <c r="H54" s="263"/>
      <c r="I54" s="263"/>
      <c r="J54" s="263"/>
      <c r="K54" s="263"/>
      <c r="L54" s="263"/>
      <c r="M54" s="263"/>
      <c r="N54" s="263"/>
      <c r="O54" s="264"/>
      <c r="P54" s="263"/>
      <c r="Q54" s="263"/>
      <c r="R54" s="263"/>
      <c r="S54" s="263"/>
      <c r="T54" s="263"/>
      <c r="U54" s="263"/>
      <c r="V54" s="263"/>
      <c r="W54" s="263"/>
      <c r="X54" s="264"/>
      <c r="Y54" s="175" t="s">
        <v>87</v>
      </c>
      <c r="Z54" s="176"/>
      <c r="AA54" s="177"/>
      <c r="AB54" s="178"/>
      <c r="AC54" s="178"/>
      <c r="AD54" s="178"/>
      <c r="AE54" s="179"/>
      <c r="AF54" s="180"/>
      <c r="AG54" s="180"/>
      <c r="AH54" s="180"/>
      <c r="AI54" s="179"/>
      <c r="AJ54" s="180"/>
      <c r="AK54" s="180"/>
      <c r="AL54" s="180"/>
      <c r="AM54" s="179"/>
      <c r="AN54" s="180"/>
      <c r="AO54" s="180"/>
      <c r="AP54" s="180"/>
      <c r="AQ54" s="181"/>
      <c r="AR54" s="182"/>
      <c r="AS54" s="182"/>
      <c r="AT54" s="182"/>
      <c r="AU54" s="182"/>
      <c r="AV54" s="182"/>
      <c r="AW54" s="182"/>
      <c r="AX54" s="183"/>
      <c r="AY54" s="75">
        <f t="shared" si="2"/>
        <v>0</v>
      </c>
    </row>
    <row r="55" spans="1:51" ht="23.25" hidden="1" customHeight="1">
      <c r="A55" s="632"/>
      <c r="B55" s="633"/>
      <c r="C55" s="633"/>
      <c r="D55" s="633"/>
      <c r="E55" s="633"/>
      <c r="F55" s="634"/>
      <c r="G55" s="265"/>
      <c r="H55" s="266"/>
      <c r="I55" s="266"/>
      <c r="J55" s="266"/>
      <c r="K55" s="266"/>
      <c r="L55" s="266"/>
      <c r="M55" s="266"/>
      <c r="N55" s="266"/>
      <c r="O55" s="267"/>
      <c r="P55" s="266"/>
      <c r="Q55" s="266"/>
      <c r="R55" s="266"/>
      <c r="S55" s="266"/>
      <c r="T55" s="266"/>
      <c r="U55" s="266"/>
      <c r="V55" s="266"/>
      <c r="W55" s="266"/>
      <c r="X55" s="267"/>
      <c r="Y55" s="184" t="s">
        <v>88</v>
      </c>
      <c r="Z55" s="185"/>
      <c r="AA55" s="186"/>
      <c r="AB55" s="187"/>
      <c r="AC55" s="187"/>
      <c r="AD55" s="187"/>
      <c r="AE55" s="179"/>
      <c r="AF55" s="180"/>
      <c r="AG55" s="180"/>
      <c r="AH55" s="180"/>
      <c r="AI55" s="179"/>
      <c r="AJ55" s="180"/>
      <c r="AK55" s="180"/>
      <c r="AL55" s="180"/>
      <c r="AM55" s="179"/>
      <c r="AN55" s="180"/>
      <c r="AO55" s="180"/>
      <c r="AP55" s="180"/>
      <c r="AQ55" s="181"/>
      <c r="AR55" s="182"/>
      <c r="AS55" s="182"/>
      <c r="AT55" s="182"/>
      <c r="AU55" s="182"/>
      <c r="AV55" s="182"/>
      <c r="AW55" s="182"/>
      <c r="AX55" s="183"/>
      <c r="AY55" s="75">
        <f t="shared" si="2"/>
        <v>0</v>
      </c>
    </row>
    <row r="56" spans="1:51" ht="23.25" hidden="1" customHeight="1">
      <c r="A56" s="631"/>
      <c r="B56" s="629"/>
      <c r="C56" s="629"/>
      <c r="D56" s="629"/>
      <c r="E56" s="629"/>
      <c r="F56" s="630"/>
      <c r="G56" s="268"/>
      <c r="H56" s="269"/>
      <c r="I56" s="269"/>
      <c r="J56" s="269"/>
      <c r="K56" s="269"/>
      <c r="L56" s="269"/>
      <c r="M56" s="269"/>
      <c r="N56" s="269"/>
      <c r="O56" s="270"/>
      <c r="P56" s="269"/>
      <c r="Q56" s="269"/>
      <c r="R56" s="269"/>
      <c r="S56" s="269"/>
      <c r="T56" s="269"/>
      <c r="U56" s="269"/>
      <c r="V56" s="269"/>
      <c r="W56" s="269"/>
      <c r="X56" s="270"/>
      <c r="Y56" s="184" t="s">
        <v>89</v>
      </c>
      <c r="Z56" s="185"/>
      <c r="AA56" s="186"/>
      <c r="AB56" s="188" t="s">
        <v>90</v>
      </c>
      <c r="AC56" s="188"/>
      <c r="AD56" s="18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91" t="str">
        <f>IFERROR(AQ54/AQ55*100,"-")</f>
        <v>-</v>
      </c>
      <c r="AR56" s="192"/>
      <c r="AS56" s="192"/>
      <c r="AT56" s="192"/>
      <c r="AU56" s="192"/>
      <c r="AV56" s="192"/>
      <c r="AW56" s="192"/>
      <c r="AX56" s="193"/>
      <c r="AY56" s="75">
        <f t="shared" si="2"/>
        <v>0</v>
      </c>
    </row>
    <row r="57" spans="1:51" ht="90" hidden="1" customHeight="1">
      <c r="A57" s="103" t="s">
        <v>91</v>
      </c>
      <c r="B57" s="104"/>
      <c r="C57" s="104"/>
      <c r="D57" s="104"/>
      <c r="E57" s="104"/>
      <c r="F57" s="105"/>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75">
        <f t="shared" si="2"/>
        <v>0</v>
      </c>
    </row>
    <row r="58" spans="1:51" ht="15" hidden="1" customHeight="1">
      <c r="A58" s="83"/>
      <c r="B58" s="84"/>
      <c r="C58" s="84"/>
      <c r="D58" s="84"/>
      <c r="E58" s="84"/>
      <c r="F58" s="85"/>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75">
        <f t="shared" si="2"/>
        <v>0</v>
      </c>
    </row>
    <row r="59" spans="1:51" ht="123.75" hidden="1" customHeight="1">
      <c r="A59" s="197" t="s">
        <v>66</v>
      </c>
      <c r="B59" s="198"/>
      <c r="C59" s="199" t="s">
        <v>92</v>
      </c>
      <c r="D59" s="199"/>
      <c r="E59" s="199"/>
      <c r="F59" s="200"/>
      <c r="G59" s="293"/>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75">
        <f t="shared" si="2"/>
        <v>0</v>
      </c>
    </row>
    <row r="60" spans="1:51" ht="18.75" hidden="1" customHeight="1">
      <c r="A60" s="625" t="s">
        <v>93</v>
      </c>
      <c r="B60" s="626"/>
      <c r="C60" s="626"/>
      <c r="D60" s="626"/>
      <c r="E60" s="626"/>
      <c r="F60" s="627"/>
      <c r="G60" s="131" t="s">
        <v>83</v>
      </c>
      <c r="H60" s="132"/>
      <c r="I60" s="132"/>
      <c r="J60" s="132"/>
      <c r="K60" s="132"/>
      <c r="L60" s="132"/>
      <c r="M60" s="132"/>
      <c r="N60" s="132"/>
      <c r="O60" s="133"/>
      <c r="P60" s="137" t="s">
        <v>84</v>
      </c>
      <c r="Q60" s="132"/>
      <c r="R60" s="132"/>
      <c r="S60" s="132"/>
      <c r="T60" s="132"/>
      <c r="U60" s="132"/>
      <c r="V60" s="132"/>
      <c r="W60" s="132"/>
      <c r="X60" s="133"/>
      <c r="Y60" s="139"/>
      <c r="Z60" s="140"/>
      <c r="AA60" s="141"/>
      <c r="AB60" s="145" t="s">
        <v>70</v>
      </c>
      <c r="AC60" s="146"/>
      <c r="AD60" s="147"/>
      <c r="AE60" s="145" t="s">
        <v>71</v>
      </c>
      <c r="AF60" s="146"/>
      <c r="AG60" s="146"/>
      <c r="AH60" s="147"/>
      <c r="AI60" s="151" t="s">
        <v>72</v>
      </c>
      <c r="AJ60" s="151"/>
      <c r="AK60" s="151"/>
      <c r="AL60" s="145"/>
      <c r="AM60" s="151" t="s">
        <v>73</v>
      </c>
      <c r="AN60" s="151"/>
      <c r="AO60" s="151"/>
      <c r="AP60" s="145"/>
      <c r="AQ60" s="153" t="s">
        <v>94</v>
      </c>
      <c r="AR60" s="154"/>
      <c r="AS60" s="154"/>
      <c r="AT60" s="154"/>
      <c r="AU60" s="154"/>
      <c r="AV60" s="154"/>
      <c r="AW60" s="154"/>
      <c r="AX60" s="155"/>
      <c r="AY60" s="75">
        <f>IF(AY$45=0,0,COUNTA(G$62))</f>
        <v>0</v>
      </c>
    </row>
    <row r="61" spans="1:51" ht="18.75" hidden="1" customHeight="1">
      <c r="A61" s="628"/>
      <c r="B61" s="629"/>
      <c r="C61" s="629"/>
      <c r="D61" s="629"/>
      <c r="E61" s="629"/>
      <c r="F61" s="630"/>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86</v>
      </c>
      <c r="AX61" s="159"/>
      <c r="AY61" s="75">
        <f t="shared" ref="AY61:AY66" si="5">IF(AY$45=0,0,COUNTA(G$62))</f>
        <v>0</v>
      </c>
    </row>
    <row r="62" spans="1:51" ht="23.25" hidden="1" customHeight="1">
      <c r="A62" s="631"/>
      <c r="B62" s="629"/>
      <c r="C62" s="629"/>
      <c r="D62" s="629"/>
      <c r="E62" s="629"/>
      <c r="F62" s="630"/>
      <c r="G62" s="262"/>
      <c r="H62" s="263"/>
      <c r="I62" s="263"/>
      <c r="J62" s="263"/>
      <c r="K62" s="263"/>
      <c r="L62" s="263"/>
      <c r="M62" s="263"/>
      <c r="N62" s="263"/>
      <c r="O62" s="264"/>
      <c r="P62" s="263"/>
      <c r="Q62" s="263"/>
      <c r="R62" s="263"/>
      <c r="S62" s="263"/>
      <c r="T62" s="263"/>
      <c r="U62" s="263"/>
      <c r="V62" s="263"/>
      <c r="W62" s="263"/>
      <c r="X62" s="264"/>
      <c r="Y62" s="175" t="s">
        <v>87</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75">
        <f t="shared" si="5"/>
        <v>0</v>
      </c>
    </row>
    <row r="63" spans="1:51" ht="23.25" hidden="1" customHeight="1">
      <c r="A63" s="632"/>
      <c r="B63" s="633"/>
      <c r="C63" s="633"/>
      <c r="D63" s="633"/>
      <c r="E63" s="633"/>
      <c r="F63" s="634"/>
      <c r="G63" s="265"/>
      <c r="H63" s="266"/>
      <c r="I63" s="266"/>
      <c r="J63" s="266"/>
      <c r="K63" s="266"/>
      <c r="L63" s="266"/>
      <c r="M63" s="266"/>
      <c r="N63" s="266"/>
      <c r="O63" s="267"/>
      <c r="P63" s="266"/>
      <c r="Q63" s="266"/>
      <c r="R63" s="266"/>
      <c r="S63" s="266"/>
      <c r="T63" s="266"/>
      <c r="U63" s="266"/>
      <c r="V63" s="266"/>
      <c r="W63" s="266"/>
      <c r="X63" s="267"/>
      <c r="Y63" s="184" t="s">
        <v>88</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75">
        <f t="shared" si="5"/>
        <v>0</v>
      </c>
    </row>
    <row r="64" spans="1:51" ht="23.25" hidden="1" customHeight="1">
      <c r="A64" s="631"/>
      <c r="B64" s="629"/>
      <c r="C64" s="629"/>
      <c r="D64" s="629"/>
      <c r="E64" s="629"/>
      <c r="F64" s="630"/>
      <c r="G64" s="268"/>
      <c r="H64" s="269"/>
      <c r="I64" s="269"/>
      <c r="J64" s="269"/>
      <c r="K64" s="269"/>
      <c r="L64" s="269"/>
      <c r="M64" s="269"/>
      <c r="N64" s="269"/>
      <c r="O64" s="270"/>
      <c r="P64" s="269"/>
      <c r="Q64" s="269"/>
      <c r="R64" s="269"/>
      <c r="S64" s="269"/>
      <c r="T64" s="269"/>
      <c r="U64" s="269"/>
      <c r="V64" s="269"/>
      <c r="W64" s="269"/>
      <c r="X64" s="270"/>
      <c r="Y64" s="184" t="s">
        <v>89</v>
      </c>
      <c r="Z64" s="185"/>
      <c r="AA64" s="186"/>
      <c r="AB64" s="188" t="s">
        <v>90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75">
        <f t="shared" si="5"/>
        <v>0</v>
      </c>
    </row>
    <row r="65" spans="1:51" ht="90" hidden="1" customHeight="1">
      <c r="A65" s="103" t="s">
        <v>95</v>
      </c>
      <c r="B65" s="104"/>
      <c r="C65" s="104"/>
      <c r="D65" s="104"/>
      <c r="E65" s="104"/>
      <c r="F65" s="105"/>
      <c r="G65" s="293"/>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5"/>
      <c r="AY65" s="75">
        <f t="shared" si="5"/>
        <v>0</v>
      </c>
    </row>
    <row r="66" spans="1:51" ht="15" hidden="1" customHeight="1">
      <c r="A66" s="83"/>
      <c r="B66" s="84"/>
      <c r="C66" s="84"/>
      <c r="D66" s="84"/>
      <c r="E66" s="84"/>
      <c r="F66" s="85"/>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75">
        <f t="shared" si="5"/>
        <v>0</v>
      </c>
    </row>
    <row r="67" spans="1:51" ht="123.75" hidden="1" customHeight="1">
      <c r="A67" s="197" t="s">
        <v>66</v>
      </c>
      <c r="B67" s="198"/>
      <c r="C67" s="199" t="s">
        <v>96</v>
      </c>
      <c r="D67" s="199"/>
      <c r="E67" s="199"/>
      <c r="F67" s="200"/>
      <c r="G67" s="682"/>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75">
        <f>IF(AY$45=0,0,COUNTA(G$62))</f>
        <v>0</v>
      </c>
    </row>
    <row r="68" spans="1:51" ht="18.75" customHeight="1">
      <c r="A68" s="121" t="s">
        <v>97</v>
      </c>
      <c r="B68" s="122"/>
      <c r="C68" s="122"/>
      <c r="D68" s="122"/>
      <c r="E68" s="122"/>
      <c r="F68" s="123"/>
      <c r="G68" s="131" t="s">
        <v>83</v>
      </c>
      <c r="H68" s="132"/>
      <c r="I68" s="132"/>
      <c r="J68" s="132"/>
      <c r="K68" s="132"/>
      <c r="L68" s="132"/>
      <c r="M68" s="132"/>
      <c r="N68" s="132"/>
      <c r="O68" s="133"/>
      <c r="P68" s="137" t="s">
        <v>84</v>
      </c>
      <c r="Q68" s="132"/>
      <c r="R68" s="132"/>
      <c r="S68" s="132"/>
      <c r="T68" s="132"/>
      <c r="U68" s="132"/>
      <c r="V68" s="132"/>
      <c r="W68" s="132"/>
      <c r="X68" s="133"/>
      <c r="Y68" s="139"/>
      <c r="Z68" s="140"/>
      <c r="AA68" s="141"/>
      <c r="AB68" s="145" t="s">
        <v>70</v>
      </c>
      <c r="AC68" s="146"/>
      <c r="AD68" s="147"/>
      <c r="AE68" s="145" t="s">
        <v>71</v>
      </c>
      <c r="AF68" s="146"/>
      <c r="AG68" s="146"/>
      <c r="AH68" s="147"/>
      <c r="AI68" s="151" t="s">
        <v>72</v>
      </c>
      <c r="AJ68" s="151"/>
      <c r="AK68" s="151"/>
      <c r="AL68" s="145"/>
      <c r="AM68" s="151" t="s">
        <v>73</v>
      </c>
      <c r="AN68" s="151"/>
      <c r="AO68" s="151"/>
      <c r="AP68" s="145"/>
      <c r="AQ68" s="153" t="s">
        <v>98</v>
      </c>
      <c r="AR68" s="154"/>
      <c r="AS68" s="154"/>
      <c r="AT68" s="154"/>
      <c r="AU68" s="154"/>
      <c r="AV68" s="154"/>
      <c r="AW68" s="154"/>
      <c r="AX68" s="155"/>
      <c r="AY68" s="75">
        <f t="shared" si="1"/>
        <v>1</v>
      </c>
    </row>
    <row r="69" spans="1:51" ht="18.75" customHeight="1">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t="s">
        <v>45</v>
      </c>
      <c r="AV69" s="158"/>
      <c r="AW69" s="135" t="s">
        <v>86</v>
      </c>
      <c r="AX69" s="159"/>
      <c r="AY69" s="75">
        <f t="shared" si="1"/>
        <v>1</v>
      </c>
    </row>
    <row r="70" spans="1:51" ht="23.25" customHeight="1">
      <c r="A70" s="127"/>
      <c r="B70" s="125"/>
      <c r="C70" s="125"/>
      <c r="D70" s="125"/>
      <c r="E70" s="125"/>
      <c r="F70" s="126"/>
      <c r="G70" s="262" t="s">
        <v>688</v>
      </c>
      <c r="H70" s="263"/>
      <c r="I70" s="263"/>
      <c r="J70" s="263"/>
      <c r="K70" s="263"/>
      <c r="L70" s="263"/>
      <c r="M70" s="263"/>
      <c r="N70" s="263"/>
      <c r="O70" s="264"/>
      <c r="P70" s="348" t="s">
        <v>99</v>
      </c>
      <c r="Q70" s="348"/>
      <c r="R70" s="348"/>
      <c r="S70" s="348"/>
      <c r="T70" s="348"/>
      <c r="U70" s="348"/>
      <c r="V70" s="348"/>
      <c r="W70" s="348"/>
      <c r="X70" s="349"/>
      <c r="Y70" s="175" t="s">
        <v>87</v>
      </c>
      <c r="Z70" s="176"/>
      <c r="AA70" s="177"/>
      <c r="AB70" s="250" t="s">
        <v>100</v>
      </c>
      <c r="AC70" s="250"/>
      <c r="AD70" s="250"/>
      <c r="AE70" s="238">
        <v>3.6</v>
      </c>
      <c r="AF70" s="239"/>
      <c r="AG70" s="239"/>
      <c r="AH70" s="239"/>
      <c r="AI70" s="238" t="s">
        <v>45</v>
      </c>
      <c r="AJ70" s="239"/>
      <c r="AK70" s="239"/>
      <c r="AL70" s="239"/>
      <c r="AM70" s="238" t="s">
        <v>45</v>
      </c>
      <c r="AN70" s="239"/>
      <c r="AO70" s="239"/>
      <c r="AP70" s="239"/>
      <c r="AQ70" s="238" t="s">
        <v>45</v>
      </c>
      <c r="AR70" s="239"/>
      <c r="AS70" s="239"/>
      <c r="AT70" s="239"/>
      <c r="AU70" s="239"/>
      <c r="AV70" s="239"/>
      <c r="AW70" s="239"/>
      <c r="AX70" s="240"/>
      <c r="AY70" s="75">
        <f t="shared" si="1"/>
        <v>1</v>
      </c>
    </row>
    <row r="71" spans="1:51" ht="23.25" customHeight="1">
      <c r="A71" s="128"/>
      <c r="B71" s="129"/>
      <c r="C71" s="129"/>
      <c r="D71" s="129"/>
      <c r="E71" s="129"/>
      <c r="F71" s="130"/>
      <c r="G71" s="265"/>
      <c r="H71" s="266"/>
      <c r="I71" s="266"/>
      <c r="J71" s="266"/>
      <c r="K71" s="266"/>
      <c r="L71" s="266"/>
      <c r="M71" s="266"/>
      <c r="N71" s="266"/>
      <c r="O71" s="267"/>
      <c r="P71" s="350"/>
      <c r="Q71" s="350"/>
      <c r="R71" s="350"/>
      <c r="S71" s="350"/>
      <c r="T71" s="350"/>
      <c r="U71" s="350"/>
      <c r="V71" s="350"/>
      <c r="W71" s="350"/>
      <c r="X71" s="351"/>
      <c r="Y71" s="184" t="s">
        <v>88</v>
      </c>
      <c r="Z71" s="185"/>
      <c r="AA71" s="186"/>
      <c r="AB71" s="251" t="s">
        <v>100</v>
      </c>
      <c r="AC71" s="251"/>
      <c r="AD71" s="251"/>
      <c r="AE71" s="238">
        <v>4</v>
      </c>
      <c r="AF71" s="239"/>
      <c r="AG71" s="239"/>
      <c r="AH71" s="239"/>
      <c r="AI71" s="238">
        <v>4</v>
      </c>
      <c r="AJ71" s="239"/>
      <c r="AK71" s="239"/>
      <c r="AL71" s="239"/>
      <c r="AM71" s="238">
        <v>4</v>
      </c>
      <c r="AN71" s="239"/>
      <c r="AO71" s="239"/>
      <c r="AP71" s="239"/>
      <c r="AQ71" s="238" t="s">
        <v>45</v>
      </c>
      <c r="AR71" s="239"/>
      <c r="AS71" s="239"/>
      <c r="AT71" s="239"/>
      <c r="AU71" s="239"/>
      <c r="AV71" s="239"/>
      <c r="AW71" s="239"/>
      <c r="AX71" s="240"/>
      <c r="AY71" s="75">
        <f t="shared" si="1"/>
        <v>1</v>
      </c>
    </row>
    <row r="72" spans="1:51" ht="23.25" customHeight="1">
      <c r="A72" s="127"/>
      <c r="B72" s="125"/>
      <c r="C72" s="125"/>
      <c r="D72" s="125"/>
      <c r="E72" s="125"/>
      <c r="F72" s="126"/>
      <c r="G72" s="268"/>
      <c r="H72" s="269"/>
      <c r="I72" s="269"/>
      <c r="J72" s="269"/>
      <c r="K72" s="269"/>
      <c r="L72" s="269"/>
      <c r="M72" s="269"/>
      <c r="N72" s="269"/>
      <c r="O72" s="270"/>
      <c r="P72" s="352"/>
      <c r="Q72" s="352"/>
      <c r="R72" s="352"/>
      <c r="S72" s="352"/>
      <c r="T72" s="352"/>
      <c r="U72" s="352"/>
      <c r="V72" s="352"/>
      <c r="W72" s="352"/>
      <c r="X72" s="353"/>
      <c r="Y72" s="184" t="s">
        <v>89</v>
      </c>
      <c r="Z72" s="185"/>
      <c r="AA72" s="186"/>
      <c r="AB72" s="517" t="s">
        <v>90</v>
      </c>
      <c r="AC72" s="517"/>
      <c r="AD72" s="517"/>
      <c r="AE72" s="189">
        <f t="shared" ref="AE72" si="9">IFERROR(AE70/AE71*100,"-")</f>
        <v>90</v>
      </c>
      <c r="AF72" s="190"/>
      <c r="AG72" s="190"/>
      <c r="AH72" s="190"/>
      <c r="AI72" s="189" t="str">
        <f t="shared" ref="AI72" si="10">IFERROR(AI70/AI71*100,"-")</f>
        <v>-</v>
      </c>
      <c r="AJ72" s="190"/>
      <c r="AK72" s="190"/>
      <c r="AL72" s="190"/>
      <c r="AM72" s="189" t="str">
        <f t="shared" ref="AM72" si="11">IFERROR(AM70/AM71*100,"-")</f>
        <v>-</v>
      </c>
      <c r="AN72" s="190"/>
      <c r="AO72" s="190"/>
      <c r="AP72" s="190"/>
      <c r="AQ72" s="241" t="str">
        <f>IFERROR(AQ70/AQ71*100,"-")</f>
        <v>-</v>
      </c>
      <c r="AR72" s="242"/>
      <c r="AS72" s="242"/>
      <c r="AT72" s="242"/>
      <c r="AU72" s="242"/>
      <c r="AV72" s="242"/>
      <c r="AW72" s="242"/>
      <c r="AX72" s="243"/>
      <c r="AY72" s="75">
        <f t="shared" si="1"/>
        <v>1</v>
      </c>
    </row>
    <row r="73" spans="1:51" ht="90" customHeight="1">
      <c r="A73" s="103" t="s">
        <v>95</v>
      </c>
      <c r="B73" s="104"/>
      <c r="C73" s="104"/>
      <c r="D73" s="104"/>
      <c r="E73" s="104"/>
      <c r="F73" s="105"/>
      <c r="G73" s="290" t="s">
        <v>101</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75">
        <f t="shared" si="1"/>
        <v>1</v>
      </c>
    </row>
    <row r="74" spans="1:51" ht="22.5" customHeight="1">
      <c r="A74" s="212" t="s">
        <v>102</v>
      </c>
      <c r="B74" s="212"/>
      <c r="C74" s="212"/>
      <c r="D74" s="212"/>
      <c r="E74" s="212"/>
      <c r="F74" s="213"/>
      <c r="G74" s="115" t="s">
        <v>103</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75">
        <f t="shared" si="1"/>
        <v>1</v>
      </c>
    </row>
    <row r="75" spans="1:51" ht="61.5" customHeight="1">
      <c r="A75" s="215"/>
      <c r="B75" s="215"/>
      <c r="C75" s="215"/>
      <c r="D75" s="215"/>
      <c r="E75" s="215"/>
      <c r="F75" s="216"/>
      <c r="G75" s="247"/>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75">
        <f t="shared" si="1"/>
        <v>1</v>
      </c>
    </row>
    <row r="76" spans="1:51" ht="22.5" customHeight="1">
      <c r="A76" s="215"/>
      <c r="B76" s="215"/>
      <c r="C76" s="215"/>
      <c r="D76" s="215"/>
      <c r="E76" s="215"/>
      <c r="F76" s="216"/>
      <c r="G76" s="115" t="s">
        <v>104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75">
        <f t="shared" si="1"/>
        <v>1</v>
      </c>
    </row>
    <row r="77" spans="1:51" ht="59.25" customHeight="1">
      <c r="A77" s="218"/>
      <c r="B77" s="218"/>
      <c r="C77" s="218"/>
      <c r="D77" s="218"/>
      <c r="E77" s="218"/>
      <c r="F77" s="219"/>
      <c r="G77" s="679" t="s">
        <v>685</v>
      </c>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1"/>
      <c r="AY77" s="75">
        <f t="shared" si="1"/>
        <v>1</v>
      </c>
    </row>
    <row r="78" spans="1:51" ht="61.5" hidden="1" customHeight="1">
      <c r="A78" s="203" t="s">
        <v>105</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75">
        <f>COUNTA(G$78)</f>
        <v>0</v>
      </c>
    </row>
    <row r="79" spans="1:51" ht="41.25" hidden="1" customHeight="1">
      <c r="A79" s="208" t="s">
        <v>66</v>
      </c>
      <c r="B79" s="209"/>
      <c r="C79" s="209"/>
      <c r="D79" s="209"/>
      <c r="E79" s="209"/>
      <c r="F79" s="21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11" t="s">
        <v>106</v>
      </c>
      <c r="B80" s="212"/>
      <c r="C80" s="212"/>
      <c r="D80" s="212"/>
      <c r="E80" s="212"/>
      <c r="F80" s="213"/>
      <c r="G80" s="134" t="s">
        <v>68</v>
      </c>
      <c r="H80" s="135"/>
      <c r="I80" s="135"/>
      <c r="J80" s="135"/>
      <c r="K80" s="135"/>
      <c r="L80" s="135"/>
      <c r="M80" s="135"/>
      <c r="N80" s="135"/>
      <c r="O80" s="135"/>
      <c r="P80" s="138" t="s">
        <v>69</v>
      </c>
      <c r="Q80" s="135"/>
      <c r="R80" s="135"/>
      <c r="S80" s="135"/>
      <c r="T80" s="135"/>
      <c r="U80" s="135"/>
      <c r="V80" s="135"/>
      <c r="W80" s="135"/>
      <c r="X80" s="136"/>
      <c r="Y80" s="139"/>
      <c r="Z80" s="140"/>
      <c r="AA80" s="141"/>
      <c r="AB80" s="152" t="s">
        <v>70</v>
      </c>
      <c r="AC80" s="152"/>
      <c r="AD80" s="152"/>
      <c r="AE80" s="148" t="s">
        <v>71</v>
      </c>
      <c r="AF80" s="149"/>
      <c r="AG80" s="149"/>
      <c r="AH80" s="150"/>
      <c r="AI80" s="148" t="s">
        <v>72</v>
      </c>
      <c r="AJ80" s="149"/>
      <c r="AK80" s="149"/>
      <c r="AL80" s="150"/>
      <c r="AM80" s="148" t="s">
        <v>73</v>
      </c>
      <c r="AN80" s="149"/>
      <c r="AO80" s="149"/>
      <c r="AP80" s="150"/>
      <c r="AQ80" s="220" t="s">
        <v>74</v>
      </c>
      <c r="AR80" s="221"/>
      <c r="AS80" s="221"/>
      <c r="AT80" s="222"/>
      <c r="AU80" s="220" t="s">
        <v>75</v>
      </c>
      <c r="AV80" s="221"/>
      <c r="AW80" s="221"/>
      <c r="AX80" s="223"/>
      <c r="AY80" s="75">
        <f t="shared" ref="AY80:AY110" si="12">IF(AY$78=0,0,1)</f>
        <v>0</v>
      </c>
    </row>
    <row r="81" spans="1:51" ht="23.25" hidden="1" customHeight="1">
      <c r="A81" s="214"/>
      <c r="B81" s="215"/>
      <c r="C81" s="215"/>
      <c r="D81" s="215"/>
      <c r="E81" s="215"/>
      <c r="F81" s="216"/>
      <c r="G81" s="224"/>
      <c r="H81" s="225"/>
      <c r="I81" s="225"/>
      <c r="J81" s="225"/>
      <c r="K81" s="225"/>
      <c r="L81" s="225"/>
      <c r="M81" s="225"/>
      <c r="N81" s="225"/>
      <c r="O81" s="225"/>
      <c r="P81" s="228"/>
      <c r="Q81" s="169"/>
      <c r="R81" s="169"/>
      <c r="S81" s="169"/>
      <c r="T81" s="169"/>
      <c r="U81" s="169"/>
      <c r="V81" s="169"/>
      <c r="W81" s="169"/>
      <c r="X81" s="170"/>
      <c r="Y81" s="230" t="s">
        <v>78</v>
      </c>
      <c r="Z81" s="231"/>
      <c r="AA81" s="232"/>
      <c r="AB81" s="178"/>
      <c r="AC81" s="178"/>
      <c r="AD81" s="178"/>
      <c r="AE81" s="201"/>
      <c r="AF81" s="201"/>
      <c r="AG81" s="201"/>
      <c r="AH81" s="201"/>
      <c r="AI81" s="201"/>
      <c r="AJ81" s="201"/>
      <c r="AK81" s="201"/>
      <c r="AL81" s="201"/>
      <c r="AM81" s="201"/>
      <c r="AN81" s="201"/>
      <c r="AO81" s="201"/>
      <c r="AP81" s="201"/>
      <c r="AQ81" s="201"/>
      <c r="AR81" s="201"/>
      <c r="AS81" s="201"/>
      <c r="AT81" s="201"/>
      <c r="AU81" s="179"/>
      <c r="AV81" s="180"/>
      <c r="AW81" s="180"/>
      <c r="AX81" s="202"/>
      <c r="AY81" s="75">
        <f t="shared" si="12"/>
        <v>0</v>
      </c>
    </row>
    <row r="82" spans="1:51" ht="23.25" hidden="1" customHeight="1">
      <c r="A82" s="217"/>
      <c r="B82" s="218"/>
      <c r="C82" s="218"/>
      <c r="D82" s="218"/>
      <c r="E82" s="218"/>
      <c r="F82" s="219"/>
      <c r="G82" s="226"/>
      <c r="H82" s="227"/>
      <c r="I82" s="227"/>
      <c r="J82" s="227"/>
      <c r="K82" s="227"/>
      <c r="L82" s="227"/>
      <c r="M82" s="227"/>
      <c r="N82" s="227"/>
      <c r="O82" s="227"/>
      <c r="P82" s="229"/>
      <c r="Q82" s="173"/>
      <c r="R82" s="173"/>
      <c r="S82" s="173"/>
      <c r="T82" s="173"/>
      <c r="U82" s="173"/>
      <c r="V82" s="173"/>
      <c r="W82" s="173"/>
      <c r="X82" s="174"/>
      <c r="Y82" s="233" t="s">
        <v>80</v>
      </c>
      <c r="Z82" s="234"/>
      <c r="AA82" s="235"/>
      <c r="AB82" s="178"/>
      <c r="AC82" s="178"/>
      <c r="AD82" s="178"/>
      <c r="AE82" s="201"/>
      <c r="AF82" s="201"/>
      <c r="AG82" s="201"/>
      <c r="AH82" s="201"/>
      <c r="AI82" s="201"/>
      <c r="AJ82" s="201"/>
      <c r="AK82" s="201"/>
      <c r="AL82" s="201"/>
      <c r="AM82" s="201"/>
      <c r="AN82" s="201"/>
      <c r="AO82" s="201"/>
      <c r="AP82" s="201"/>
      <c r="AQ82" s="201"/>
      <c r="AR82" s="201"/>
      <c r="AS82" s="201"/>
      <c r="AT82" s="201"/>
      <c r="AU82" s="179"/>
      <c r="AV82" s="180"/>
      <c r="AW82" s="180"/>
      <c r="AX82" s="202"/>
      <c r="AY82" s="75">
        <f t="shared" si="12"/>
        <v>0</v>
      </c>
    </row>
    <row r="83" spans="1:51" ht="27" hidden="1" customHeight="1">
      <c r="A83" s="83"/>
      <c r="B83" s="84"/>
      <c r="C83" s="84"/>
      <c r="D83" s="84"/>
      <c r="E83" s="84"/>
      <c r="F83" s="85"/>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75">
        <f t="shared" si="12"/>
        <v>0</v>
      </c>
    </row>
    <row r="84" spans="1:51" ht="123.75" hidden="1" customHeight="1">
      <c r="A84" s="197" t="s">
        <v>66</v>
      </c>
      <c r="B84" s="198"/>
      <c r="C84" s="199" t="s">
        <v>107</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75">
        <f t="shared" si="12"/>
        <v>0</v>
      </c>
    </row>
    <row r="85" spans="1:51" ht="18.75" hidden="1" customHeight="1">
      <c r="A85" s="121" t="s">
        <v>108</v>
      </c>
      <c r="B85" s="122"/>
      <c r="C85" s="122"/>
      <c r="D85" s="122"/>
      <c r="E85" s="122"/>
      <c r="F85" s="123"/>
      <c r="G85" s="131" t="s">
        <v>83</v>
      </c>
      <c r="H85" s="132"/>
      <c r="I85" s="132"/>
      <c r="J85" s="132"/>
      <c r="K85" s="132"/>
      <c r="L85" s="132"/>
      <c r="M85" s="132"/>
      <c r="N85" s="132"/>
      <c r="O85" s="133"/>
      <c r="P85" s="137" t="s">
        <v>84</v>
      </c>
      <c r="Q85" s="132"/>
      <c r="R85" s="132"/>
      <c r="S85" s="132"/>
      <c r="T85" s="132"/>
      <c r="U85" s="132"/>
      <c r="V85" s="132"/>
      <c r="W85" s="132"/>
      <c r="X85" s="133"/>
      <c r="Y85" s="139"/>
      <c r="Z85" s="140"/>
      <c r="AA85" s="141"/>
      <c r="AB85" s="145" t="s">
        <v>70</v>
      </c>
      <c r="AC85" s="146"/>
      <c r="AD85" s="147"/>
      <c r="AE85" s="145" t="s">
        <v>71</v>
      </c>
      <c r="AF85" s="146"/>
      <c r="AG85" s="146"/>
      <c r="AH85" s="147"/>
      <c r="AI85" s="151" t="s">
        <v>72</v>
      </c>
      <c r="AJ85" s="151"/>
      <c r="AK85" s="151"/>
      <c r="AL85" s="145"/>
      <c r="AM85" s="151" t="s">
        <v>73</v>
      </c>
      <c r="AN85" s="151"/>
      <c r="AO85" s="151"/>
      <c r="AP85" s="145"/>
      <c r="AQ85" s="153" t="s">
        <v>85</v>
      </c>
      <c r="AR85" s="154"/>
      <c r="AS85" s="154"/>
      <c r="AT85" s="154"/>
      <c r="AU85" s="154"/>
      <c r="AV85" s="154"/>
      <c r="AW85" s="154"/>
      <c r="AX85" s="155"/>
      <c r="AY85" s="75">
        <f>IF(AY$78=0,0,COUNTA(G$87))</f>
        <v>0</v>
      </c>
    </row>
    <row r="86" spans="1:51" ht="18.75" hidden="1" customHeight="1">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86</v>
      </c>
      <c r="AX86" s="159"/>
      <c r="AY86" s="75">
        <f t="shared" ref="AY86:AY92" si="13">IF(AY$78=0,0,COUNTA(G$87))</f>
        <v>0</v>
      </c>
    </row>
    <row r="87" spans="1:51" ht="23.25" hidden="1" customHeight="1">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87</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75">
        <f t="shared" si="13"/>
        <v>0</v>
      </c>
    </row>
    <row r="88" spans="1:51" ht="23.25" hidden="1" customHeight="1">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88</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75">
        <f t="shared" si="13"/>
        <v>0</v>
      </c>
    </row>
    <row r="89" spans="1:51" ht="23.25" hidden="1" customHeight="1">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89</v>
      </c>
      <c r="Z89" s="185"/>
      <c r="AA89" s="186"/>
      <c r="AB89" s="188" t="s">
        <v>90</v>
      </c>
      <c r="AC89" s="188"/>
      <c r="AD89" s="188"/>
      <c r="AE89" s="236" t="str">
        <f t="shared" ref="AE89" si="14">IFERROR(AE87/AE88*100,"-")</f>
        <v>-</v>
      </c>
      <c r="AF89" s="237"/>
      <c r="AG89" s="237"/>
      <c r="AH89" s="237"/>
      <c r="AI89" s="236" t="str">
        <f t="shared" ref="AI89" si="15">IFERROR(AI87/AI88*100,"-")</f>
        <v>-</v>
      </c>
      <c r="AJ89" s="237"/>
      <c r="AK89" s="237"/>
      <c r="AL89" s="237"/>
      <c r="AM89" s="236" t="str">
        <f t="shared" ref="AM89" si="16">IFERROR(AM87/AM88*100,"-")</f>
        <v>-</v>
      </c>
      <c r="AN89" s="237"/>
      <c r="AO89" s="237"/>
      <c r="AP89" s="237"/>
      <c r="AQ89" s="181" t="str">
        <f>IFERROR(AQ87/AQ88*100,"-")</f>
        <v>-</v>
      </c>
      <c r="AR89" s="182"/>
      <c r="AS89" s="182"/>
      <c r="AT89" s="182"/>
      <c r="AU89" s="182"/>
      <c r="AV89" s="182"/>
      <c r="AW89" s="182"/>
      <c r="AX89" s="183"/>
      <c r="AY89" s="75">
        <f t="shared" si="13"/>
        <v>0</v>
      </c>
    </row>
    <row r="90" spans="1:51" ht="90" hidden="1" customHeight="1">
      <c r="A90" s="103" t="s">
        <v>95</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75">
        <f t="shared" si="13"/>
        <v>0</v>
      </c>
    </row>
    <row r="91" spans="1:51" ht="15" hidden="1" customHeight="1">
      <c r="A91" s="83"/>
      <c r="B91" s="84"/>
      <c r="C91" s="84"/>
      <c r="D91" s="84"/>
      <c r="E91" s="84"/>
      <c r="F91" s="85"/>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75">
        <f t="shared" si="13"/>
        <v>0</v>
      </c>
    </row>
    <row r="92" spans="1:51" ht="123.75" hidden="1" customHeight="1">
      <c r="A92" s="197" t="s">
        <v>66</v>
      </c>
      <c r="B92" s="198"/>
      <c r="C92" s="199" t="s">
        <v>109</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75">
        <f t="shared" si="13"/>
        <v>0</v>
      </c>
    </row>
    <row r="93" spans="1:51" ht="18.75" hidden="1" customHeight="1">
      <c r="A93" s="121" t="s">
        <v>110</v>
      </c>
      <c r="B93" s="122"/>
      <c r="C93" s="122"/>
      <c r="D93" s="122"/>
      <c r="E93" s="122"/>
      <c r="F93" s="123"/>
      <c r="G93" s="131" t="s">
        <v>83</v>
      </c>
      <c r="H93" s="132"/>
      <c r="I93" s="132"/>
      <c r="J93" s="132"/>
      <c r="K93" s="132"/>
      <c r="L93" s="132"/>
      <c r="M93" s="132"/>
      <c r="N93" s="132"/>
      <c r="O93" s="133"/>
      <c r="P93" s="137" t="s">
        <v>84</v>
      </c>
      <c r="Q93" s="132"/>
      <c r="R93" s="132"/>
      <c r="S93" s="132"/>
      <c r="T93" s="132"/>
      <c r="U93" s="132"/>
      <c r="V93" s="132"/>
      <c r="W93" s="132"/>
      <c r="X93" s="133"/>
      <c r="Y93" s="139"/>
      <c r="Z93" s="140"/>
      <c r="AA93" s="141"/>
      <c r="AB93" s="145" t="s">
        <v>70</v>
      </c>
      <c r="AC93" s="146"/>
      <c r="AD93" s="147"/>
      <c r="AE93" s="145" t="s">
        <v>71</v>
      </c>
      <c r="AF93" s="146"/>
      <c r="AG93" s="146"/>
      <c r="AH93" s="147"/>
      <c r="AI93" s="151" t="s">
        <v>72</v>
      </c>
      <c r="AJ93" s="151"/>
      <c r="AK93" s="151"/>
      <c r="AL93" s="145"/>
      <c r="AM93" s="151" t="s">
        <v>73</v>
      </c>
      <c r="AN93" s="151"/>
      <c r="AO93" s="151"/>
      <c r="AP93" s="145"/>
      <c r="AQ93" s="153" t="s">
        <v>94</v>
      </c>
      <c r="AR93" s="154"/>
      <c r="AS93" s="154"/>
      <c r="AT93" s="154"/>
      <c r="AU93" s="154"/>
      <c r="AV93" s="154"/>
      <c r="AW93" s="154"/>
      <c r="AX93" s="155"/>
      <c r="AY93" s="75">
        <f>IF(AY$78=0,0,COUNTA(G$95))</f>
        <v>0</v>
      </c>
    </row>
    <row r="94" spans="1:51" ht="18.75" hidden="1" customHeight="1">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86</v>
      </c>
      <c r="AX94" s="159"/>
      <c r="AY94" s="75">
        <f t="shared" ref="AY94:AY100" si="17">IF(AY$78=0,0,COUNTA(G$95))</f>
        <v>0</v>
      </c>
    </row>
    <row r="95" spans="1:51" ht="23.25" hidden="1" customHeight="1">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87</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75">
        <f t="shared" si="17"/>
        <v>0</v>
      </c>
    </row>
    <row r="96" spans="1:51" ht="23.25" hidden="1" customHeight="1">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88</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75">
        <f t="shared" si="17"/>
        <v>0</v>
      </c>
    </row>
    <row r="97" spans="1:51" ht="23.25" hidden="1" customHeight="1">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89</v>
      </c>
      <c r="Z97" s="185"/>
      <c r="AA97" s="186"/>
      <c r="AB97" s="188" t="s">
        <v>90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75">
        <f t="shared" si="17"/>
        <v>0</v>
      </c>
    </row>
    <row r="98" spans="1:51" ht="90" hidden="1" customHeight="1">
      <c r="A98" s="103" t="s">
        <v>95</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75">
        <f t="shared" si="17"/>
        <v>0</v>
      </c>
    </row>
    <row r="99" spans="1:51" ht="15" hidden="1" customHeight="1">
      <c r="A99" s="83"/>
      <c r="B99" s="84"/>
      <c r="C99" s="84"/>
      <c r="D99" s="84"/>
      <c r="E99" s="84"/>
      <c r="F99" s="85"/>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75">
        <f t="shared" si="17"/>
        <v>0</v>
      </c>
    </row>
    <row r="100" spans="1:51" ht="123.75" hidden="1" customHeight="1">
      <c r="A100" s="197" t="s">
        <v>66</v>
      </c>
      <c r="B100" s="198"/>
      <c r="C100" s="199" t="s">
        <v>111</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75">
        <f t="shared" si="17"/>
        <v>0</v>
      </c>
    </row>
    <row r="101" spans="1:51" ht="18.75" hidden="1" customHeight="1">
      <c r="A101" s="121" t="s">
        <v>112</v>
      </c>
      <c r="B101" s="122"/>
      <c r="C101" s="122"/>
      <c r="D101" s="122"/>
      <c r="E101" s="122"/>
      <c r="F101" s="123"/>
      <c r="G101" s="131" t="s">
        <v>83</v>
      </c>
      <c r="H101" s="132"/>
      <c r="I101" s="132"/>
      <c r="J101" s="132"/>
      <c r="K101" s="132"/>
      <c r="L101" s="132"/>
      <c r="M101" s="132"/>
      <c r="N101" s="132"/>
      <c r="O101" s="133"/>
      <c r="P101" s="137" t="s">
        <v>84</v>
      </c>
      <c r="Q101" s="132"/>
      <c r="R101" s="132"/>
      <c r="S101" s="132"/>
      <c r="T101" s="132"/>
      <c r="U101" s="132"/>
      <c r="V101" s="132"/>
      <c r="W101" s="132"/>
      <c r="X101" s="133"/>
      <c r="Y101" s="139"/>
      <c r="Z101" s="140"/>
      <c r="AA101" s="141"/>
      <c r="AB101" s="145" t="s">
        <v>70</v>
      </c>
      <c r="AC101" s="146"/>
      <c r="AD101" s="147"/>
      <c r="AE101" s="145" t="s">
        <v>71</v>
      </c>
      <c r="AF101" s="146"/>
      <c r="AG101" s="146"/>
      <c r="AH101" s="147"/>
      <c r="AI101" s="151" t="s">
        <v>72</v>
      </c>
      <c r="AJ101" s="151"/>
      <c r="AK101" s="151"/>
      <c r="AL101" s="145"/>
      <c r="AM101" s="151" t="s">
        <v>73</v>
      </c>
      <c r="AN101" s="151"/>
      <c r="AO101" s="151"/>
      <c r="AP101" s="145"/>
      <c r="AQ101" s="153" t="s">
        <v>98</v>
      </c>
      <c r="AR101" s="154"/>
      <c r="AS101" s="154"/>
      <c r="AT101" s="154"/>
      <c r="AU101" s="154"/>
      <c r="AV101" s="154"/>
      <c r="AW101" s="154"/>
      <c r="AX101" s="155"/>
      <c r="AY101" s="75">
        <f>IF(AY$78=0,0,1)</f>
        <v>0</v>
      </c>
    </row>
    <row r="102" spans="1:51" ht="18.75" hidden="1" customHeight="1">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86</v>
      </c>
      <c r="AX102" s="159"/>
      <c r="AY102" s="75">
        <f t="shared" ref="AY102:AY106" si="21">IF(AY$78=0,0,1)</f>
        <v>0</v>
      </c>
    </row>
    <row r="103" spans="1:51" ht="23.25" hidden="1" customHeight="1">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87</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75">
        <f t="shared" si="21"/>
        <v>0</v>
      </c>
    </row>
    <row r="104" spans="1:51" ht="23.25" hidden="1" customHeight="1">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88</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75">
        <f t="shared" si="21"/>
        <v>0</v>
      </c>
    </row>
    <row r="105" spans="1:51" ht="23.25" hidden="1" customHeight="1">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89</v>
      </c>
      <c r="Z105" s="185"/>
      <c r="AA105" s="186"/>
      <c r="AB105" s="188" t="s">
        <v>90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75">
        <f t="shared" si="21"/>
        <v>0</v>
      </c>
    </row>
    <row r="106" spans="1:51" ht="90" hidden="1" customHeight="1">
      <c r="A106" s="103" t="s">
        <v>95</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75">
        <f t="shared" si="21"/>
        <v>0</v>
      </c>
    </row>
    <row r="107" spans="1:51" ht="22.5" hidden="1" customHeight="1">
      <c r="A107" s="109" t="s">
        <v>102</v>
      </c>
      <c r="B107" s="109"/>
      <c r="C107" s="109"/>
      <c r="D107" s="109"/>
      <c r="E107" s="109"/>
      <c r="F107" s="110"/>
      <c r="G107" s="115" t="s">
        <v>113</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75">
        <f t="shared" si="12"/>
        <v>0</v>
      </c>
    </row>
    <row r="108" spans="1:51" ht="61.5" hidden="1" customHeight="1">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75">
        <f t="shared" si="12"/>
        <v>0</v>
      </c>
    </row>
    <row r="109" spans="1:51" ht="22.5" hidden="1" customHeight="1">
      <c r="A109" s="111"/>
      <c r="B109" s="111"/>
      <c r="C109" s="111"/>
      <c r="D109" s="111"/>
      <c r="E109" s="111"/>
      <c r="F109" s="112"/>
      <c r="G109" s="115" t="s">
        <v>114</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75">
        <f t="shared" si="12"/>
        <v>0</v>
      </c>
    </row>
    <row r="110" spans="1:51" ht="59.25" hidden="1" customHeight="1">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75">
        <f t="shared" si="12"/>
        <v>0</v>
      </c>
    </row>
    <row r="111" spans="1:51" ht="61.5" hidden="1" customHeight="1">
      <c r="A111" s="203" t="s">
        <v>115</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75">
        <f>COUNTA(G111)</f>
        <v>0</v>
      </c>
    </row>
    <row r="112" spans="1:51" ht="41.25" hidden="1" customHeight="1">
      <c r="A112" s="208" t="s">
        <v>66</v>
      </c>
      <c r="B112" s="209"/>
      <c r="C112" s="209"/>
      <c r="D112" s="209"/>
      <c r="E112" s="209"/>
      <c r="F112" s="21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1" t="s">
        <v>116</v>
      </c>
      <c r="B113" s="212"/>
      <c r="C113" s="212"/>
      <c r="D113" s="212"/>
      <c r="E113" s="212"/>
      <c r="F113" s="213"/>
      <c r="G113" s="134" t="s">
        <v>68</v>
      </c>
      <c r="H113" s="135"/>
      <c r="I113" s="135"/>
      <c r="J113" s="135"/>
      <c r="K113" s="135"/>
      <c r="L113" s="135"/>
      <c r="M113" s="135"/>
      <c r="N113" s="135"/>
      <c r="O113" s="135"/>
      <c r="P113" s="138" t="s">
        <v>69</v>
      </c>
      <c r="Q113" s="135"/>
      <c r="R113" s="135"/>
      <c r="S113" s="135"/>
      <c r="T113" s="135"/>
      <c r="U113" s="135"/>
      <c r="V113" s="135"/>
      <c r="W113" s="135"/>
      <c r="X113" s="136"/>
      <c r="Y113" s="139"/>
      <c r="Z113" s="140"/>
      <c r="AA113" s="141"/>
      <c r="AB113" s="152" t="s">
        <v>70</v>
      </c>
      <c r="AC113" s="152"/>
      <c r="AD113" s="152"/>
      <c r="AE113" s="148" t="s">
        <v>71</v>
      </c>
      <c r="AF113" s="149"/>
      <c r="AG113" s="149"/>
      <c r="AH113" s="150"/>
      <c r="AI113" s="148" t="s">
        <v>72</v>
      </c>
      <c r="AJ113" s="149"/>
      <c r="AK113" s="149"/>
      <c r="AL113" s="150"/>
      <c r="AM113" s="148" t="s">
        <v>73</v>
      </c>
      <c r="AN113" s="149"/>
      <c r="AO113" s="149"/>
      <c r="AP113" s="150"/>
      <c r="AQ113" s="220" t="s">
        <v>74</v>
      </c>
      <c r="AR113" s="221"/>
      <c r="AS113" s="221"/>
      <c r="AT113" s="222"/>
      <c r="AU113" s="220" t="s">
        <v>75</v>
      </c>
      <c r="AV113" s="221"/>
      <c r="AW113" s="221"/>
      <c r="AX113" s="223"/>
      <c r="AY113" s="75">
        <f t="shared" ref="AY113:AY143" si="25">IF(AY$111=0,0,1)</f>
        <v>0</v>
      </c>
    </row>
    <row r="114" spans="1:51" ht="23.25" hidden="1" customHeight="1">
      <c r="A114" s="214"/>
      <c r="B114" s="215"/>
      <c r="C114" s="215"/>
      <c r="D114" s="215"/>
      <c r="E114" s="215"/>
      <c r="F114" s="216"/>
      <c r="G114" s="224"/>
      <c r="H114" s="225"/>
      <c r="I114" s="225"/>
      <c r="J114" s="225"/>
      <c r="K114" s="225"/>
      <c r="L114" s="225"/>
      <c r="M114" s="225"/>
      <c r="N114" s="225"/>
      <c r="O114" s="225"/>
      <c r="P114" s="228"/>
      <c r="Q114" s="169"/>
      <c r="R114" s="169"/>
      <c r="S114" s="169"/>
      <c r="T114" s="169"/>
      <c r="U114" s="169"/>
      <c r="V114" s="169"/>
      <c r="W114" s="169"/>
      <c r="X114" s="170"/>
      <c r="Y114" s="230" t="s">
        <v>78</v>
      </c>
      <c r="Z114" s="231"/>
      <c r="AA114" s="232"/>
      <c r="AB114" s="178"/>
      <c r="AC114" s="178"/>
      <c r="AD114" s="178"/>
      <c r="AE114" s="201"/>
      <c r="AF114" s="201"/>
      <c r="AG114" s="201"/>
      <c r="AH114" s="201"/>
      <c r="AI114" s="201"/>
      <c r="AJ114" s="201"/>
      <c r="AK114" s="201"/>
      <c r="AL114" s="201"/>
      <c r="AM114" s="201"/>
      <c r="AN114" s="201"/>
      <c r="AO114" s="201"/>
      <c r="AP114" s="201"/>
      <c r="AQ114" s="201"/>
      <c r="AR114" s="201"/>
      <c r="AS114" s="201"/>
      <c r="AT114" s="201"/>
      <c r="AU114" s="179"/>
      <c r="AV114" s="180"/>
      <c r="AW114" s="180"/>
      <c r="AX114" s="202"/>
      <c r="AY114" s="75">
        <f t="shared" si="25"/>
        <v>0</v>
      </c>
    </row>
    <row r="115" spans="1:51" ht="23.25" hidden="1" customHeight="1">
      <c r="A115" s="217"/>
      <c r="B115" s="218"/>
      <c r="C115" s="218"/>
      <c r="D115" s="218"/>
      <c r="E115" s="218"/>
      <c r="F115" s="219"/>
      <c r="G115" s="226"/>
      <c r="H115" s="227"/>
      <c r="I115" s="227"/>
      <c r="J115" s="227"/>
      <c r="K115" s="227"/>
      <c r="L115" s="227"/>
      <c r="M115" s="227"/>
      <c r="N115" s="227"/>
      <c r="O115" s="227"/>
      <c r="P115" s="229"/>
      <c r="Q115" s="173"/>
      <c r="R115" s="173"/>
      <c r="S115" s="173"/>
      <c r="T115" s="173"/>
      <c r="U115" s="173"/>
      <c r="V115" s="173"/>
      <c r="W115" s="173"/>
      <c r="X115" s="174"/>
      <c r="Y115" s="233" t="s">
        <v>80</v>
      </c>
      <c r="Z115" s="234"/>
      <c r="AA115" s="235"/>
      <c r="AB115" s="178"/>
      <c r="AC115" s="178"/>
      <c r="AD115" s="178"/>
      <c r="AE115" s="201"/>
      <c r="AF115" s="201"/>
      <c r="AG115" s="201"/>
      <c r="AH115" s="201"/>
      <c r="AI115" s="201"/>
      <c r="AJ115" s="201"/>
      <c r="AK115" s="201"/>
      <c r="AL115" s="201"/>
      <c r="AM115" s="201"/>
      <c r="AN115" s="201"/>
      <c r="AO115" s="201"/>
      <c r="AP115" s="201"/>
      <c r="AQ115" s="201"/>
      <c r="AR115" s="201"/>
      <c r="AS115" s="201"/>
      <c r="AT115" s="201"/>
      <c r="AU115" s="179"/>
      <c r="AV115" s="180"/>
      <c r="AW115" s="180"/>
      <c r="AX115" s="202"/>
      <c r="AY115" s="75">
        <f t="shared" si="25"/>
        <v>0</v>
      </c>
    </row>
    <row r="116" spans="1:51" ht="27" hidden="1" customHeight="1">
      <c r="A116" s="83"/>
      <c r="B116" s="84"/>
      <c r="C116" s="84"/>
      <c r="D116" s="84"/>
      <c r="E116" s="84"/>
      <c r="F116" s="85"/>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75">
        <f t="shared" si="25"/>
        <v>0</v>
      </c>
    </row>
    <row r="117" spans="1:51" ht="123.75" hidden="1" customHeight="1">
      <c r="A117" s="197" t="s">
        <v>66</v>
      </c>
      <c r="B117" s="198"/>
      <c r="C117" s="199" t="s">
        <v>117</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75">
        <f t="shared" si="25"/>
        <v>0</v>
      </c>
    </row>
    <row r="118" spans="1:51" ht="18.75" hidden="1" customHeight="1">
      <c r="A118" s="121" t="s">
        <v>118</v>
      </c>
      <c r="B118" s="122"/>
      <c r="C118" s="122"/>
      <c r="D118" s="122"/>
      <c r="E118" s="122"/>
      <c r="F118" s="123"/>
      <c r="G118" s="131" t="s">
        <v>83</v>
      </c>
      <c r="H118" s="132"/>
      <c r="I118" s="132"/>
      <c r="J118" s="132"/>
      <c r="K118" s="132"/>
      <c r="L118" s="132"/>
      <c r="M118" s="132"/>
      <c r="N118" s="132"/>
      <c r="O118" s="133"/>
      <c r="P118" s="137" t="s">
        <v>84</v>
      </c>
      <c r="Q118" s="132"/>
      <c r="R118" s="132"/>
      <c r="S118" s="132"/>
      <c r="T118" s="132"/>
      <c r="U118" s="132"/>
      <c r="V118" s="132"/>
      <c r="W118" s="132"/>
      <c r="X118" s="133"/>
      <c r="Y118" s="139"/>
      <c r="Z118" s="140"/>
      <c r="AA118" s="141"/>
      <c r="AB118" s="145" t="s">
        <v>70</v>
      </c>
      <c r="AC118" s="146"/>
      <c r="AD118" s="147"/>
      <c r="AE118" s="145" t="s">
        <v>71</v>
      </c>
      <c r="AF118" s="146"/>
      <c r="AG118" s="146"/>
      <c r="AH118" s="147"/>
      <c r="AI118" s="151" t="s">
        <v>72</v>
      </c>
      <c r="AJ118" s="151"/>
      <c r="AK118" s="151"/>
      <c r="AL118" s="145"/>
      <c r="AM118" s="151" t="s">
        <v>73</v>
      </c>
      <c r="AN118" s="151"/>
      <c r="AO118" s="151"/>
      <c r="AP118" s="145"/>
      <c r="AQ118" s="153" t="s">
        <v>85</v>
      </c>
      <c r="AR118" s="154"/>
      <c r="AS118" s="154"/>
      <c r="AT118" s="154"/>
      <c r="AU118" s="154"/>
      <c r="AV118" s="154"/>
      <c r="AW118" s="154"/>
      <c r="AX118" s="155"/>
      <c r="AY118" s="75">
        <f>IF(AY$111=0,0,COUNTA(G$120))</f>
        <v>0</v>
      </c>
    </row>
    <row r="119" spans="1:51" ht="18.75" hidden="1" customHeight="1">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86</v>
      </c>
      <c r="AX119" s="159"/>
      <c r="AY119" s="75">
        <f t="shared" ref="AY119:AY125" si="26">IF(AY$111=0,0,COUNTA(G$120))</f>
        <v>0</v>
      </c>
    </row>
    <row r="120" spans="1:51" ht="23.25" hidden="1" customHeight="1">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87</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75">
        <f t="shared" si="26"/>
        <v>0</v>
      </c>
    </row>
    <row r="121" spans="1:51" ht="23.25" hidden="1" customHeight="1">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88</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75">
        <f t="shared" si="26"/>
        <v>0</v>
      </c>
    </row>
    <row r="122" spans="1:51" ht="23.25" hidden="1" customHeight="1">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89</v>
      </c>
      <c r="Z122" s="185"/>
      <c r="AA122" s="186"/>
      <c r="AB122" s="188" t="s">
        <v>90</v>
      </c>
      <c r="AC122" s="188"/>
      <c r="AD122" s="18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75">
        <f t="shared" si="26"/>
        <v>0</v>
      </c>
    </row>
    <row r="123" spans="1:51" ht="90" hidden="1" customHeight="1">
      <c r="A123" s="103" t="s">
        <v>95</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75">
        <f t="shared" si="26"/>
        <v>0</v>
      </c>
    </row>
    <row r="124" spans="1:51" ht="15" hidden="1" customHeight="1">
      <c r="A124" s="83"/>
      <c r="B124" s="84"/>
      <c r="C124" s="84"/>
      <c r="D124" s="84"/>
      <c r="E124" s="84"/>
      <c r="F124" s="85"/>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75">
        <f t="shared" si="26"/>
        <v>0</v>
      </c>
    </row>
    <row r="125" spans="1:51" ht="123.75" hidden="1" customHeight="1">
      <c r="A125" s="197" t="s">
        <v>66</v>
      </c>
      <c r="B125" s="198"/>
      <c r="C125" s="199" t="s">
        <v>119</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75">
        <f t="shared" si="26"/>
        <v>0</v>
      </c>
    </row>
    <row r="126" spans="1:51" ht="18.75" hidden="1" customHeight="1">
      <c r="A126" s="121" t="s">
        <v>120</v>
      </c>
      <c r="B126" s="122"/>
      <c r="C126" s="122"/>
      <c r="D126" s="122"/>
      <c r="E126" s="122"/>
      <c r="F126" s="123"/>
      <c r="G126" s="131" t="s">
        <v>83</v>
      </c>
      <c r="H126" s="132"/>
      <c r="I126" s="132"/>
      <c r="J126" s="132"/>
      <c r="K126" s="132"/>
      <c r="L126" s="132"/>
      <c r="M126" s="132"/>
      <c r="N126" s="132"/>
      <c r="O126" s="133"/>
      <c r="P126" s="137" t="s">
        <v>84</v>
      </c>
      <c r="Q126" s="132"/>
      <c r="R126" s="132"/>
      <c r="S126" s="132"/>
      <c r="T126" s="132"/>
      <c r="U126" s="132"/>
      <c r="V126" s="132"/>
      <c r="W126" s="132"/>
      <c r="X126" s="133"/>
      <c r="Y126" s="139"/>
      <c r="Z126" s="140"/>
      <c r="AA126" s="141"/>
      <c r="AB126" s="145" t="s">
        <v>70</v>
      </c>
      <c r="AC126" s="146"/>
      <c r="AD126" s="147"/>
      <c r="AE126" s="145" t="s">
        <v>71</v>
      </c>
      <c r="AF126" s="146"/>
      <c r="AG126" s="146"/>
      <c r="AH126" s="147"/>
      <c r="AI126" s="151" t="s">
        <v>72</v>
      </c>
      <c r="AJ126" s="151"/>
      <c r="AK126" s="151"/>
      <c r="AL126" s="145"/>
      <c r="AM126" s="151" t="s">
        <v>73</v>
      </c>
      <c r="AN126" s="151"/>
      <c r="AO126" s="151"/>
      <c r="AP126" s="145"/>
      <c r="AQ126" s="153" t="s">
        <v>121</v>
      </c>
      <c r="AR126" s="154"/>
      <c r="AS126" s="154"/>
      <c r="AT126" s="154"/>
      <c r="AU126" s="154"/>
      <c r="AV126" s="154"/>
      <c r="AW126" s="154"/>
      <c r="AX126" s="155"/>
      <c r="AY126" s="75">
        <f>IF(AY$111=0,0,COUNTA(G$128))</f>
        <v>0</v>
      </c>
    </row>
    <row r="127" spans="1:51" ht="18.75" hidden="1" customHeight="1">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86</v>
      </c>
      <c r="AX127" s="159"/>
      <c r="AY127" s="75">
        <f t="shared" ref="AY127:AY133" si="30">IF(AY$111=0,0,COUNTA(G$128))</f>
        <v>0</v>
      </c>
    </row>
    <row r="128" spans="1:51" ht="23.25" hidden="1" customHeight="1">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87</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75">
        <f t="shared" si="30"/>
        <v>0</v>
      </c>
    </row>
    <row r="129" spans="1:51" ht="23.25" hidden="1" customHeight="1">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88</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75">
        <f t="shared" si="30"/>
        <v>0</v>
      </c>
    </row>
    <row r="130" spans="1:51" ht="23.25" hidden="1" customHeight="1">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89</v>
      </c>
      <c r="Z130" s="185"/>
      <c r="AA130" s="186"/>
      <c r="AB130" s="188" t="s">
        <v>90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75">
        <f t="shared" si="30"/>
        <v>0</v>
      </c>
    </row>
    <row r="131" spans="1:51" ht="90" hidden="1" customHeight="1">
      <c r="A131" s="103" t="s">
        <v>95</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75">
        <f t="shared" si="30"/>
        <v>0</v>
      </c>
    </row>
    <row r="132" spans="1:51" ht="15" hidden="1" customHeight="1">
      <c r="A132" s="83"/>
      <c r="B132" s="84"/>
      <c r="C132" s="84"/>
      <c r="D132" s="84"/>
      <c r="E132" s="84"/>
      <c r="F132" s="85"/>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75">
        <f t="shared" si="30"/>
        <v>0</v>
      </c>
    </row>
    <row r="133" spans="1:51" ht="123.75" hidden="1" customHeight="1">
      <c r="A133" s="197" t="s">
        <v>66</v>
      </c>
      <c r="B133" s="198"/>
      <c r="C133" s="199" t="s">
        <v>122</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75">
        <f t="shared" si="30"/>
        <v>0</v>
      </c>
    </row>
    <row r="134" spans="1:51" ht="18.75" hidden="1" customHeight="1">
      <c r="A134" s="121" t="s">
        <v>123</v>
      </c>
      <c r="B134" s="122"/>
      <c r="C134" s="122"/>
      <c r="D134" s="122"/>
      <c r="E134" s="122"/>
      <c r="F134" s="123"/>
      <c r="G134" s="131" t="s">
        <v>83</v>
      </c>
      <c r="H134" s="132"/>
      <c r="I134" s="132"/>
      <c r="J134" s="132"/>
      <c r="K134" s="132"/>
      <c r="L134" s="132"/>
      <c r="M134" s="132"/>
      <c r="N134" s="132"/>
      <c r="O134" s="133"/>
      <c r="P134" s="137" t="s">
        <v>84</v>
      </c>
      <c r="Q134" s="132"/>
      <c r="R134" s="132"/>
      <c r="S134" s="132"/>
      <c r="T134" s="132"/>
      <c r="U134" s="132"/>
      <c r="V134" s="132"/>
      <c r="W134" s="132"/>
      <c r="X134" s="133"/>
      <c r="Y134" s="139"/>
      <c r="Z134" s="140"/>
      <c r="AA134" s="141"/>
      <c r="AB134" s="145" t="s">
        <v>70</v>
      </c>
      <c r="AC134" s="146"/>
      <c r="AD134" s="147"/>
      <c r="AE134" s="145" t="s">
        <v>71</v>
      </c>
      <c r="AF134" s="146"/>
      <c r="AG134" s="146"/>
      <c r="AH134" s="147"/>
      <c r="AI134" s="151" t="s">
        <v>72</v>
      </c>
      <c r="AJ134" s="151"/>
      <c r="AK134" s="151"/>
      <c r="AL134" s="145"/>
      <c r="AM134" s="151" t="s">
        <v>73</v>
      </c>
      <c r="AN134" s="151"/>
      <c r="AO134" s="151"/>
      <c r="AP134" s="145"/>
      <c r="AQ134" s="153" t="s">
        <v>98</v>
      </c>
      <c r="AR134" s="154"/>
      <c r="AS134" s="154"/>
      <c r="AT134" s="154"/>
      <c r="AU134" s="154"/>
      <c r="AV134" s="154"/>
      <c r="AW134" s="154"/>
      <c r="AX134" s="155"/>
      <c r="AY134" s="75">
        <f t="shared" si="25"/>
        <v>0</v>
      </c>
    </row>
    <row r="135" spans="1:51" ht="18.75" hidden="1" customHeight="1">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86</v>
      </c>
      <c r="AX135" s="159"/>
      <c r="AY135" s="75">
        <f t="shared" si="25"/>
        <v>0</v>
      </c>
    </row>
    <row r="136" spans="1:51" ht="23.25" hidden="1" customHeight="1">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87</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75">
        <f t="shared" si="25"/>
        <v>0</v>
      </c>
    </row>
    <row r="137" spans="1:51" ht="23.25" hidden="1" customHeight="1">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88</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75">
        <f t="shared" si="25"/>
        <v>0</v>
      </c>
    </row>
    <row r="138" spans="1:51" ht="23.25" hidden="1" customHeight="1">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89</v>
      </c>
      <c r="Z138" s="185"/>
      <c r="AA138" s="186"/>
      <c r="AB138" s="188" t="s">
        <v>90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75">
        <f t="shared" si="25"/>
        <v>0</v>
      </c>
    </row>
    <row r="139" spans="1:51" ht="90" hidden="1" customHeight="1">
      <c r="A139" s="103" t="s">
        <v>95</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75">
        <f t="shared" si="25"/>
        <v>0</v>
      </c>
    </row>
    <row r="140" spans="1:51" ht="22.5" hidden="1" customHeight="1">
      <c r="A140" s="109" t="s">
        <v>102</v>
      </c>
      <c r="B140" s="109"/>
      <c r="C140" s="109"/>
      <c r="D140" s="109"/>
      <c r="E140" s="109"/>
      <c r="F140" s="110"/>
      <c r="G140" s="115" t="s">
        <v>124</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75">
        <f t="shared" si="25"/>
        <v>0</v>
      </c>
    </row>
    <row r="141" spans="1:51" ht="61.5" hidden="1" customHeight="1">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75">
        <f t="shared" si="25"/>
        <v>0</v>
      </c>
    </row>
    <row r="142" spans="1:51" ht="22.5" hidden="1" customHeight="1">
      <c r="A142" s="111"/>
      <c r="B142" s="111"/>
      <c r="C142" s="111"/>
      <c r="D142" s="111"/>
      <c r="E142" s="111"/>
      <c r="F142" s="112"/>
      <c r="G142" s="115" t="s">
        <v>125</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75">
        <f t="shared" si="25"/>
        <v>0</v>
      </c>
    </row>
    <row r="143" spans="1:51" ht="59.25" hidden="1" customHeight="1">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75">
        <f t="shared" si="25"/>
        <v>0</v>
      </c>
    </row>
    <row r="144" spans="1:51" ht="61.5" hidden="1" customHeight="1" collapsed="1">
      <c r="A144" s="203" t="s">
        <v>126</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75">
        <f>COUNTA(G144)</f>
        <v>0</v>
      </c>
    </row>
    <row r="145" spans="1:51" ht="41.25" hidden="1" customHeight="1">
      <c r="A145" s="208" t="s">
        <v>66</v>
      </c>
      <c r="B145" s="209"/>
      <c r="C145" s="209"/>
      <c r="D145" s="209"/>
      <c r="E145" s="209"/>
      <c r="F145" s="21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1" t="s">
        <v>127</v>
      </c>
      <c r="B146" s="212"/>
      <c r="C146" s="212"/>
      <c r="D146" s="212"/>
      <c r="E146" s="212"/>
      <c r="F146" s="213"/>
      <c r="G146" s="134" t="s">
        <v>68</v>
      </c>
      <c r="H146" s="135"/>
      <c r="I146" s="135"/>
      <c r="J146" s="135"/>
      <c r="K146" s="135"/>
      <c r="L146" s="135"/>
      <c r="M146" s="135"/>
      <c r="N146" s="135"/>
      <c r="O146" s="135"/>
      <c r="P146" s="138" t="s">
        <v>69</v>
      </c>
      <c r="Q146" s="135"/>
      <c r="R146" s="135"/>
      <c r="S146" s="135"/>
      <c r="T146" s="135"/>
      <c r="U146" s="135"/>
      <c r="V146" s="135"/>
      <c r="W146" s="135"/>
      <c r="X146" s="136"/>
      <c r="Y146" s="139"/>
      <c r="Z146" s="140"/>
      <c r="AA146" s="141"/>
      <c r="AB146" s="152" t="s">
        <v>70</v>
      </c>
      <c r="AC146" s="152"/>
      <c r="AD146" s="152"/>
      <c r="AE146" s="148" t="s">
        <v>71</v>
      </c>
      <c r="AF146" s="149"/>
      <c r="AG146" s="149"/>
      <c r="AH146" s="150"/>
      <c r="AI146" s="148" t="s">
        <v>72</v>
      </c>
      <c r="AJ146" s="149"/>
      <c r="AK146" s="149"/>
      <c r="AL146" s="150"/>
      <c r="AM146" s="148" t="s">
        <v>73</v>
      </c>
      <c r="AN146" s="149"/>
      <c r="AO146" s="149"/>
      <c r="AP146" s="150"/>
      <c r="AQ146" s="220" t="s">
        <v>74</v>
      </c>
      <c r="AR146" s="221"/>
      <c r="AS146" s="221"/>
      <c r="AT146" s="222"/>
      <c r="AU146" s="220" t="s">
        <v>75</v>
      </c>
      <c r="AV146" s="221"/>
      <c r="AW146" s="221"/>
      <c r="AX146" s="223"/>
      <c r="AY146" s="75">
        <f t="shared" ref="AY146:AY176" si="37">IF(AY$144=0,0,1)</f>
        <v>0</v>
      </c>
    </row>
    <row r="147" spans="1:51" ht="23.25" hidden="1" customHeight="1">
      <c r="A147" s="214"/>
      <c r="B147" s="215"/>
      <c r="C147" s="215"/>
      <c r="D147" s="215"/>
      <c r="E147" s="215"/>
      <c r="F147" s="216"/>
      <c r="G147" s="224"/>
      <c r="H147" s="225"/>
      <c r="I147" s="225"/>
      <c r="J147" s="225"/>
      <c r="K147" s="225"/>
      <c r="L147" s="225"/>
      <c r="M147" s="225"/>
      <c r="N147" s="225"/>
      <c r="O147" s="225"/>
      <c r="P147" s="228"/>
      <c r="Q147" s="169"/>
      <c r="R147" s="169"/>
      <c r="S147" s="169"/>
      <c r="T147" s="169"/>
      <c r="U147" s="169"/>
      <c r="V147" s="169"/>
      <c r="W147" s="169"/>
      <c r="X147" s="170"/>
      <c r="Y147" s="230" t="s">
        <v>78</v>
      </c>
      <c r="Z147" s="231"/>
      <c r="AA147" s="232"/>
      <c r="AB147" s="178"/>
      <c r="AC147" s="178"/>
      <c r="AD147" s="178"/>
      <c r="AE147" s="201"/>
      <c r="AF147" s="201"/>
      <c r="AG147" s="201"/>
      <c r="AH147" s="201"/>
      <c r="AI147" s="201"/>
      <c r="AJ147" s="201"/>
      <c r="AK147" s="201"/>
      <c r="AL147" s="201"/>
      <c r="AM147" s="201"/>
      <c r="AN147" s="201"/>
      <c r="AO147" s="201"/>
      <c r="AP147" s="201"/>
      <c r="AQ147" s="201"/>
      <c r="AR147" s="201"/>
      <c r="AS147" s="201"/>
      <c r="AT147" s="201"/>
      <c r="AU147" s="179"/>
      <c r="AV147" s="180"/>
      <c r="AW147" s="180"/>
      <c r="AX147" s="202"/>
      <c r="AY147" s="75">
        <f t="shared" si="37"/>
        <v>0</v>
      </c>
    </row>
    <row r="148" spans="1:51" ht="23.25" hidden="1" customHeight="1">
      <c r="A148" s="217"/>
      <c r="B148" s="218"/>
      <c r="C148" s="218"/>
      <c r="D148" s="218"/>
      <c r="E148" s="218"/>
      <c r="F148" s="219"/>
      <c r="G148" s="226"/>
      <c r="H148" s="227"/>
      <c r="I148" s="227"/>
      <c r="J148" s="227"/>
      <c r="K148" s="227"/>
      <c r="L148" s="227"/>
      <c r="M148" s="227"/>
      <c r="N148" s="227"/>
      <c r="O148" s="227"/>
      <c r="P148" s="229"/>
      <c r="Q148" s="173"/>
      <c r="R148" s="173"/>
      <c r="S148" s="173"/>
      <c r="T148" s="173"/>
      <c r="U148" s="173"/>
      <c r="V148" s="173"/>
      <c r="W148" s="173"/>
      <c r="X148" s="174"/>
      <c r="Y148" s="233" t="s">
        <v>80</v>
      </c>
      <c r="Z148" s="234"/>
      <c r="AA148" s="235"/>
      <c r="AB148" s="178"/>
      <c r="AC148" s="178"/>
      <c r="AD148" s="178"/>
      <c r="AE148" s="201"/>
      <c r="AF148" s="201"/>
      <c r="AG148" s="201"/>
      <c r="AH148" s="201"/>
      <c r="AI148" s="201"/>
      <c r="AJ148" s="201"/>
      <c r="AK148" s="201"/>
      <c r="AL148" s="201"/>
      <c r="AM148" s="201"/>
      <c r="AN148" s="201"/>
      <c r="AO148" s="201"/>
      <c r="AP148" s="201"/>
      <c r="AQ148" s="201"/>
      <c r="AR148" s="201"/>
      <c r="AS148" s="201"/>
      <c r="AT148" s="201"/>
      <c r="AU148" s="179"/>
      <c r="AV148" s="180"/>
      <c r="AW148" s="180"/>
      <c r="AX148" s="202"/>
      <c r="AY148" s="75">
        <f t="shared" si="37"/>
        <v>0</v>
      </c>
    </row>
    <row r="149" spans="1:51" ht="27" hidden="1" customHeight="1">
      <c r="A149" s="83"/>
      <c r="B149" s="84"/>
      <c r="C149" s="84"/>
      <c r="D149" s="84"/>
      <c r="E149" s="84"/>
      <c r="F149" s="85"/>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75">
        <f t="shared" si="37"/>
        <v>0</v>
      </c>
    </row>
    <row r="150" spans="1:51" ht="123.75" hidden="1" customHeight="1">
      <c r="A150" s="197" t="s">
        <v>66</v>
      </c>
      <c r="B150" s="198"/>
      <c r="C150" s="199" t="s">
        <v>128</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75">
        <f t="shared" si="37"/>
        <v>0</v>
      </c>
    </row>
    <row r="151" spans="1:51" ht="18.75" hidden="1" customHeight="1">
      <c r="A151" s="121" t="s">
        <v>129</v>
      </c>
      <c r="B151" s="122"/>
      <c r="C151" s="122"/>
      <c r="D151" s="122"/>
      <c r="E151" s="122"/>
      <c r="F151" s="123"/>
      <c r="G151" s="131" t="s">
        <v>83</v>
      </c>
      <c r="H151" s="132"/>
      <c r="I151" s="132"/>
      <c r="J151" s="132"/>
      <c r="K151" s="132"/>
      <c r="L151" s="132"/>
      <c r="M151" s="132"/>
      <c r="N151" s="132"/>
      <c r="O151" s="133"/>
      <c r="P151" s="137" t="s">
        <v>84</v>
      </c>
      <c r="Q151" s="132"/>
      <c r="R151" s="132"/>
      <c r="S151" s="132"/>
      <c r="T151" s="132"/>
      <c r="U151" s="132"/>
      <c r="V151" s="132"/>
      <c r="W151" s="132"/>
      <c r="X151" s="133"/>
      <c r="Y151" s="139"/>
      <c r="Z151" s="140"/>
      <c r="AA151" s="141"/>
      <c r="AB151" s="145" t="s">
        <v>70</v>
      </c>
      <c r="AC151" s="146"/>
      <c r="AD151" s="147"/>
      <c r="AE151" s="145" t="s">
        <v>71</v>
      </c>
      <c r="AF151" s="146"/>
      <c r="AG151" s="146"/>
      <c r="AH151" s="147"/>
      <c r="AI151" s="151" t="s">
        <v>72</v>
      </c>
      <c r="AJ151" s="151"/>
      <c r="AK151" s="151"/>
      <c r="AL151" s="145"/>
      <c r="AM151" s="151" t="s">
        <v>73</v>
      </c>
      <c r="AN151" s="151"/>
      <c r="AO151" s="151"/>
      <c r="AP151" s="145"/>
      <c r="AQ151" s="153" t="s">
        <v>85</v>
      </c>
      <c r="AR151" s="154"/>
      <c r="AS151" s="154"/>
      <c r="AT151" s="154"/>
      <c r="AU151" s="154"/>
      <c r="AV151" s="154"/>
      <c r="AW151" s="154"/>
      <c r="AX151" s="155"/>
      <c r="AY151" s="75">
        <f>IF(AY$144=0,0,COUNTA(G$153))</f>
        <v>0</v>
      </c>
    </row>
    <row r="152" spans="1:51" ht="18.75" hidden="1" customHeight="1">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86</v>
      </c>
      <c r="AX152" s="159"/>
      <c r="AY152" s="75">
        <f t="shared" ref="AY152:AY158" si="38">IF(AY$144=0,0,COUNTA(G$153))</f>
        <v>0</v>
      </c>
    </row>
    <row r="153" spans="1:51" ht="23.25" hidden="1" customHeight="1">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87</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75">
        <f t="shared" si="38"/>
        <v>0</v>
      </c>
    </row>
    <row r="154" spans="1:51" ht="23.25" hidden="1" customHeight="1">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88</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75">
        <f t="shared" si="38"/>
        <v>0</v>
      </c>
    </row>
    <row r="155" spans="1:51" ht="23.25" hidden="1" customHeight="1">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89</v>
      </c>
      <c r="Z155" s="185"/>
      <c r="AA155" s="186"/>
      <c r="AB155" s="188" t="s">
        <v>90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75">
        <f t="shared" si="38"/>
        <v>0</v>
      </c>
    </row>
    <row r="156" spans="1:51" ht="90" hidden="1" customHeight="1">
      <c r="A156" s="103" t="s">
        <v>95</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75">
        <f t="shared" si="38"/>
        <v>0</v>
      </c>
    </row>
    <row r="157" spans="1:51" ht="15" hidden="1" customHeight="1">
      <c r="A157" s="83"/>
      <c r="B157" s="84"/>
      <c r="C157" s="84"/>
      <c r="D157" s="84"/>
      <c r="E157" s="84"/>
      <c r="F157" s="85"/>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75">
        <f t="shared" si="38"/>
        <v>0</v>
      </c>
    </row>
    <row r="158" spans="1:51" ht="123.75" hidden="1" customHeight="1">
      <c r="A158" s="197" t="s">
        <v>66</v>
      </c>
      <c r="B158" s="198"/>
      <c r="C158" s="199" t="s">
        <v>130</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75">
        <f t="shared" si="38"/>
        <v>0</v>
      </c>
    </row>
    <row r="159" spans="1:51" ht="18.75" hidden="1" customHeight="1">
      <c r="A159" s="121" t="s">
        <v>131</v>
      </c>
      <c r="B159" s="122"/>
      <c r="C159" s="122"/>
      <c r="D159" s="122"/>
      <c r="E159" s="122"/>
      <c r="F159" s="123"/>
      <c r="G159" s="131" t="s">
        <v>83</v>
      </c>
      <c r="H159" s="132"/>
      <c r="I159" s="132"/>
      <c r="J159" s="132"/>
      <c r="K159" s="132"/>
      <c r="L159" s="132"/>
      <c r="M159" s="132"/>
      <c r="N159" s="132"/>
      <c r="O159" s="133"/>
      <c r="P159" s="137" t="s">
        <v>84</v>
      </c>
      <c r="Q159" s="132"/>
      <c r="R159" s="132"/>
      <c r="S159" s="132"/>
      <c r="T159" s="132"/>
      <c r="U159" s="132"/>
      <c r="V159" s="132"/>
      <c r="W159" s="132"/>
      <c r="X159" s="133"/>
      <c r="Y159" s="139"/>
      <c r="Z159" s="140"/>
      <c r="AA159" s="141"/>
      <c r="AB159" s="145" t="s">
        <v>70</v>
      </c>
      <c r="AC159" s="146"/>
      <c r="AD159" s="147"/>
      <c r="AE159" s="145" t="s">
        <v>71</v>
      </c>
      <c r="AF159" s="146"/>
      <c r="AG159" s="146"/>
      <c r="AH159" s="147"/>
      <c r="AI159" s="151" t="s">
        <v>72</v>
      </c>
      <c r="AJ159" s="151"/>
      <c r="AK159" s="151"/>
      <c r="AL159" s="145"/>
      <c r="AM159" s="151" t="s">
        <v>73</v>
      </c>
      <c r="AN159" s="151"/>
      <c r="AO159" s="151"/>
      <c r="AP159" s="145"/>
      <c r="AQ159" s="153" t="s">
        <v>121</v>
      </c>
      <c r="AR159" s="154"/>
      <c r="AS159" s="154"/>
      <c r="AT159" s="154"/>
      <c r="AU159" s="154"/>
      <c r="AV159" s="154"/>
      <c r="AW159" s="154"/>
      <c r="AX159" s="155"/>
      <c r="AY159" s="75">
        <f>IF(AY$144=0,0,COUNTA(G$161))</f>
        <v>0</v>
      </c>
    </row>
    <row r="160" spans="1:51" ht="18.75" hidden="1" customHeight="1">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86</v>
      </c>
      <c r="AX160" s="159"/>
      <c r="AY160" s="75">
        <f t="shared" ref="AY160:AY166" si="42">IF(AY$144=0,0,COUNTA(G$161))</f>
        <v>0</v>
      </c>
    </row>
    <row r="161" spans="1:51" ht="23.25" hidden="1" customHeight="1">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87</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75">
        <f t="shared" si="42"/>
        <v>0</v>
      </c>
    </row>
    <row r="162" spans="1:51" ht="23.25" hidden="1" customHeight="1">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88</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75">
        <f t="shared" si="42"/>
        <v>0</v>
      </c>
    </row>
    <row r="163" spans="1:51" ht="23.25" hidden="1" customHeight="1">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89</v>
      </c>
      <c r="Z163" s="185"/>
      <c r="AA163" s="186"/>
      <c r="AB163" s="188" t="s">
        <v>90</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75">
        <f t="shared" si="42"/>
        <v>0</v>
      </c>
    </row>
    <row r="164" spans="1:51" ht="90" hidden="1" customHeight="1">
      <c r="A164" s="103" t="s">
        <v>95</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75">
        <f t="shared" si="42"/>
        <v>0</v>
      </c>
    </row>
    <row r="165" spans="1:51" ht="15" hidden="1" customHeight="1">
      <c r="A165" s="83"/>
      <c r="B165" s="84"/>
      <c r="C165" s="84"/>
      <c r="D165" s="84"/>
      <c r="E165" s="84"/>
      <c r="F165" s="85"/>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75">
        <f t="shared" si="42"/>
        <v>0</v>
      </c>
    </row>
    <row r="166" spans="1:51" ht="123.75" hidden="1" customHeight="1">
      <c r="A166" s="197" t="s">
        <v>66</v>
      </c>
      <c r="B166" s="198"/>
      <c r="C166" s="199" t="s">
        <v>132</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75">
        <f t="shared" si="42"/>
        <v>0</v>
      </c>
    </row>
    <row r="167" spans="1:51" ht="18.75" hidden="1" customHeight="1">
      <c r="A167" s="121" t="s">
        <v>133</v>
      </c>
      <c r="B167" s="122"/>
      <c r="C167" s="122"/>
      <c r="D167" s="122"/>
      <c r="E167" s="122"/>
      <c r="F167" s="123"/>
      <c r="G167" s="131" t="s">
        <v>83</v>
      </c>
      <c r="H167" s="132"/>
      <c r="I167" s="132"/>
      <c r="J167" s="132"/>
      <c r="K167" s="132"/>
      <c r="L167" s="132"/>
      <c r="M167" s="132"/>
      <c r="N167" s="132"/>
      <c r="O167" s="133"/>
      <c r="P167" s="137" t="s">
        <v>84</v>
      </c>
      <c r="Q167" s="132"/>
      <c r="R167" s="132"/>
      <c r="S167" s="132"/>
      <c r="T167" s="132"/>
      <c r="U167" s="132"/>
      <c r="V167" s="132"/>
      <c r="W167" s="132"/>
      <c r="X167" s="133"/>
      <c r="Y167" s="139"/>
      <c r="Z167" s="140"/>
      <c r="AA167" s="141"/>
      <c r="AB167" s="145" t="s">
        <v>70</v>
      </c>
      <c r="AC167" s="146"/>
      <c r="AD167" s="147"/>
      <c r="AE167" s="145" t="s">
        <v>71</v>
      </c>
      <c r="AF167" s="146"/>
      <c r="AG167" s="146"/>
      <c r="AH167" s="147"/>
      <c r="AI167" s="151" t="s">
        <v>72</v>
      </c>
      <c r="AJ167" s="151"/>
      <c r="AK167" s="151"/>
      <c r="AL167" s="145"/>
      <c r="AM167" s="151" t="s">
        <v>73</v>
      </c>
      <c r="AN167" s="151"/>
      <c r="AO167" s="151"/>
      <c r="AP167" s="145"/>
      <c r="AQ167" s="153" t="s">
        <v>98</v>
      </c>
      <c r="AR167" s="154"/>
      <c r="AS167" s="154"/>
      <c r="AT167" s="154"/>
      <c r="AU167" s="154"/>
      <c r="AV167" s="154"/>
      <c r="AW167" s="154"/>
      <c r="AX167" s="155"/>
      <c r="AY167" s="75">
        <f t="shared" si="37"/>
        <v>0</v>
      </c>
    </row>
    <row r="168" spans="1:51" ht="18.75" hidden="1" customHeight="1">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86</v>
      </c>
      <c r="AX168" s="159"/>
      <c r="AY168" s="75">
        <f t="shared" si="37"/>
        <v>0</v>
      </c>
    </row>
    <row r="169" spans="1:51" ht="23.25" hidden="1" customHeight="1">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87</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75">
        <f t="shared" si="37"/>
        <v>0</v>
      </c>
    </row>
    <row r="170" spans="1:51" ht="23.25" hidden="1" customHeight="1">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88</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75">
        <f t="shared" si="37"/>
        <v>0</v>
      </c>
    </row>
    <row r="171" spans="1:51" ht="23.25" hidden="1" customHeight="1">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89</v>
      </c>
      <c r="Z171" s="185"/>
      <c r="AA171" s="186"/>
      <c r="AB171" s="188" t="s">
        <v>90</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75">
        <f t="shared" si="37"/>
        <v>0</v>
      </c>
    </row>
    <row r="172" spans="1:51" ht="90" hidden="1" customHeight="1">
      <c r="A172" s="103" t="s">
        <v>95</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75">
        <f t="shared" si="37"/>
        <v>0</v>
      </c>
    </row>
    <row r="173" spans="1:51" ht="22.5" hidden="1" customHeight="1">
      <c r="A173" s="109" t="s">
        <v>102</v>
      </c>
      <c r="B173" s="109"/>
      <c r="C173" s="109"/>
      <c r="D173" s="109"/>
      <c r="E173" s="109"/>
      <c r="F173" s="110"/>
      <c r="G173" s="115" t="s">
        <v>134</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75">
        <f t="shared" si="37"/>
        <v>0</v>
      </c>
    </row>
    <row r="174" spans="1:51" ht="61.5" hidden="1" customHeight="1">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75">
        <f t="shared" si="37"/>
        <v>0</v>
      </c>
    </row>
    <row r="175" spans="1:51" ht="22.5" hidden="1" customHeight="1">
      <c r="A175" s="111"/>
      <c r="B175" s="111"/>
      <c r="C175" s="111"/>
      <c r="D175" s="111"/>
      <c r="E175" s="111"/>
      <c r="F175" s="112"/>
      <c r="G175" s="115" t="s">
        <v>135</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75">
        <f t="shared" si="37"/>
        <v>0</v>
      </c>
    </row>
    <row r="176" spans="1:51" ht="59.25" hidden="1" customHeight="1">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75">
        <f t="shared" si="37"/>
        <v>0</v>
      </c>
    </row>
    <row r="177" spans="1:51" ht="61.5" hidden="1" customHeight="1">
      <c r="A177" s="203" t="s">
        <v>136</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75">
        <f>COUNTA(G177)</f>
        <v>0</v>
      </c>
    </row>
    <row r="178" spans="1:51" ht="41.25" hidden="1" customHeight="1">
      <c r="A178" s="208" t="s">
        <v>66</v>
      </c>
      <c r="B178" s="209"/>
      <c r="C178" s="209"/>
      <c r="D178" s="209"/>
      <c r="E178" s="209"/>
      <c r="F178" s="21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1" t="s">
        <v>137</v>
      </c>
      <c r="B179" s="212"/>
      <c r="C179" s="212"/>
      <c r="D179" s="212"/>
      <c r="E179" s="212"/>
      <c r="F179" s="213"/>
      <c r="G179" s="134" t="s">
        <v>68</v>
      </c>
      <c r="H179" s="135"/>
      <c r="I179" s="135"/>
      <c r="J179" s="135"/>
      <c r="K179" s="135"/>
      <c r="L179" s="135"/>
      <c r="M179" s="135"/>
      <c r="N179" s="135"/>
      <c r="O179" s="135"/>
      <c r="P179" s="138" t="s">
        <v>69</v>
      </c>
      <c r="Q179" s="135"/>
      <c r="R179" s="135"/>
      <c r="S179" s="135"/>
      <c r="T179" s="135"/>
      <c r="U179" s="135"/>
      <c r="V179" s="135"/>
      <c r="W179" s="135"/>
      <c r="X179" s="136"/>
      <c r="Y179" s="139"/>
      <c r="Z179" s="140"/>
      <c r="AA179" s="141"/>
      <c r="AB179" s="152" t="s">
        <v>70</v>
      </c>
      <c r="AC179" s="152"/>
      <c r="AD179" s="152"/>
      <c r="AE179" s="148" t="s">
        <v>71</v>
      </c>
      <c r="AF179" s="149"/>
      <c r="AG179" s="149"/>
      <c r="AH179" s="150"/>
      <c r="AI179" s="148" t="s">
        <v>72</v>
      </c>
      <c r="AJ179" s="149"/>
      <c r="AK179" s="149"/>
      <c r="AL179" s="150"/>
      <c r="AM179" s="148" t="s">
        <v>73</v>
      </c>
      <c r="AN179" s="149"/>
      <c r="AO179" s="149"/>
      <c r="AP179" s="150"/>
      <c r="AQ179" s="220" t="s">
        <v>74</v>
      </c>
      <c r="AR179" s="221"/>
      <c r="AS179" s="221"/>
      <c r="AT179" s="222"/>
      <c r="AU179" s="220" t="s">
        <v>75</v>
      </c>
      <c r="AV179" s="221"/>
      <c r="AW179" s="221"/>
      <c r="AX179" s="223"/>
      <c r="AY179" s="75">
        <f t="shared" ref="AY179:AY209" si="49">IF(AY$177=0,0,1)</f>
        <v>0</v>
      </c>
    </row>
    <row r="180" spans="1:51" ht="23.25" hidden="1" customHeight="1">
      <c r="A180" s="214"/>
      <c r="B180" s="215"/>
      <c r="C180" s="215"/>
      <c r="D180" s="215"/>
      <c r="E180" s="215"/>
      <c r="F180" s="216"/>
      <c r="G180" s="224"/>
      <c r="H180" s="225"/>
      <c r="I180" s="225"/>
      <c r="J180" s="225"/>
      <c r="K180" s="225"/>
      <c r="L180" s="225"/>
      <c r="M180" s="225"/>
      <c r="N180" s="225"/>
      <c r="O180" s="225"/>
      <c r="P180" s="228"/>
      <c r="Q180" s="169"/>
      <c r="R180" s="169"/>
      <c r="S180" s="169"/>
      <c r="T180" s="169"/>
      <c r="U180" s="169"/>
      <c r="V180" s="169"/>
      <c r="W180" s="169"/>
      <c r="X180" s="170"/>
      <c r="Y180" s="230" t="s">
        <v>78</v>
      </c>
      <c r="Z180" s="231"/>
      <c r="AA180" s="232"/>
      <c r="AB180" s="178"/>
      <c r="AC180" s="178"/>
      <c r="AD180" s="178"/>
      <c r="AE180" s="201"/>
      <c r="AF180" s="201"/>
      <c r="AG180" s="201"/>
      <c r="AH180" s="201"/>
      <c r="AI180" s="201"/>
      <c r="AJ180" s="201"/>
      <c r="AK180" s="201"/>
      <c r="AL180" s="201"/>
      <c r="AM180" s="201"/>
      <c r="AN180" s="201"/>
      <c r="AO180" s="201"/>
      <c r="AP180" s="201"/>
      <c r="AQ180" s="201"/>
      <c r="AR180" s="201"/>
      <c r="AS180" s="201"/>
      <c r="AT180" s="201"/>
      <c r="AU180" s="179"/>
      <c r="AV180" s="180"/>
      <c r="AW180" s="180"/>
      <c r="AX180" s="202"/>
      <c r="AY180" s="75">
        <f t="shared" si="49"/>
        <v>0</v>
      </c>
    </row>
    <row r="181" spans="1:51" ht="23.25" hidden="1" customHeight="1">
      <c r="A181" s="217"/>
      <c r="B181" s="218"/>
      <c r="C181" s="218"/>
      <c r="D181" s="218"/>
      <c r="E181" s="218"/>
      <c r="F181" s="219"/>
      <c r="G181" s="226"/>
      <c r="H181" s="227"/>
      <c r="I181" s="227"/>
      <c r="J181" s="227"/>
      <c r="K181" s="227"/>
      <c r="L181" s="227"/>
      <c r="M181" s="227"/>
      <c r="N181" s="227"/>
      <c r="O181" s="227"/>
      <c r="P181" s="229"/>
      <c r="Q181" s="173"/>
      <c r="R181" s="173"/>
      <c r="S181" s="173"/>
      <c r="T181" s="173"/>
      <c r="U181" s="173"/>
      <c r="V181" s="173"/>
      <c r="W181" s="173"/>
      <c r="X181" s="174"/>
      <c r="Y181" s="233" t="s">
        <v>80</v>
      </c>
      <c r="Z181" s="234"/>
      <c r="AA181" s="235"/>
      <c r="AB181" s="178"/>
      <c r="AC181" s="178"/>
      <c r="AD181" s="178"/>
      <c r="AE181" s="201"/>
      <c r="AF181" s="201"/>
      <c r="AG181" s="201"/>
      <c r="AH181" s="201"/>
      <c r="AI181" s="201"/>
      <c r="AJ181" s="201"/>
      <c r="AK181" s="201"/>
      <c r="AL181" s="201"/>
      <c r="AM181" s="201"/>
      <c r="AN181" s="201"/>
      <c r="AO181" s="201"/>
      <c r="AP181" s="201"/>
      <c r="AQ181" s="201"/>
      <c r="AR181" s="201"/>
      <c r="AS181" s="201"/>
      <c r="AT181" s="201"/>
      <c r="AU181" s="179"/>
      <c r="AV181" s="180"/>
      <c r="AW181" s="180"/>
      <c r="AX181" s="202"/>
      <c r="AY181" s="75">
        <f t="shared" si="49"/>
        <v>0</v>
      </c>
    </row>
    <row r="182" spans="1:51" ht="27" hidden="1" customHeight="1">
      <c r="A182" s="83"/>
      <c r="B182" s="84"/>
      <c r="C182" s="84"/>
      <c r="D182" s="84"/>
      <c r="E182" s="84"/>
      <c r="F182" s="85"/>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75">
        <f t="shared" si="49"/>
        <v>0</v>
      </c>
    </row>
    <row r="183" spans="1:51" ht="123.75" hidden="1" customHeight="1">
      <c r="A183" s="197" t="s">
        <v>66</v>
      </c>
      <c r="B183" s="198"/>
      <c r="C183" s="199" t="s">
        <v>138</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75">
        <f t="shared" si="49"/>
        <v>0</v>
      </c>
    </row>
    <row r="184" spans="1:51" ht="18.75" hidden="1" customHeight="1">
      <c r="A184" s="121" t="s">
        <v>139</v>
      </c>
      <c r="B184" s="122"/>
      <c r="C184" s="122"/>
      <c r="D184" s="122"/>
      <c r="E184" s="122"/>
      <c r="F184" s="123"/>
      <c r="G184" s="131" t="s">
        <v>83</v>
      </c>
      <c r="H184" s="132"/>
      <c r="I184" s="132"/>
      <c r="J184" s="132"/>
      <c r="K184" s="132"/>
      <c r="L184" s="132"/>
      <c r="M184" s="132"/>
      <c r="N184" s="132"/>
      <c r="O184" s="133"/>
      <c r="P184" s="137" t="s">
        <v>84</v>
      </c>
      <c r="Q184" s="132"/>
      <c r="R184" s="132"/>
      <c r="S184" s="132"/>
      <c r="T184" s="132"/>
      <c r="U184" s="132"/>
      <c r="V184" s="132"/>
      <c r="W184" s="132"/>
      <c r="X184" s="133"/>
      <c r="Y184" s="139"/>
      <c r="Z184" s="140"/>
      <c r="AA184" s="141"/>
      <c r="AB184" s="145" t="s">
        <v>70</v>
      </c>
      <c r="AC184" s="146"/>
      <c r="AD184" s="147"/>
      <c r="AE184" s="145" t="s">
        <v>71</v>
      </c>
      <c r="AF184" s="146"/>
      <c r="AG184" s="146"/>
      <c r="AH184" s="147"/>
      <c r="AI184" s="151" t="s">
        <v>72</v>
      </c>
      <c r="AJ184" s="151"/>
      <c r="AK184" s="151"/>
      <c r="AL184" s="145"/>
      <c r="AM184" s="151" t="s">
        <v>73</v>
      </c>
      <c r="AN184" s="151"/>
      <c r="AO184" s="151"/>
      <c r="AP184" s="145"/>
      <c r="AQ184" s="153" t="s">
        <v>85</v>
      </c>
      <c r="AR184" s="154"/>
      <c r="AS184" s="154"/>
      <c r="AT184" s="154"/>
      <c r="AU184" s="154"/>
      <c r="AV184" s="154"/>
      <c r="AW184" s="154"/>
      <c r="AX184" s="155"/>
      <c r="AY184" s="75">
        <f>IF(AY$177=0,0,COUNTA(G$186))</f>
        <v>0</v>
      </c>
    </row>
    <row r="185" spans="1:51" ht="18.75" hidden="1" customHeight="1">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86</v>
      </c>
      <c r="AX185" s="159"/>
      <c r="AY185" s="75">
        <f t="shared" ref="AY185:AY191" si="50">IF(AY$177=0,0,COUNTA(G$186))</f>
        <v>0</v>
      </c>
    </row>
    <row r="186" spans="1:51" ht="23.25" hidden="1" customHeight="1">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87</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75">
        <f t="shared" si="50"/>
        <v>0</v>
      </c>
    </row>
    <row r="187" spans="1:51" ht="23.25" hidden="1" customHeight="1">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88</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75">
        <f t="shared" si="50"/>
        <v>0</v>
      </c>
    </row>
    <row r="188" spans="1:51" ht="23.25" hidden="1" customHeight="1">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89</v>
      </c>
      <c r="Z188" s="185"/>
      <c r="AA188" s="186"/>
      <c r="AB188" s="188" t="s">
        <v>90</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75">
        <f t="shared" si="50"/>
        <v>0</v>
      </c>
    </row>
    <row r="189" spans="1:51" ht="90" hidden="1" customHeight="1">
      <c r="A189" s="103" t="s">
        <v>91</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75">
        <f t="shared" si="50"/>
        <v>0</v>
      </c>
    </row>
    <row r="190" spans="1:51" ht="15" hidden="1" customHeight="1">
      <c r="A190" s="83"/>
      <c r="B190" s="84"/>
      <c r="C190" s="84"/>
      <c r="D190" s="84"/>
      <c r="E190" s="84"/>
      <c r="F190" s="85"/>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75">
        <f t="shared" si="50"/>
        <v>0</v>
      </c>
    </row>
    <row r="191" spans="1:51" ht="123.75" hidden="1" customHeight="1">
      <c r="A191" s="197" t="s">
        <v>66</v>
      </c>
      <c r="B191" s="198"/>
      <c r="C191" s="199" t="s">
        <v>140</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75">
        <f t="shared" si="50"/>
        <v>0</v>
      </c>
    </row>
    <row r="192" spans="1:51" ht="18.75" hidden="1" customHeight="1">
      <c r="A192" s="121" t="s">
        <v>141</v>
      </c>
      <c r="B192" s="122"/>
      <c r="C192" s="122"/>
      <c r="D192" s="122"/>
      <c r="E192" s="122"/>
      <c r="F192" s="123"/>
      <c r="G192" s="131" t="s">
        <v>83</v>
      </c>
      <c r="H192" s="132"/>
      <c r="I192" s="132"/>
      <c r="J192" s="132"/>
      <c r="K192" s="132"/>
      <c r="L192" s="132"/>
      <c r="M192" s="132"/>
      <c r="N192" s="132"/>
      <c r="O192" s="133"/>
      <c r="P192" s="137" t="s">
        <v>84</v>
      </c>
      <c r="Q192" s="132"/>
      <c r="R192" s="132"/>
      <c r="S192" s="132"/>
      <c r="T192" s="132"/>
      <c r="U192" s="132"/>
      <c r="V192" s="132"/>
      <c r="W192" s="132"/>
      <c r="X192" s="133"/>
      <c r="Y192" s="139"/>
      <c r="Z192" s="140"/>
      <c r="AA192" s="141"/>
      <c r="AB192" s="145" t="s">
        <v>70</v>
      </c>
      <c r="AC192" s="146"/>
      <c r="AD192" s="147"/>
      <c r="AE192" s="145" t="s">
        <v>71</v>
      </c>
      <c r="AF192" s="146"/>
      <c r="AG192" s="146"/>
      <c r="AH192" s="147"/>
      <c r="AI192" s="151" t="s">
        <v>72</v>
      </c>
      <c r="AJ192" s="151"/>
      <c r="AK192" s="151"/>
      <c r="AL192" s="145"/>
      <c r="AM192" s="151" t="s">
        <v>73</v>
      </c>
      <c r="AN192" s="151"/>
      <c r="AO192" s="151"/>
      <c r="AP192" s="145"/>
      <c r="AQ192" s="153" t="s">
        <v>121</v>
      </c>
      <c r="AR192" s="154"/>
      <c r="AS192" s="154"/>
      <c r="AT192" s="154"/>
      <c r="AU192" s="154"/>
      <c r="AV192" s="154"/>
      <c r="AW192" s="154"/>
      <c r="AX192" s="155"/>
      <c r="AY192" s="75">
        <f>IF(AY$177=0,0,COUNTA(G$194))</f>
        <v>0</v>
      </c>
    </row>
    <row r="193" spans="1:51" ht="18.75" hidden="1" customHeight="1">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86</v>
      </c>
      <c r="AX193" s="159"/>
      <c r="AY193" s="75">
        <f t="shared" ref="AY193:AY199" si="54">IF(AY$177=0,0,COUNTA(G$194))</f>
        <v>0</v>
      </c>
    </row>
    <row r="194" spans="1:51" ht="23.25" hidden="1" customHeight="1">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87</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75">
        <f t="shared" si="54"/>
        <v>0</v>
      </c>
    </row>
    <row r="195" spans="1:51" ht="23.25" hidden="1" customHeight="1">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88</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75">
        <f t="shared" si="54"/>
        <v>0</v>
      </c>
    </row>
    <row r="196" spans="1:51" ht="23.25" hidden="1" customHeight="1">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89</v>
      </c>
      <c r="Z196" s="185"/>
      <c r="AA196" s="186"/>
      <c r="AB196" s="188" t="s">
        <v>90</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75">
        <f t="shared" si="54"/>
        <v>0</v>
      </c>
    </row>
    <row r="197" spans="1:51" ht="90" hidden="1" customHeight="1">
      <c r="A197" s="103" t="s">
        <v>91</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75">
        <f t="shared" si="54"/>
        <v>0</v>
      </c>
    </row>
    <row r="198" spans="1:51" ht="15" hidden="1" customHeight="1">
      <c r="A198" s="83"/>
      <c r="B198" s="84"/>
      <c r="C198" s="84"/>
      <c r="D198" s="84"/>
      <c r="E198" s="84"/>
      <c r="F198" s="85"/>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75">
        <f t="shared" si="54"/>
        <v>0</v>
      </c>
    </row>
    <row r="199" spans="1:51" ht="123.75" hidden="1" customHeight="1">
      <c r="A199" s="197" t="s">
        <v>66</v>
      </c>
      <c r="B199" s="198"/>
      <c r="C199" s="199" t="s">
        <v>142</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75">
        <f t="shared" si="54"/>
        <v>0</v>
      </c>
    </row>
    <row r="200" spans="1:51" ht="18.75" hidden="1" customHeight="1">
      <c r="A200" s="121" t="s">
        <v>143</v>
      </c>
      <c r="B200" s="122"/>
      <c r="C200" s="122"/>
      <c r="D200" s="122"/>
      <c r="E200" s="122"/>
      <c r="F200" s="123"/>
      <c r="G200" s="131" t="s">
        <v>83</v>
      </c>
      <c r="H200" s="132"/>
      <c r="I200" s="132"/>
      <c r="J200" s="132"/>
      <c r="K200" s="132"/>
      <c r="L200" s="132"/>
      <c r="M200" s="132"/>
      <c r="N200" s="132"/>
      <c r="O200" s="133"/>
      <c r="P200" s="137" t="s">
        <v>84</v>
      </c>
      <c r="Q200" s="132"/>
      <c r="R200" s="132"/>
      <c r="S200" s="132"/>
      <c r="T200" s="132"/>
      <c r="U200" s="132"/>
      <c r="V200" s="132"/>
      <c r="W200" s="132"/>
      <c r="X200" s="133"/>
      <c r="Y200" s="139"/>
      <c r="Z200" s="140"/>
      <c r="AA200" s="141"/>
      <c r="AB200" s="145" t="s">
        <v>70</v>
      </c>
      <c r="AC200" s="146"/>
      <c r="AD200" s="147"/>
      <c r="AE200" s="145" t="s">
        <v>71</v>
      </c>
      <c r="AF200" s="146"/>
      <c r="AG200" s="146"/>
      <c r="AH200" s="147"/>
      <c r="AI200" s="151" t="s">
        <v>72</v>
      </c>
      <c r="AJ200" s="151"/>
      <c r="AK200" s="151"/>
      <c r="AL200" s="145"/>
      <c r="AM200" s="151" t="s">
        <v>73</v>
      </c>
      <c r="AN200" s="151"/>
      <c r="AO200" s="151"/>
      <c r="AP200" s="145"/>
      <c r="AQ200" s="153" t="s">
        <v>98</v>
      </c>
      <c r="AR200" s="154"/>
      <c r="AS200" s="154"/>
      <c r="AT200" s="154"/>
      <c r="AU200" s="154"/>
      <c r="AV200" s="154"/>
      <c r="AW200" s="154"/>
      <c r="AX200" s="155"/>
      <c r="AY200" s="75">
        <f t="shared" si="49"/>
        <v>0</v>
      </c>
    </row>
    <row r="201" spans="1:51" ht="18.75" hidden="1" customHeight="1">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86</v>
      </c>
      <c r="AX201" s="159"/>
      <c r="AY201" s="75">
        <f t="shared" si="49"/>
        <v>0</v>
      </c>
    </row>
    <row r="202" spans="1:51" ht="23.25" hidden="1" customHeight="1">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87</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75">
        <f t="shared" si="49"/>
        <v>0</v>
      </c>
    </row>
    <row r="203" spans="1:51" ht="23.25" hidden="1" customHeight="1">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88</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75">
        <f t="shared" si="49"/>
        <v>0</v>
      </c>
    </row>
    <row r="204" spans="1:51" ht="23.25" hidden="1" customHeight="1">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89</v>
      </c>
      <c r="Z204" s="185"/>
      <c r="AA204" s="186"/>
      <c r="AB204" s="188" t="s">
        <v>90</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75">
        <f t="shared" si="49"/>
        <v>0</v>
      </c>
    </row>
    <row r="205" spans="1:51" ht="90" hidden="1" customHeight="1">
      <c r="A205" s="103" t="s">
        <v>95</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75">
        <f t="shared" si="49"/>
        <v>0</v>
      </c>
    </row>
    <row r="206" spans="1:51" ht="22.5" hidden="1" customHeight="1">
      <c r="A206" s="109" t="s">
        <v>102</v>
      </c>
      <c r="B206" s="109"/>
      <c r="C206" s="109"/>
      <c r="D206" s="109"/>
      <c r="E206" s="109"/>
      <c r="F206" s="110"/>
      <c r="G206" s="115" t="s">
        <v>144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75">
        <f t="shared" si="49"/>
        <v>0</v>
      </c>
    </row>
    <row r="207" spans="1:51" ht="61.5" hidden="1" customHeight="1">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75">
        <f t="shared" si="49"/>
        <v>0</v>
      </c>
    </row>
    <row r="208" spans="1:51" ht="22.5" hidden="1" customHeight="1">
      <c r="A208" s="111"/>
      <c r="B208" s="111"/>
      <c r="C208" s="111"/>
      <c r="D208" s="111"/>
      <c r="E208" s="111"/>
      <c r="F208" s="112"/>
      <c r="G208" s="115" t="s">
        <v>145</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75">
        <f t="shared" si="49"/>
        <v>0</v>
      </c>
    </row>
    <row r="209" spans="1:58" ht="59.25" hidden="1" customHeight="1">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75">
        <f t="shared" si="49"/>
        <v>0</v>
      </c>
    </row>
    <row r="210" spans="1:58"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75">
        <f>IF(AR$211=0,0,1)</f>
        <v>0</v>
      </c>
    </row>
    <row r="211" spans="1:58" ht="18.75" hidden="1" customHeight="1">
      <c r="A211" s="64"/>
      <c r="B211" s="63"/>
      <c r="C211" s="63"/>
      <c r="D211" s="63"/>
      <c r="E211" s="63"/>
      <c r="F211" s="63"/>
      <c r="G211" s="288" t="s">
        <v>146</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6" t="s">
        <v>147</v>
      </c>
      <c r="AP211" s="677"/>
      <c r="AQ211" s="677"/>
      <c r="AR211" s="52"/>
      <c r="AS211" s="676"/>
      <c r="AT211" s="677"/>
      <c r="AU211" s="677"/>
      <c r="AV211" s="677"/>
      <c r="AW211" s="677"/>
      <c r="AX211" s="678"/>
      <c r="AY211" s="75">
        <f>IF(AR$211=0,0,1)</f>
        <v>0</v>
      </c>
    </row>
    <row r="212" spans="1:58" ht="30.75" customHeight="1">
      <c r="A212" s="476" t="s">
        <v>148</v>
      </c>
      <c r="B212" s="477"/>
      <c r="C212" s="477"/>
      <c r="D212" s="478"/>
      <c r="E212" s="482" t="s">
        <v>149</v>
      </c>
      <c r="F212" s="483"/>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67"/>
      <c r="BE212" s="70"/>
      <c r="BF212" s="70"/>
    </row>
    <row r="213" spans="1:58" ht="30.75" customHeight="1">
      <c r="A213" s="479"/>
      <c r="B213" s="480"/>
      <c r="C213" s="480"/>
      <c r="D213" s="481"/>
      <c r="E213" s="484" t="s">
        <v>150</v>
      </c>
      <c r="F213" s="48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67"/>
      <c r="BE213" s="70"/>
      <c r="BF213" s="70"/>
    </row>
    <row r="214" spans="1:58" ht="30.75" customHeight="1" thickBot="1">
      <c r="A214" s="479"/>
      <c r="B214" s="480"/>
      <c r="C214" s="480"/>
      <c r="D214" s="481"/>
      <c r="E214" s="486" t="s">
        <v>151</v>
      </c>
      <c r="F214" s="487"/>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67"/>
      <c r="BE214" s="70"/>
      <c r="BF214" s="70"/>
    </row>
    <row r="215" spans="1:58" ht="27" customHeight="1">
      <c r="A215" s="276" t="s">
        <v>152</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67"/>
      <c r="BE215" s="70"/>
      <c r="BF215" s="70"/>
    </row>
    <row r="216" spans="1:58" ht="35.25" customHeight="1">
      <c r="A216" s="666" t="s">
        <v>153</v>
      </c>
      <c r="B216" s="667"/>
      <c r="C216" s="667"/>
      <c r="D216" s="667"/>
      <c r="E216" s="667"/>
      <c r="F216" s="668"/>
      <c r="G216" s="669" t="s">
        <v>154</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67"/>
      <c r="BE216" s="70"/>
      <c r="BF216" s="7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66"/>
    </row>
    <row r="218" spans="1:58" ht="69" customHeight="1">
      <c r="A218" s="271" t="s">
        <v>155</v>
      </c>
      <c r="B218" s="272"/>
      <c r="C218" s="272"/>
      <c r="D218" s="272"/>
      <c r="E218" s="272"/>
      <c r="F218" s="273"/>
      <c r="G218" s="506" t="s">
        <v>156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c r="A219" s="495" t="s">
        <v>157</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50" t="s">
        <v>692</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c r="A221" s="495" t="s">
        <v>158</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500" t="s">
        <v>317</v>
      </c>
      <c r="B222" s="501"/>
      <c r="C222" s="501"/>
      <c r="D222" s="501"/>
      <c r="E222" s="501"/>
      <c r="F222" s="502"/>
      <c r="G222" s="498" t="s">
        <v>690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c r="A223" s="61"/>
      <c r="B223" s="62"/>
      <c r="C223" s="62"/>
      <c r="D223" s="62"/>
      <c r="E223" s="62"/>
      <c r="F223" s="62"/>
      <c r="G223" s="274" t="s">
        <v>159</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500" t="s">
        <v>317</v>
      </c>
      <c r="B224" s="501"/>
      <c r="C224" s="501"/>
      <c r="D224" s="501"/>
      <c r="E224" s="501"/>
      <c r="F224" s="502"/>
      <c r="G224" s="497" t="s">
        <v>691</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c r="A225" s="651" t="s">
        <v>160</v>
      </c>
      <c r="B225" s="652"/>
      <c r="C225" s="652"/>
      <c r="D225" s="652"/>
      <c r="E225" s="652"/>
      <c r="F225" s="652"/>
      <c r="G225" s="495" t="s">
        <v>161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62"/>
      <c r="AT225" s="62"/>
      <c r="AU225" s="62"/>
      <c r="AV225" s="62"/>
      <c r="AW225" s="62"/>
      <c r="AX225" s="73"/>
      <c r="AY225">
        <v>1</v>
      </c>
    </row>
    <row r="226" spans="1:51" ht="140.25" customHeight="1">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162</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74"/>
      <c r="AT227" s="74"/>
      <c r="AU227" s="74"/>
      <c r="AV227" s="74"/>
      <c r="AW227" s="74"/>
      <c r="AX227" s="65"/>
      <c r="AY227">
        <v>1</v>
      </c>
    </row>
    <row r="228" spans="1:51" ht="77.25" customHeight="1" thickBot="1">
      <c r="A228" s="653"/>
      <c r="B228" s="654"/>
      <c r="C228" s="654"/>
      <c r="D228" s="654"/>
      <c r="E228" s="654"/>
      <c r="F228" s="654"/>
      <c r="G228" s="650"/>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c r="A229" s="653"/>
      <c r="B229" s="654"/>
      <c r="C229" s="654"/>
      <c r="D229" s="654"/>
      <c r="E229" s="654"/>
      <c r="F229" s="654"/>
      <c r="G229" s="495" t="s">
        <v>163</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62"/>
      <c r="AT229" s="62"/>
      <c r="AU229" s="62"/>
      <c r="AV229" s="62"/>
      <c r="AW229" s="62"/>
      <c r="AX229" s="73"/>
      <c r="AY229">
        <v>1</v>
      </c>
    </row>
    <row r="230" spans="1:51" ht="109.5" customHeight="1">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162</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74"/>
      <c r="AT231" s="74"/>
      <c r="AU231" s="74"/>
      <c r="AV231" s="74"/>
      <c r="AW231" s="74"/>
      <c r="AX231" s="65"/>
      <c r="AY231">
        <v>1</v>
      </c>
    </row>
    <row r="232" spans="1:51" ht="92.25" customHeight="1" thickBot="1">
      <c r="A232" s="655"/>
      <c r="B232" s="656"/>
      <c r="C232" s="656"/>
      <c r="D232" s="656"/>
      <c r="E232" s="656"/>
      <c r="F232" s="656"/>
      <c r="G232" s="650"/>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c r="A233" s="491" t="s">
        <v>164</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c r="A235" s="512" t="s">
        <v>165</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c r="A236" s="503" t="s">
        <v>166</v>
      </c>
      <c r="B236" s="504"/>
      <c r="C236" s="504"/>
      <c r="D236" s="505"/>
      <c r="E236" s="489" t="s">
        <v>167</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c r="A237" s="488" t="s">
        <v>168</v>
      </c>
      <c r="B237" s="488"/>
      <c r="C237" s="488"/>
      <c r="D237" s="488"/>
      <c r="E237" s="489" t="s">
        <v>169</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c r="A238" s="488" t="s">
        <v>170</v>
      </c>
      <c r="B238" s="488"/>
      <c r="C238" s="488"/>
      <c r="D238" s="488"/>
      <c r="E238" s="489" t="s">
        <v>171</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c r="A239" s="488" t="s">
        <v>172</v>
      </c>
      <c r="B239" s="488"/>
      <c r="C239" s="488"/>
      <c r="D239" s="488"/>
      <c r="E239" s="489" t="s">
        <v>171</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c r="A240" s="488" t="s">
        <v>173</v>
      </c>
      <c r="B240" s="488"/>
      <c r="C240" s="488"/>
      <c r="D240" s="488"/>
      <c r="E240" s="489" t="s">
        <v>174</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c r="A241" s="488" t="s">
        <v>175</v>
      </c>
      <c r="B241" s="488"/>
      <c r="C241" s="488"/>
      <c r="D241" s="488"/>
      <c r="E241" s="489" t="s">
        <v>176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c r="A242" s="488" t="s">
        <v>177</v>
      </c>
      <c r="B242" s="488"/>
      <c r="C242" s="488"/>
      <c r="D242" s="488"/>
      <c r="E242" s="489" t="s">
        <v>178</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c r="A243" s="488" t="s">
        <v>179</v>
      </c>
      <c r="B243" s="488"/>
      <c r="C243" s="488"/>
      <c r="D243" s="488"/>
      <c r="E243" s="489" t="s">
        <v>180</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c r="A244" s="488" t="s">
        <v>181</v>
      </c>
      <c r="B244" s="488"/>
      <c r="C244" s="488"/>
      <c r="D244" s="488"/>
      <c r="E244" s="494" t="s">
        <v>182</v>
      </c>
      <c r="F244" s="494"/>
      <c r="G244" s="494"/>
      <c r="H244" s="88" t="str">
        <f>IF(E244="","","-")</f>
        <v>-</v>
      </c>
      <c r="I244" s="494"/>
      <c r="J244" s="494"/>
      <c r="K244" s="88" t="str">
        <f>IF(I244="","","-")</f>
        <v/>
      </c>
      <c r="L244" s="496">
        <v>80</v>
      </c>
      <c r="M244" s="496"/>
      <c r="N244" s="88" t="str">
        <f>IF(O244="","","-")</f>
        <v/>
      </c>
      <c r="O244" s="515"/>
      <c r="P244" s="515"/>
      <c r="Q244" s="494"/>
      <c r="R244" s="494"/>
      <c r="S244" s="494"/>
      <c r="T244" s="88" t="str">
        <f>IF(Q244="","","-")</f>
        <v/>
      </c>
      <c r="U244" s="494"/>
      <c r="V244" s="494"/>
      <c r="W244" s="88" t="str">
        <f>IF(U244="","","-")</f>
        <v/>
      </c>
      <c r="X244" s="496"/>
      <c r="Y244" s="496"/>
      <c r="Z244" s="88" t="str">
        <f>IF(AA244="","","-")</f>
        <v/>
      </c>
      <c r="AA244" s="515"/>
      <c r="AB244" s="515"/>
      <c r="AC244" s="494"/>
      <c r="AD244" s="494"/>
      <c r="AE244" s="494"/>
      <c r="AF244" s="88" t="str">
        <f>IF(AC244="","","-")</f>
        <v/>
      </c>
      <c r="AG244" s="494"/>
      <c r="AH244" s="494"/>
      <c r="AI244" s="88" t="str">
        <f>IF(AG244="","","-")</f>
        <v/>
      </c>
      <c r="AJ244" s="496"/>
      <c r="AK244" s="496"/>
      <c r="AL244" s="88" t="str">
        <f>IF(AM244="","","-")</f>
        <v/>
      </c>
      <c r="AM244" s="515"/>
      <c r="AN244" s="515"/>
      <c r="AO244" s="494"/>
      <c r="AP244" s="494"/>
      <c r="AQ244" s="88" t="str">
        <f>IF(AO244="","","-")</f>
        <v/>
      </c>
      <c r="AR244" s="494"/>
      <c r="AS244" s="494"/>
      <c r="AT244" s="88" t="str">
        <f>IF(AR244="","","-")</f>
        <v/>
      </c>
      <c r="AU244" s="496"/>
      <c r="AV244" s="496"/>
      <c r="AW244" s="88" t="str">
        <f>IF(AX244="","","-")</f>
        <v/>
      </c>
      <c r="AX244" s="89"/>
      <c r="AY244">
        <v>1</v>
      </c>
    </row>
    <row r="245" spans="1:51" ht="24.75" customHeight="1">
      <c r="A245" s="488" t="s">
        <v>38</v>
      </c>
      <c r="B245" s="488"/>
      <c r="C245" s="488"/>
      <c r="D245" s="488"/>
      <c r="E245" s="494" t="s">
        <v>182</v>
      </c>
      <c r="F245" s="494"/>
      <c r="G245" s="494"/>
      <c r="H245" s="88"/>
      <c r="I245" s="494"/>
      <c r="J245" s="494"/>
      <c r="K245" s="88"/>
      <c r="L245" s="496">
        <v>83</v>
      </c>
      <c r="M245" s="496"/>
      <c r="N245" s="88" t="str">
        <f>IF(O245="","","-")</f>
        <v/>
      </c>
      <c r="O245" s="515"/>
      <c r="P245" s="515"/>
      <c r="Q245" s="494"/>
      <c r="R245" s="494"/>
      <c r="S245" s="494"/>
      <c r="T245" s="88" t="str">
        <f>IF(Q245="","","-")</f>
        <v/>
      </c>
      <c r="U245" s="494"/>
      <c r="V245" s="494"/>
      <c r="W245" s="88" t="str">
        <f>IF(U245="","","-")</f>
        <v/>
      </c>
      <c r="X245" s="496"/>
      <c r="Y245" s="496"/>
      <c r="Z245" s="88" t="str">
        <f>IF(AA245="","","-")</f>
        <v/>
      </c>
      <c r="AA245" s="515"/>
      <c r="AB245" s="515"/>
      <c r="AC245" s="494"/>
      <c r="AD245" s="494"/>
      <c r="AE245" s="494"/>
      <c r="AF245" s="88" t="str">
        <f>IF(AC245="","","-")</f>
        <v/>
      </c>
      <c r="AG245" s="494"/>
      <c r="AH245" s="494"/>
      <c r="AI245" s="88" t="str">
        <f>IF(AG245="","","-")</f>
        <v/>
      </c>
      <c r="AJ245" s="496"/>
      <c r="AK245" s="496"/>
      <c r="AL245" s="88" t="str">
        <f>IF(AM245="","","-")</f>
        <v/>
      </c>
      <c r="AM245" s="515"/>
      <c r="AN245" s="515"/>
      <c r="AO245" s="494"/>
      <c r="AP245" s="494"/>
      <c r="AQ245" s="88" t="str">
        <f>IF(AO245="","","-")</f>
        <v/>
      </c>
      <c r="AR245" s="494"/>
      <c r="AS245" s="494"/>
      <c r="AT245" s="88" t="str">
        <f>IF(AR245="","","-")</f>
        <v/>
      </c>
      <c r="AU245" s="496"/>
      <c r="AV245" s="496"/>
      <c r="AW245" s="88" t="str">
        <f>IF(AX245="","","-")</f>
        <v/>
      </c>
      <c r="AX245" s="89"/>
      <c r="AY245">
        <v>1</v>
      </c>
    </row>
    <row r="246" spans="1:51" ht="24.75" customHeight="1">
      <c r="A246" s="488" t="s">
        <v>183</v>
      </c>
      <c r="B246" s="488"/>
      <c r="C246" s="488"/>
      <c r="D246" s="488"/>
      <c r="E246" s="516" t="s">
        <v>184</v>
      </c>
      <c r="F246" s="516"/>
      <c r="G246" s="494" t="s">
        <v>2</v>
      </c>
      <c r="H246" s="494"/>
      <c r="I246" s="494"/>
      <c r="J246" s="516" t="s">
        <v>185</v>
      </c>
      <c r="K246" s="516"/>
      <c r="L246" s="496">
        <v>82</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89"/>
      <c r="AY246">
        <v>1</v>
      </c>
    </row>
    <row r="247" spans="1:51" ht="24.75" customHeight="1">
      <c r="A247" s="488" t="s">
        <v>73</v>
      </c>
      <c r="B247" s="488"/>
      <c r="C247" s="488"/>
      <c r="D247" s="488"/>
      <c r="E247" s="516" t="s">
        <v>186</v>
      </c>
      <c r="F247" s="516"/>
      <c r="G247" s="545" t="s">
        <v>2</v>
      </c>
      <c r="H247" s="545"/>
      <c r="I247" s="545"/>
      <c r="J247" s="546" t="s">
        <v>187</v>
      </c>
      <c r="K247" s="546"/>
      <c r="L247" s="647">
        <v>178</v>
      </c>
      <c r="M247" s="647"/>
      <c r="N247" s="647"/>
      <c r="O247" s="546"/>
      <c r="P247" s="546"/>
      <c r="Q247" s="546"/>
      <c r="R247" s="546"/>
      <c r="S247" s="545"/>
      <c r="T247" s="545"/>
      <c r="U247" s="545"/>
      <c r="V247" s="546"/>
      <c r="W247" s="546"/>
      <c r="X247" s="647"/>
      <c r="Y247" s="647"/>
      <c r="Z247" s="647"/>
      <c r="AA247" s="546"/>
      <c r="AB247" s="546"/>
      <c r="AC247" s="546"/>
      <c r="AD247" s="546"/>
      <c r="AE247" s="545"/>
      <c r="AF247" s="545"/>
      <c r="AG247" s="545"/>
      <c r="AH247" s="546"/>
      <c r="AI247" s="546"/>
      <c r="AJ247" s="647"/>
      <c r="AK247" s="647"/>
      <c r="AL247" s="647"/>
      <c r="AM247" s="546"/>
      <c r="AN247" s="546"/>
      <c r="AO247" s="546"/>
      <c r="AP247" s="546"/>
      <c r="AQ247" s="545"/>
      <c r="AR247" s="545"/>
      <c r="AS247" s="545"/>
      <c r="AT247" s="546"/>
      <c r="AU247" s="546"/>
      <c r="AV247" s="647"/>
      <c r="AW247" s="647"/>
      <c r="AX247" s="90"/>
      <c r="AY247">
        <v>1</v>
      </c>
    </row>
    <row r="248" spans="1:51" ht="28.35" customHeight="1">
      <c r="A248" s="551" t="s">
        <v>188</v>
      </c>
      <c r="B248" s="552"/>
      <c r="C248" s="552"/>
      <c r="D248" s="552"/>
      <c r="E248" s="552"/>
      <c r="F248" s="553"/>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551"/>
      <c r="B249" s="552"/>
      <c r="C249" s="552"/>
      <c r="D249" s="552"/>
      <c r="E249" s="552"/>
      <c r="F249" s="553"/>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c r="A250" s="551"/>
      <c r="B250" s="552"/>
      <c r="C250" s="552"/>
      <c r="D250" s="552"/>
      <c r="E250" s="552"/>
      <c r="F250" s="553"/>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c r="A251" s="551"/>
      <c r="B251" s="552"/>
      <c r="C251" s="552"/>
      <c r="D251" s="552"/>
      <c r="E251" s="552"/>
      <c r="F251" s="553"/>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34"/>
      <c r="AK251" s="34"/>
      <c r="AL251" s="34"/>
      <c r="AM251" s="34"/>
      <c r="AN251" s="29"/>
      <c r="AO251" s="29"/>
      <c r="AP251" s="29"/>
      <c r="AQ251" s="29"/>
      <c r="AR251" s="29"/>
      <c r="AS251" s="29"/>
      <c r="AT251" s="29"/>
      <c r="AU251" s="29"/>
      <c r="AV251" s="29"/>
      <c r="AW251" s="29"/>
      <c r="AX251" s="30"/>
      <c r="AY251">
        <v>1</v>
      </c>
    </row>
    <row r="252" spans="1:51" ht="35.25" customHeight="1">
      <c r="A252" s="551"/>
      <c r="B252" s="552"/>
      <c r="C252" s="552"/>
      <c r="D252" s="552"/>
      <c r="E252" s="552"/>
      <c r="F252" s="553"/>
      <c r="G252" s="28"/>
      <c r="H252" s="29"/>
      <c r="I252" s="29"/>
      <c r="J252" s="29"/>
      <c r="K252" s="29"/>
      <c r="L252" s="29"/>
      <c r="M252" s="29"/>
      <c r="N252" s="29"/>
      <c r="O252" s="29"/>
      <c r="P252" s="29"/>
      <c r="Q252" s="29"/>
      <c r="R252" s="29"/>
      <c r="S252" s="29"/>
      <c r="T252" s="29"/>
      <c r="U252" s="29"/>
      <c r="V252" s="29"/>
      <c r="W252" s="29"/>
      <c r="X252" s="94" t="s">
        <v>681</v>
      </c>
      <c r="Y252" s="95"/>
      <c r="Z252" s="95"/>
      <c r="AA252" s="95"/>
      <c r="AB252" s="95"/>
      <c r="AC252" s="95"/>
      <c r="AD252" s="95"/>
      <c r="AE252" s="95"/>
      <c r="AF252" s="95"/>
      <c r="AG252" s="96"/>
      <c r="AH252" s="29"/>
      <c r="AI252" s="29"/>
      <c r="AJ252" s="34"/>
      <c r="AK252" s="34"/>
      <c r="AL252" s="34"/>
      <c r="AM252" s="34"/>
      <c r="AN252" s="29"/>
      <c r="AO252" s="29"/>
      <c r="AP252" s="29"/>
      <c r="AQ252" s="29"/>
      <c r="AR252" s="29"/>
      <c r="AS252" s="29"/>
      <c r="AT252" s="29"/>
      <c r="AU252" s="29"/>
      <c r="AV252" s="29"/>
      <c r="AW252" s="29"/>
      <c r="AX252" s="30"/>
      <c r="AY252">
        <v>1</v>
      </c>
    </row>
    <row r="253" spans="1:51" ht="35.25" customHeight="1">
      <c r="A253" s="551"/>
      <c r="B253" s="552"/>
      <c r="C253" s="552"/>
      <c r="D253" s="552"/>
      <c r="E253" s="552"/>
      <c r="F253" s="553"/>
      <c r="G253" s="28"/>
      <c r="H253" s="29"/>
      <c r="I253" s="29"/>
      <c r="J253" s="29"/>
      <c r="K253" s="29"/>
      <c r="L253" s="29"/>
      <c r="M253" s="29"/>
      <c r="N253" s="29"/>
      <c r="O253" s="29"/>
      <c r="P253" s="29"/>
      <c r="Q253" s="29"/>
      <c r="R253" s="29"/>
      <c r="S253" s="29"/>
      <c r="T253" s="29"/>
      <c r="U253" s="29"/>
      <c r="V253" s="29"/>
      <c r="W253" s="29"/>
      <c r="X253" s="97"/>
      <c r="Y253" s="98"/>
      <c r="Z253" s="98"/>
      <c r="AA253" s="98"/>
      <c r="AB253" s="98"/>
      <c r="AC253" s="98"/>
      <c r="AD253" s="98"/>
      <c r="AE253" s="98"/>
      <c r="AF253" s="98"/>
      <c r="AG253" s="99"/>
      <c r="AH253" s="29"/>
      <c r="AI253" s="29"/>
      <c r="AJ253" s="34"/>
      <c r="AK253" s="34"/>
      <c r="AL253" s="34"/>
      <c r="AM253" s="34"/>
      <c r="AN253" s="29"/>
      <c r="AO253" s="29"/>
      <c r="AP253" s="29"/>
      <c r="AQ253" s="29"/>
      <c r="AR253" s="29"/>
      <c r="AS253" s="29"/>
      <c r="AT253" s="29"/>
      <c r="AU253" s="29"/>
      <c r="AV253" s="29"/>
      <c r="AW253" s="29"/>
      <c r="AX253" s="30"/>
      <c r="AY253">
        <v>1</v>
      </c>
    </row>
    <row r="254" spans="1:51" ht="35.25" customHeight="1">
      <c r="A254" s="551"/>
      <c r="B254" s="552"/>
      <c r="C254" s="552"/>
      <c r="D254" s="552"/>
      <c r="E254" s="552"/>
      <c r="F254" s="553"/>
      <c r="G254" s="28"/>
      <c r="H254" s="29"/>
      <c r="I254" s="29"/>
      <c r="J254" s="29"/>
      <c r="K254" s="29"/>
      <c r="L254" s="29"/>
      <c r="M254" s="29"/>
      <c r="N254" s="29"/>
      <c r="O254" s="29"/>
      <c r="P254" s="29"/>
      <c r="Q254" s="29"/>
      <c r="R254" s="29"/>
      <c r="S254" s="29"/>
      <c r="T254" s="29"/>
      <c r="U254" s="29"/>
      <c r="V254" s="29"/>
      <c r="W254" s="29"/>
      <c r="X254" s="100"/>
      <c r="Y254" s="101"/>
      <c r="Z254" s="101"/>
      <c r="AA254" s="101"/>
      <c r="AB254" s="101"/>
      <c r="AC254" s="101"/>
      <c r="AD254" s="101"/>
      <c r="AE254" s="101"/>
      <c r="AF254" s="101"/>
      <c r="AG254" s="102"/>
      <c r="AH254" s="29"/>
      <c r="AI254" s="29"/>
      <c r="AJ254" s="34"/>
      <c r="AK254" s="34"/>
      <c r="AL254" s="34"/>
      <c r="AM254" s="34"/>
      <c r="AN254" s="29"/>
      <c r="AO254" s="29"/>
      <c r="AP254" s="29"/>
      <c r="AQ254" s="29"/>
      <c r="AR254" s="29"/>
      <c r="AS254" s="29"/>
      <c r="AT254" s="29"/>
      <c r="AU254" s="29"/>
      <c r="AV254" s="29"/>
      <c r="AW254" s="29"/>
      <c r="AX254" s="30"/>
      <c r="AY254">
        <v>1</v>
      </c>
    </row>
    <row r="255" spans="1:51" ht="35.25" customHeight="1">
      <c r="A255" s="551"/>
      <c r="B255" s="552"/>
      <c r="C255" s="552"/>
      <c r="D255" s="552"/>
      <c r="E255" s="552"/>
      <c r="F255" s="553"/>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34"/>
      <c r="AK255" s="34"/>
      <c r="AL255" s="34"/>
      <c r="AM255" s="34"/>
      <c r="AN255" s="29"/>
      <c r="AO255" s="29"/>
      <c r="AP255" s="29"/>
      <c r="AQ255" s="29"/>
      <c r="AR255" s="29"/>
      <c r="AS255" s="29"/>
      <c r="AT255" s="29"/>
      <c r="AU255" s="29"/>
      <c r="AV255" s="29"/>
      <c r="AW255" s="29"/>
      <c r="AX255" s="30"/>
      <c r="AY255">
        <v>1</v>
      </c>
    </row>
    <row r="256" spans="1:51" ht="35.25" customHeight="1">
      <c r="A256" s="551"/>
      <c r="B256" s="552"/>
      <c r="C256" s="552"/>
      <c r="D256" s="552"/>
      <c r="E256" s="552"/>
      <c r="F256" s="553"/>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34"/>
      <c r="AK256" s="34"/>
      <c r="AL256" s="34"/>
      <c r="AM256" s="34"/>
      <c r="AN256" s="29"/>
      <c r="AO256" s="29"/>
      <c r="AP256" s="29"/>
      <c r="AQ256" s="29"/>
      <c r="AR256" s="29"/>
      <c r="AS256" s="29"/>
      <c r="AT256" s="29"/>
      <c r="AU256" s="29"/>
      <c r="AV256" s="29"/>
      <c r="AW256" s="29"/>
      <c r="AX256" s="30"/>
      <c r="AY256">
        <v>1</v>
      </c>
    </row>
    <row r="257" spans="1:51" ht="35.25" customHeight="1">
      <c r="A257" s="551"/>
      <c r="B257" s="552"/>
      <c r="C257" s="552"/>
      <c r="D257" s="552"/>
      <c r="E257" s="552"/>
      <c r="F257" s="553"/>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34"/>
      <c r="AK257" s="34"/>
      <c r="AL257" s="34"/>
      <c r="AM257" s="34"/>
      <c r="AN257" s="29"/>
      <c r="AO257" s="29"/>
      <c r="AP257" s="29"/>
      <c r="AQ257" s="29"/>
      <c r="AR257" s="29"/>
      <c r="AS257" s="29"/>
      <c r="AT257" s="29"/>
      <c r="AU257" s="29"/>
      <c r="AV257" s="29"/>
      <c r="AW257" s="29"/>
      <c r="AX257" s="30"/>
      <c r="AY257">
        <v>1</v>
      </c>
    </row>
    <row r="258" spans="1:51" ht="35.25" customHeight="1">
      <c r="A258" s="551"/>
      <c r="B258" s="552"/>
      <c r="C258" s="552"/>
      <c r="D258" s="552"/>
      <c r="E258" s="552"/>
      <c r="F258" s="553"/>
      <c r="G258" s="28"/>
      <c r="H258" s="29"/>
      <c r="I258" s="29"/>
      <c r="J258" s="29"/>
      <c r="K258" s="29"/>
      <c r="L258" s="29"/>
      <c r="M258" s="29"/>
      <c r="N258" s="29"/>
      <c r="O258" s="29"/>
      <c r="P258" s="29"/>
      <c r="Q258" s="29"/>
      <c r="R258" s="29"/>
      <c r="S258" s="29"/>
      <c r="T258" s="29"/>
      <c r="U258" s="29"/>
      <c r="V258" s="29"/>
      <c r="W258" s="29"/>
      <c r="X258" s="94" t="s">
        <v>682</v>
      </c>
      <c r="Y258" s="95"/>
      <c r="Z258" s="95"/>
      <c r="AA258" s="95"/>
      <c r="AB258" s="95"/>
      <c r="AC258" s="95"/>
      <c r="AD258" s="95"/>
      <c r="AE258" s="95"/>
      <c r="AF258" s="95"/>
      <c r="AG258" s="96"/>
      <c r="AH258" s="29"/>
      <c r="AI258" s="29"/>
      <c r="AJ258" s="34"/>
      <c r="AK258" s="34"/>
      <c r="AL258" s="34"/>
      <c r="AM258" s="34"/>
      <c r="AN258" s="29"/>
      <c r="AO258" s="29"/>
      <c r="AP258" s="29"/>
      <c r="AQ258" s="29"/>
      <c r="AR258" s="29"/>
      <c r="AS258" s="29"/>
      <c r="AT258" s="29"/>
      <c r="AU258" s="29"/>
      <c r="AV258" s="29"/>
      <c r="AW258" s="29"/>
      <c r="AX258" s="30"/>
      <c r="AY258">
        <v>1</v>
      </c>
    </row>
    <row r="259" spans="1:51" ht="35.25" customHeight="1">
      <c r="A259" s="551"/>
      <c r="B259" s="552"/>
      <c r="C259" s="552"/>
      <c r="D259" s="552"/>
      <c r="E259" s="552"/>
      <c r="F259" s="553"/>
      <c r="G259" s="28"/>
      <c r="H259" s="29"/>
      <c r="I259" s="29"/>
      <c r="J259" s="29"/>
      <c r="K259" s="29"/>
      <c r="L259" s="29"/>
      <c r="M259" s="29"/>
      <c r="N259" s="29"/>
      <c r="O259" s="29"/>
      <c r="P259" s="29"/>
      <c r="Q259" s="29"/>
      <c r="R259" s="29"/>
      <c r="S259" s="29"/>
      <c r="T259" s="29"/>
      <c r="U259" s="29"/>
      <c r="V259" s="29"/>
      <c r="W259" s="29"/>
      <c r="X259" s="97"/>
      <c r="Y259" s="98"/>
      <c r="Z259" s="98"/>
      <c r="AA259" s="98"/>
      <c r="AB259" s="98"/>
      <c r="AC259" s="98"/>
      <c r="AD259" s="98"/>
      <c r="AE259" s="98"/>
      <c r="AF259" s="98"/>
      <c r="AG259" s="99"/>
      <c r="AH259" s="29"/>
      <c r="AI259" s="29"/>
      <c r="AJ259" s="34"/>
      <c r="AK259" s="34"/>
      <c r="AL259" s="34"/>
      <c r="AM259" s="34"/>
      <c r="AN259" s="29"/>
      <c r="AO259" s="29"/>
      <c r="AP259" s="29"/>
      <c r="AQ259" s="29"/>
      <c r="AR259" s="29"/>
      <c r="AS259" s="29"/>
      <c r="AT259" s="29"/>
      <c r="AU259" s="29"/>
      <c r="AV259" s="29"/>
      <c r="AW259" s="29"/>
      <c r="AX259" s="30"/>
      <c r="AY259">
        <v>1</v>
      </c>
    </row>
    <row r="260" spans="1:51" ht="35.25" customHeight="1">
      <c r="A260" s="551"/>
      <c r="B260" s="552"/>
      <c r="C260" s="552"/>
      <c r="D260" s="552"/>
      <c r="E260" s="552"/>
      <c r="F260" s="553"/>
      <c r="G260" s="28"/>
      <c r="H260" s="29"/>
      <c r="I260" s="29"/>
      <c r="J260" s="29"/>
      <c r="K260" s="29"/>
      <c r="L260" s="29"/>
      <c r="M260" s="29"/>
      <c r="N260" s="29"/>
      <c r="O260" s="29"/>
      <c r="P260" s="29"/>
      <c r="Q260" s="29"/>
      <c r="R260" s="29"/>
      <c r="S260" s="29"/>
      <c r="T260" s="29"/>
      <c r="U260" s="29"/>
      <c r="V260" s="29"/>
      <c r="W260" s="29"/>
      <c r="X260" s="97"/>
      <c r="Y260" s="98"/>
      <c r="Z260" s="98"/>
      <c r="AA260" s="98"/>
      <c r="AB260" s="98"/>
      <c r="AC260" s="98"/>
      <c r="AD260" s="98"/>
      <c r="AE260" s="98"/>
      <c r="AF260" s="98"/>
      <c r="AG260" s="99"/>
      <c r="AH260" s="29"/>
      <c r="AI260" s="29"/>
      <c r="AJ260" s="34"/>
      <c r="AK260" s="34"/>
      <c r="AL260" s="34"/>
      <c r="AM260" s="34"/>
      <c r="AN260" s="29"/>
      <c r="AO260" s="29"/>
      <c r="AP260" s="29"/>
      <c r="AQ260" s="29"/>
      <c r="AR260" s="29"/>
      <c r="AS260" s="29"/>
      <c r="AT260" s="29"/>
      <c r="AU260" s="29"/>
      <c r="AV260" s="29"/>
      <c r="AW260" s="29"/>
      <c r="AX260" s="30"/>
      <c r="AY260">
        <v>1</v>
      </c>
    </row>
    <row r="261" spans="1:51" ht="13.5" customHeight="1">
      <c r="A261" s="551"/>
      <c r="B261" s="552"/>
      <c r="C261" s="552"/>
      <c r="D261" s="552"/>
      <c r="E261" s="552"/>
      <c r="F261" s="553"/>
      <c r="G261" s="28"/>
      <c r="H261" s="29"/>
      <c r="I261" s="29"/>
      <c r="J261" s="29"/>
      <c r="K261" s="29"/>
      <c r="L261" s="29"/>
      <c r="M261" s="29"/>
      <c r="N261" s="29"/>
      <c r="O261" s="29"/>
      <c r="P261" s="29"/>
      <c r="Q261" s="29"/>
      <c r="R261" s="29"/>
      <c r="S261" s="29"/>
      <c r="T261" s="29"/>
      <c r="U261" s="29"/>
      <c r="V261" s="29"/>
      <c r="W261" s="29"/>
      <c r="X261" s="100"/>
      <c r="Y261" s="101"/>
      <c r="Z261" s="101"/>
      <c r="AA261" s="101"/>
      <c r="AB261" s="101"/>
      <c r="AC261" s="101"/>
      <c r="AD261" s="101"/>
      <c r="AE261" s="101"/>
      <c r="AF261" s="101"/>
      <c r="AG261" s="102"/>
      <c r="AH261" s="29"/>
      <c r="AI261" s="29"/>
      <c r="AJ261" s="34"/>
      <c r="AK261" s="34"/>
      <c r="AL261" s="34"/>
      <c r="AM261" s="34"/>
      <c r="AN261" s="29"/>
      <c r="AO261" s="29"/>
      <c r="AP261" s="29"/>
      <c r="AQ261" s="29"/>
      <c r="AR261" s="29"/>
      <c r="AS261" s="29"/>
      <c r="AT261" s="29"/>
      <c r="AU261" s="29"/>
      <c r="AV261" s="29"/>
      <c r="AW261" s="29"/>
      <c r="AX261" s="30"/>
      <c r="AY261">
        <v>1</v>
      </c>
    </row>
    <row r="262" spans="1:51" ht="35.25" customHeight="1">
      <c r="A262" s="551"/>
      <c r="B262" s="552"/>
      <c r="C262" s="552"/>
      <c r="D262" s="552"/>
      <c r="E262" s="552"/>
      <c r="F262" s="553"/>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c r="A263" s="551"/>
      <c r="B263" s="552"/>
      <c r="C263" s="552"/>
      <c r="D263" s="552"/>
      <c r="E263" s="552"/>
      <c r="F263" s="553"/>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c r="A264" s="551"/>
      <c r="B264" s="552"/>
      <c r="C264" s="552"/>
      <c r="D264" s="552"/>
      <c r="E264" s="552"/>
      <c r="F264" s="553"/>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c r="A265" s="551"/>
      <c r="B265" s="552"/>
      <c r="C265" s="552"/>
      <c r="D265" s="552"/>
      <c r="E265" s="552"/>
      <c r="F265" s="553"/>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551"/>
      <c r="B266" s="552"/>
      <c r="C266" s="552"/>
      <c r="D266" s="552"/>
      <c r="E266" s="552"/>
      <c r="F266" s="553"/>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551"/>
      <c r="B267" s="552"/>
      <c r="C267" s="552"/>
      <c r="D267" s="552"/>
      <c r="E267" s="552"/>
      <c r="F267" s="553"/>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551"/>
      <c r="B268" s="552"/>
      <c r="C268" s="552"/>
      <c r="D268" s="552"/>
      <c r="E268" s="552"/>
      <c r="F268" s="553"/>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551"/>
      <c r="B269" s="552"/>
      <c r="C269" s="552"/>
      <c r="D269" s="552"/>
      <c r="E269" s="552"/>
      <c r="F269" s="553"/>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551"/>
      <c r="B270" s="552"/>
      <c r="C270" s="552"/>
      <c r="D270" s="552"/>
      <c r="E270" s="552"/>
      <c r="F270" s="553"/>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551"/>
      <c r="B271" s="552"/>
      <c r="C271" s="552"/>
      <c r="D271" s="552"/>
      <c r="E271" s="552"/>
      <c r="F271" s="553"/>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551"/>
      <c r="B272" s="552"/>
      <c r="C272" s="552"/>
      <c r="D272" s="552"/>
      <c r="E272" s="552"/>
      <c r="F272" s="553"/>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551"/>
      <c r="B273" s="552"/>
      <c r="C273" s="552"/>
      <c r="D273" s="552"/>
      <c r="E273" s="552"/>
      <c r="F273" s="553"/>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551"/>
      <c r="B274" s="552"/>
      <c r="C274" s="552"/>
      <c r="D274" s="552"/>
      <c r="E274" s="552"/>
      <c r="F274" s="553"/>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551"/>
      <c r="B275" s="552"/>
      <c r="C275" s="552"/>
      <c r="D275" s="552"/>
      <c r="E275" s="552"/>
      <c r="F275" s="553"/>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551"/>
      <c r="B276" s="552"/>
      <c r="C276" s="552"/>
      <c r="D276" s="552"/>
      <c r="E276" s="552"/>
      <c r="F276" s="553"/>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551"/>
      <c r="B277" s="552"/>
      <c r="C277" s="552"/>
      <c r="D277" s="552"/>
      <c r="E277" s="552"/>
      <c r="F277" s="553"/>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551"/>
      <c r="B278" s="552"/>
      <c r="C278" s="552"/>
      <c r="D278" s="552"/>
      <c r="E278" s="552"/>
      <c r="F278" s="553"/>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554"/>
      <c r="B279" s="555"/>
      <c r="C279" s="555"/>
      <c r="D279" s="555"/>
      <c r="E279" s="555"/>
      <c r="F279" s="556"/>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hidden="1" customHeight="1">
      <c r="A280" s="557" t="s">
        <v>189</v>
      </c>
      <c r="B280" s="558"/>
      <c r="C280" s="558"/>
      <c r="D280" s="558"/>
      <c r="E280" s="558"/>
      <c r="F280" s="559"/>
      <c r="G280" s="547" t="s">
        <v>190</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191</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0</v>
      </c>
    </row>
    <row r="281" spans="1:51" ht="24.75" hidden="1" customHeight="1">
      <c r="A281" s="560"/>
      <c r="B281" s="561"/>
      <c r="C281" s="561"/>
      <c r="D281" s="561"/>
      <c r="E281" s="561"/>
      <c r="F281" s="562"/>
      <c r="G281" s="524" t="s">
        <v>192</v>
      </c>
      <c r="H281" s="525"/>
      <c r="I281" s="525"/>
      <c r="J281" s="525"/>
      <c r="K281" s="525"/>
      <c r="L281" s="526" t="s">
        <v>193</v>
      </c>
      <c r="M281" s="525"/>
      <c r="N281" s="525"/>
      <c r="O281" s="525"/>
      <c r="P281" s="525"/>
      <c r="Q281" s="525"/>
      <c r="R281" s="525"/>
      <c r="S281" s="525"/>
      <c r="T281" s="525"/>
      <c r="U281" s="525"/>
      <c r="V281" s="525"/>
      <c r="W281" s="525"/>
      <c r="X281" s="527"/>
      <c r="Y281" s="521" t="s">
        <v>194</v>
      </c>
      <c r="Z281" s="522"/>
      <c r="AA281" s="522"/>
      <c r="AB281" s="523"/>
      <c r="AC281" s="524" t="s">
        <v>192</v>
      </c>
      <c r="AD281" s="525"/>
      <c r="AE281" s="525"/>
      <c r="AF281" s="525"/>
      <c r="AG281" s="525"/>
      <c r="AH281" s="526" t="s">
        <v>193</v>
      </c>
      <c r="AI281" s="525"/>
      <c r="AJ281" s="525"/>
      <c r="AK281" s="525"/>
      <c r="AL281" s="525"/>
      <c r="AM281" s="525"/>
      <c r="AN281" s="525"/>
      <c r="AO281" s="525"/>
      <c r="AP281" s="525"/>
      <c r="AQ281" s="525"/>
      <c r="AR281" s="525"/>
      <c r="AS281" s="525"/>
      <c r="AT281" s="527"/>
      <c r="AU281" s="521" t="s">
        <v>194</v>
      </c>
      <c r="AV281" s="522"/>
      <c r="AW281" s="522"/>
      <c r="AX281" s="528"/>
      <c r="AY281">
        <f>IF(AY280=0,0,1)</f>
        <v>0</v>
      </c>
    </row>
    <row r="282" spans="1:51" ht="21.75" hidden="1" customHeight="1">
      <c r="A282" s="560"/>
      <c r="B282" s="561"/>
      <c r="C282" s="561"/>
      <c r="D282" s="561"/>
      <c r="E282" s="561"/>
      <c r="F282" s="562"/>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f>COUNTA(G282:AX282)</f>
        <v>0</v>
      </c>
    </row>
    <row r="283" spans="1:51" ht="21.75" hidden="1" customHeight="1">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0</v>
      </c>
    </row>
    <row r="284" spans="1:51" ht="21.75" hidden="1" customHeight="1">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0</v>
      </c>
    </row>
    <row r="285" spans="1:51" ht="21.75" hidden="1" customHeight="1">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0</v>
      </c>
    </row>
    <row r="286" spans="1:51" ht="21.75" hidden="1" customHeight="1">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0</v>
      </c>
    </row>
    <row r="287" spans="1:51" ht="21.75" hidden="1" customHeight="1">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hidden="1" customHeight="1" thickBot="1">
      <c r="A292" s="560"/>
      <c r="B292" s="561"/>
      <c r="C292" s="561"/>
      <c r="D292" s="561"/>
      <c r="E292" s="561"/>
      <c r="F292" s="562"/>
      <c r="G292" s="564" t="s">
        <v>195</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195</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0</v>
      </c>
    </row>
    <row r="293" spans="1:51" ht="24.75" hidden="1" customHeight="1">
      <c r="A293" s="560"/>
      <c r="B293" s="561"/>
      <c r="C293" s="561"/>
      <c r="D293" s="561"/>
      <c r="E293" s="561"/>
      <c r="F293" s="562"/>
      <c r="G293" s="547" t="s">
        <v>196</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197</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24" t="s">
        <v>192</v>
      </c>
      <c r="H294" s="525"/>
      <c r="I294" s="525"/>
      <c r="J294" s="525"/>
      <c r="K294" s="525"/>
      <c r="L294" s="526" t="s">
        <v>193</v>
      </c>
      <c r="M294" s="525"/>
      <c r="N294" s="525"/>
      <c r="O294" s="525"/>
      <c r="P294" s="525"/>
      <c r="Q294" s="525"/>
      <c r="R294" s="525"/>
      <c r="S294" s="525"/>
      <c r="T294" s="525"/>
      <c r="U294" s="525"/>
      <c r="V294" s="525"/>
      <c r="W294" s="525"/>
      <c r="X294" s="527"/>
      <c r="Y294" s="521" t="s">
        <v>194</v>
      </c>
      <c r="Z294" s="522"/>
      <c r="AA294" s="522"/>
      <c r="AB294" s="523"/>
      <c r="AC294" s="524" t="s">
        <v>192</v>
      </c>
      <c r="AD294" s="525"/>
      <c r="AE294" s="525"/>
      <c r="AF294" s="525"/>
      <c r="AG294" s="525"/>
      <c r="AH294" s="526" t="s">
        <v>193</v>
      </c>
      <c r="AI294" s="525"/>
      <c r="AJ294" s="525"/>
      <c r="AK294" s="525"/>
      <c r="AL294" s="525"/>
      <c r="AM294" s="525"/>
      <c r="AN294" s="525"/>
      <c r="AO294" s="525"/>
      <c r="AP294" s="525"/>
      <c r="AQ294" s="525"/>
      <c r="AR294" s="525"/>
      <c r="AS294" s="525"/>
      <c r="AT294" s="527"/>
      <c r="AU294" s="521" t="s">
        <v>194</v>
      </c>
      <c r="AV294" s="522"/>
      <c r="AW294" s="522"/>
      <c r="AX294" s="528"/>
      <c r="AY294">
        <f>IF(AY293=0,0,1)</f>
        <v>0</v>
      </c>
    </row>
    <row r="295" spans="1:51" ht="21" hidden="1" customHeight="1">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c r="A305" s="560"/>
      <c r="B305" s="561"/>
      <c r="C305" s="561"/>
      <c r="D305" s="561"/>
      <c r="E305" s="561"/>
      <c r="F305" s="562"/>
      <c r="G305" s="564" t="s">
        <v>195</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195</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198</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199</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24" t="s">
        <v>192</v>
      </c>
      <c r="H307" s="525"/>
      <c r="I307" s="525"/>
      <c r="J307" s="525"/>
      <c r="K307" s="525"/>
      <c r="L307" s="526" t="s">
        <v>193</v>
      </c>
      <c r="M307" s="525"/>
      <c r="N307" s="525"/>
      <c r="O307" s="525"/>
      <c r="P307" s="525"/>
      <c r="Q307" s="525"/>
      <c r="R307" s="525"/>
      <c r="S307" s="525"/>
      <c r="T307" s="525"/>
      <c r="U307" s="525"/>
      <c r="V307" s="525"/>
      <c r="W307" s="525"/>
      <c r="X307" s="527"/>
      <c r="Y307" s="521" t="s">
        <v>194</v>
      </c>
      <c r="Z307" s="522"/>
      <c r="AA307" s="522"/>
      <c r="AB307" s="523"/>
      <c r="AC307" s="524" t="s">
        <v>192</v>
      </c>
      <c r="AD307" s="525"/>
      <c r="AE307" s="525"/>
      <c r="AF307" s="525"/>
      <c r="AG307" s="525"/>
      <c r="AH307" s="526" t="s">
        <v>193</v>
      </c>
      <c r="AI307" s="525"/>
      <c r="AJ307" s="525"/>
      <c r="AK307" s="525"/>
      <c r="AL307" s="525"/>
      <c r="AM307" s="525"/>
      <c r="AN307" s="525"/>
      <c r="AO307" s="525"/>
      <c r="AP307" s="525"/>
      <c r="AQ307" s="525"/>
      <c r="AR307" s="525"/>
      <c r="AS307" s="525"/>
      <c r="AT307" s="527"/>
      <c r="AU307" s="521" t="s">
        <v>194</v>
      </c>
      <c r="AV307" s="522"/>
      <c r="AW307" s="522"/>
      <c r="AX307" s="528"/>
      <c r="AY307">
        <f>IF(AY306=0,0,1)</f>
        <v>0</v>
      </c>
    </row>
    <row r="308" spans="1:51" ht="18.75" hidden="1" customHeight="1">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c r="A318" s="560"/>
      <c r="B318" s="561"/>
      <c r="C318" s="561"/>
      <c r="D318" s="561"/>
      <c r="E318" s="561"/>
      <c r="F318" s="562"/>
      <c r="G318" s="564" t="s">
        <v>195</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195</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200</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201</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24" t="s">
        <v>192</v>
      </c>
      <c r="H320" s="525"/>
      <c r="I320" s="525"/>
      <c r="J320" s="525"/>
      <c r="K320" s="525"/>
      <c r="L320" s="526" t="s">
        <v>193</v>
      </c>
      <c r="M320" s="525"/>
      <c r="N320" s="525"/>
      <c r="O320" s="525"/>
      <c r="P320" s="525"/>
      <c r="Q320" s="525"/>
      <c r="R320" s="525"/>
      <c r="S320" s="525"/>
      <c r="T320" s="525"/>
      <c r="U320" s="525"/>
      <c r="V320" s="525"/>
      <c r="W320" s="525"/>
      <c r="X320" s="527"/>
      <c r="Y320" s="521" t="s">
        <v>194</v>
      </c>
      <c r="Z320" s="522"/>
      <c r="AA320" s="522"/>
      <c r="AB320" s="523"/>
      <c r="AC320" s="524" t="s">
        <v>192</v>
      </c>
      <c r="AD320" s="525"/>
      <c r="AE320" s="525"/>
      <c r="AF320" s="525"/>
      <c r="AG320" s="525"/>
      <c r="AH320" s="526" t="s">
        <v>193</v>
      </c>
      <c r="AI320" s="525"/>
      <c r="AJ320" s="525"/>
      <c r="AK320" s="525"/>
      <c r="AL320" s="525"/>
      <c r="AM320" s="525"/>
      <c r="AN320" s="525"/>
      <c r="AO320" s="525"/>
      <c r="AP320" s="525"/>
      <c r="AQ320" s="525"/>
      <c r="AR320" s="525"/>
      <c r="AS320" s="525"/>
      <c r="AT320" s="527"/>
      <c r="AU320" s="521" t="s">
        <v>194</v>
      </c>
      <c r="AV320" s="522"/>
      <c r="AW320" s="522"/>
      <c r="AX320" s="528"/>
      <c r="AY320">
        <f>IF(AY319=0,0,1)</f>
        <v>0</v>
      </c>
    </row>
    <row r="321" spans="1:51" s="13" customFormat="1" ht="20.25" hidden="1" customHeight="1">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c r="A331" s="560"/>
      <c r="B331" s="561"/>
      <c r="C331" s="561"/>
      <c r="D331" s="561"/>
      <c r="E331" s="561"/>
      <c r="F331" s="562"/>
      <c r="G331" s="564" t="s">
        <v>195</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195</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2" t="s">
        <v>202</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147</v>
      </c>
      <c r="AM332" s="596"/>
      <c r="AN332" s="596"/>
      <c r="AO332" s="58" t="s">
        <v>203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7"/>
      <c r="B337" s="597"/>
      <c r="C337" s="598" t="s">
        <v>205</v>
      </c>
      <c r="D337" s="599"/>
      <c r="E337" s="599"/>
      <c r="F337" s="599"/>
      <c r="G337" s="599"/>
      <c r="H337" s="599"/>
      <c r="I337" s="600"/>
      <c r="J337" s="573" t="s">
        <v>206</v>
      </c>
      <c r="K337" s="488"/>
      <c r="L337" s="488"/>
      <c r="M337" s="488"/>
      <c r="N337" s="488"/>
      <c r="O337" s="488"/>
      <c r="P337" s="601" t="s">
        <v>207</v>
      </c>
      <c r="Q337" s="601"/>
      <c r="R337" s="601"/>
      <c r="S337" s="601"/>
      <c r="T337" s="601"/>
      <c r="U337" s="601"/>
      <c r="V337" s="601"/>
      <c r="W337" s="601"/>
      <c r="X337" s="601"/>
      <c r="Y337" s="602" t="s">
        <v>208</v>
      </c>
      <c r="Z337" s="603"/>
      <c r="AA337" s="603"/>
      <c r="AB337" s="603"/>
      <c r="AC337" s="573" t="s">
        <v>209</v>
      </c>
      <c r="AD337" s="573"/>
      <c r="AE337" s="573"/>
      <c r="AF337" s="573"/>
      <c r="AG337" s="573"/>
      <c r="AH337" s="602" t="s">
        <v>210</v>
      </c>
      <c r="AI337" s="597"/>
      <c r="AJ337" s="597"/>
      <c r="AK337" s="597"/>
      <c r="AL337" s="597" t="s">
        <v>211</v>
      </c>
      <c r="AM337" s="597"/>
      <c r="AN337" s="597"/>
      <c r="AO337" s="604"/>
      <c r="AP337" s="573" t="s">
        <v>212</v>
      </c>
      <c r="AQ337" s="573"/>
      <c r="AR337" s="573"/>
      <c r="AS337" s="573"/>
      <c r="AT337" s="573"/>
      <c r="AU337" s="573"/>
      <c r="AV337" s="573"/>
      <c r="AW337" s="573"/>
      <c r="AX337" s="573"/>
      <c r="AY337">
        <f>IF(AY336=0,0,1)</f>
        <v>1</v>
      </c>
    </row>
    <row r="338" spans="1:51" ht="30" customHeight="1">
      <c r="A338" s="574">
        <v>1</v>
      </c>
      <c r="B338" s="574">
        <v>1</v>
      </c>
      <c r="C338" s="575" t="s">
        <v>213</v>
      </c>
      <c r="D338" s="576"/>
      <c r="E338" s="576"/>
      <c r="F338" s="576"/>
      <c r="G338" s="576"/>
      <c r="H338" s="576"/>
      <c r="I338" s="577"/>
      <c r="J338" s="578">
        <v>2010401005495</v>
      </c>
      <c r="K338" s="579"/>
      <c r="L338" s="579"/>
      <c r="M338" s="579"/>
      <c r="N338" s="579"/>
      <c r="O338" s="579"/>
      <c r="P338" s="580" t="s">
        <v>214</v>
      </c>
      <c r="Q338" s="580"/>
      <c r="R338" s="580"/>
      <c r="S338" s="580"/>
      <c r="T338" s="580"/>
      <c r="U338" s="580"/>
      <c r="V338" s="580"/>
      <c r="W338" s="580"/>
      <c r="X338" s="580"/>
      <c r="Y338" s="581">
        <v>0.8</v>
      </c>
      <c r="Z338" s="582"/>
      <c r="AA338" s="582"/>
      <c r="AB338" s="583"/>
      <c r="AC338" s="584" t="s">
        <v>215</v>
      </c>
      <c r="AD338" s="585"/>
      <c r="AE338" s="585"/>
      <c r="AF338" s="585"/>
      <c r="AG338" s="585"/>
      <c r="AH338" s="586" t="s">
        <v>45</v>
      </c>
      <c r="AI338" s="587"/>
      <c r="AJ338" s="587"/>
      <c r="AK338" s="587"/>
      <c r="AL338" s="588" t="s">
        <v>45</v>
      </c>
      <c r="AM338" s="589"/>
      <c r="AN338" s="589"/>
      <c r="AO338" s="590"/>
      <c r="AP338" s="591" t="s">
        <v>45</v>
      </c>
      <c r="AQ338" s="591"/>
      <c r="AR338" s="591"/>
      <c r="AS338" s="591"/>
      <c r="AT338" s="591"/>
      <c r="AU338" s="591"/>
      <c r="AV338" s="591"/>
      <c r="AW338" s="591"/>
      <c r="AX338" s="591"/>
      <c r="AY338">
        <f>COUNTA(C338:AX338)</f>
        <v>8</v>
      </c>
    </row>
    <row r="339" spans="1:51" ht="30" hidden="1" customHeight="1">
      <c r="A339" s="574">
        <v>2</v>
      </c>
      <c r="B339" s="574">
        <v>1</v>
      </c>
      <c r="C339" s="605"/>
      <c r="D339" s="286"/>
      <c r="E339" s="286"/>
      <c r="F339" s="286"/>
      <c r="G339" s="286"/>
      <c r="H339" s="286"/>
      <c r="I339" s="606"/>
      <c r="J339" s="578"/>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c r="A340" s="574">
        <v>3</v>
      </c>
      <c r="B340" s="574">
        <v>1</v>
      </c>
      <c r="C340" s="605"/>
      <c r="D340" s="286"/>
      <c r="E340" s="286"/>
      <c r="F340" s="286"/>
      <c r="G340" s="286"/>
      <c r="H340" s="286"/>
      <c r="I340" s="606"/>
      <c r="J340" s="578"/>
      <c r="K340" s="579"/>
      <c r="L340" s="579"/>
      <c r="M340" s="579"/>
      <c r="N340" s="579"/>
      <c r="O340" s="579"/>
      <c r="P340" s="607"/>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62"/>
        <v>0</v>
      </c>
    </row>
    <row r="341" spans="1:51" ht="30" hidden="1" customHeight="1">
      <c r="A341" s="574">
        <v>4</v>
      </c>
      <c r="B341" s="574">
        <v>1</v>
      </c>
      <c r="C341" s="605"/>
      <c r="D341" s="286"/>
      <c r="E341" s="286"/>
      <c r="F341" s="286"/>
      <c r="G341" s="286"/>
      <c r="H341" s="286"/>
      <c r="I341" s="606"/>
      <c r="J341" s="578"/>
      <c r="K341" s="579"/>
      <c r="L341" s="579"/>
      <c r="M341" s="579"/>
      <c r="N341" s="579"/>
      <c r="O341" s="579"/>
      <c r="P341" s="607"/>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62"/>
        <v>0</v>
      </c>
    </row>
    <row r="342" spans="1:51" ht="30" hidden="1" customHeight="1">
      <c r="A342" s="574">
        <v>5</v>
      </c>
      <c r="B342" s="574">
        <v>1</v>
      </c>
      <c r="C342" s="605"/>
      <c r="D342" s="286"/>
      <c r="E342" s="286"/>
      <c r="F342" s="286"/>
      <c r="G342" s="286"/>
      <c r="H342" s="286"/>
      <c r="I342" s="606"/>
      <c r="J342" s="578"/>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c r="A343" s="574">
        <v>6</v>
      </c>
      <c r="B343" s="574">
        <v>1</v>
      </c>
      <c r="C343" s="605"/>
      <c r="D343" s="286"/>
      <c r="E343" s="286"/>
      <c r="F343" s="286"/>
      <c r="G343" s="286"/>
      <c r="H343" s="286"/>
      <c r="I343" s="606"/>
      <c r="J343" s="578"/>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62"/>
        <v>0</v>
      </c>
    </row>
    <row r="344" spans="1:51" ht="30" hidden="1" customHeight="1">
      <c r="A344" s="574">
        <v>7</v>
      </c>
      <c r="B344" s="574">
        <v>1</v>
      </c>
      <c r="C344" s="605"/>
      <c r="D344" s="286"/>
      <c r="E344" s="286"/>
      <c r="F344" s="286"/>
      <c r="G344" s="286"/>
      <c r="H344" s="286"/>
      <c r="I344" s="606"/>
      <c r="J344" s="578"/>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62"/>
        <v>0</v>
      </c>
    </row>
    <row r="345" spans="1:51" ht="30" hidden="1" customHeight="1">
      <c r="A345" s="574">
        <v>8</v>
      </c>
      <c r="B345" s="574">
        <v>1</v>
      </c>
      <c r="C345" s="575"/>
      <c r="D345" s="576"/>
      <c r="E345" s="576"/>
      <c r="F345" s="576"/>
      <c r="G345" s="576"/>
      <c r="H345" s="576"/>
      <c r="I345" s="577"/>
      <c r="J345" s="578"/>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62"/>
        <v>0</v>
      </c>
    </row>
    <row r="346" spans="1:51" ht="30" hidden="1" customHeight="1">
      <c r="A346" s="574">
        <v>9</v>
      </c>
      <c r="B346" s="574">
        <v>1</v>
      </c>
      <c r="C346" s="575"/>
      <c r="D346" s="576"/>
      <c r="E346" s="576"/>
      <c r="F346" s="576"/>
      <c r="G346" s="576"/>
      <c r="H346" s="576"/>
      <c r="I346" s="577"/>
      <c r="J346" s="578"/>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62"/>
        <v>0</v>
      </c>
    </row>
    <row r="347" spans="1:51" ht="30" hidden="1" customHeight="1">
      <c r="A347" s="574">
        <v>10</v>
      </c>
      <c r="B347" s="574">
        <v>1</v>
      </c>
      <c r="C347" s="575"/>
      <c r="D347" s="576"/>
      <c r="E347" s="576"/>
      <c r="F347" s="576"/>
      <c r="G347" s="576"/>
      <c r="H347" s="576"/>
      <c r="I347" s="577"/>
      <c r="J347" s="578"/>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62"/>
        <v>0</v>
      </c>
    </row>
    <row r="348" spans="1:51" ht="30" hidden="1" customHeight="1">
      <c r="A348" s="574">
        <v>11</v>
      </c>
      <c r="B348" s="574">
        <v>1</v>
      </c>
      <c r="C348" s="575"/>
      <c r="D348" s="576"/>
      <c r="E348" s="576"/>
      <c r="F348" s="576"/>
      <c r="G348" s="576"/>
      <c r="H348" s="576"/>
      <c r="I348" s="577"/>
      <c r="J348" s="578"/>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62"/>
        <v>0</v>
      </c>
    </row>
    <row r="349" spans="1:51" ht="30" hidden="1" customHeight="1">
      <c r="A349" s="574">
        <v>12</v>
      </c>
      <c r="B349" s="574">
        <v>1</v>
      </c>
      <c r="C349" s="575"/>
      <c r="D349" s="576"/>
      <c r="E349" s="576"/>
      <c r="F349" s="576"/>
      <c r="G349" s="576"/>
      <c r="H349" s="576"/>
      <c r="I349" s="577"/>
      <c r="J349" s="578"/>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62"/>
        <v>0</v>
      </c>
    </row>
    <row r="350" spans="1:51" ht="30" hidden="1" customHeight="1">
      <c r="A350" s="574">
        <v>13</v>
      </c>
      <c r="B350" s="574">
        <v>1</v>
      </c>
      <c r="C350" s="575"/>
      <c r="D350" s="576"/>
      <c r="E350" s="576"/>
      <c r="F350" s="576"/>
      <c r="G350" s="576"/>
      <c r="H350" s="576"/>
      <c r="I350" s="577"/>
      <c r="J350" s="578"/>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62"/>
        <v>0</v>
      </c>
    </row>
    <row r="351" spans="1:51" ht="30" hidden="1" customHeight="1">
      <c r="A351" s="574">
        <v>14</v>
      </c>
      <c r="B351" s="574">
        <v>1</v>
      </c>
      <c r="C351" s="575"/>
      <c r="D351" s="576"/>
      <c r="E351" s="576"/>
      <c r="F351" s="576"/>
      <c r="G351" s="576"/>
      <c r="H351" s="576"/>
      <c r="I351" s="577"/>
      <c r="J351" s="578"/>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62"/>
        <v>0</v>
      </c>
    </row>
    <row r="352" spans="1:51" ht="30" hidden="1" customHeight="1">
      <c r="A352" s="574">
        <v>15</v>
      </c>
      <c r="B352" s="574">
        <v>1</v>
      </c>
      <c r="C352" s="575"/>
      <c r="D352" s="576"/>
      <c r="E352" s="576"/>
      <c r="F352" s="576"/>
      <c r="G352" s="576"/>
      <c r="H352" s="576"/>
      <c r="I352" s="577"/>
      <c r="J352" s="578"/>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62"/>
        <v>0</v>
      </c>
    </row>
    <row r="353" spans="1:51" ht="30" hidden="1" customHeight="1">
      <c r="A353" s="574">
        <v>16</v>
      </c>
      <c r="B353" s="574">
        <v>1</v>
      </c>
      <c r="C353" s="575"/>
      <c r="D353" s="576"/>
      <c r="E353" s="576"/>
      <c r="F353" s="576"/>
      <c r="G353" s="576"/>
      <c r="H353" s="576"/>
      <c r="I353" s="577"/>
      <c r="J353" s="578"/>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c r="A354" s="574">
        <v>17</v>
      </c>
      <c r="B354" s="574">
        <v>1</v>
      </c>
      <c r="C354" s="575"/>
      <c r="D354" s="576"/>
      <c r="E354" s="576"/>
      <c r="F354" s="576"/>
      <c r="G354" s="576"/>
      <c r="H354" s="576"/>
      <c r="I354" s="577"/>
      <c r="J354" s="578"/>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62"/>
        <v>0</v>
      </c>
    </row>
    <row r="355" spans="1:51" ht="30" hidden="1" customHeight="1">
      <c r="A355" s="574">
        <v>18</v>
      </c>
      <c r="B355" s="574">
        <v>1</v>
      </c>
      <c r="C355" s="575"/>
      <c r="D355" s="576"/>
      <c r="E355" s="576"/>
      <c r="F355" s="576"/>
      <c r="G355" s="576"/>
      <c r="H355" s="576"/>
      <c r="I355" s="577"/>
      <c r="J355" s="578"/>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62"/>
        <v>0</v>
      </c>
    </row>
    <row r="356" spans="1:51" ht="30" hidden="1" customHeight="1">
      <c r="A356" s="574">
        <v>19</v>
      </c>
      <c r="B356" s="574">
        <v>1</v>
      </c>
      <c r="C356" s="575"/>
      <c r="D356" s="576"/>
      <c r="E356" s="576"/>
      <c r="F356" s="576"/>
      <c r="G356" s="576"/>
      <c r="H356" s="576"/>
      <c r="I356" s="577"/>
      <c r="J356" s="578"/>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62"/>
        <v>0</v>
      </c>
    </row>
    <row r="357" spans="1:51" ht="30" hidden="1" customHeight="1">
      <c r="A357" s="574">
        <v>20</v>
      </c>
      <c r="B357" s="574">
        <v>1</v>
      </c>
      <c r="C357" s="575"/>
      <c r="D357" s="576"/>
      <c r="E357" s="576"/>
      <c r="F357" s="576"/>
      <c r="G357" s="576"/>
      <c r="H357" s="576"/>
      <c r="I357" s="577"/>
      <c r="J357" s="578"/>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62"/>
        <v>0</v>
      </c>
    </row>
    <row r="358" spans="1:51" ht="30" hidden="1" customHeight="1">
      <c r="A358" s="574">
        <v>21</v>
      </c>
      <c r="B358" s="574">
        <v>1</v>
      </c>
      <c r="C358" s="575"/>
      <c r="D358" s="576"/>
      <c r="E358" s="576"/>
      <c r="F358" s="576"/>
      <c r="G358" s="576"/>
      <c r="H358" s="576"/>
      <c r="I358" s="577"/>
      <c r="J358" s="578"/>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62"/>
        <v>0</v>
      </c>
    </row>
    <row r="359" spans="1:51" ht="30" hidden="1" customHeight="1">
      <c r="A359" s="574">
        <v>22</v>
      </c>
      <c r="B359" s="574">
        <v>1</v>
      </c>
      <c r="C359" s="575"/>
      <c r="D359" s="576"/>
      <c r="E359" s="576"/>
      <c r="F359" s="576"/>
      <c r="G359" s="576"/>
      <c r="H359" s="576"/>
      <c r="I359" s="577"/>
      <c r="J359" s="578"/>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62"/>
        <v>0</v>
      </c>
    </row>
    <row r="360" spans="1:51" ht="30" hidden="1" customHeight="1">
      <c r="A360" s="574">
        <v>23</v>
      </c>
      <c r="B360" s="574">
        <v>1</v>
      </c>
      <c r="C360" s="575"/>
      <c r="D360" s="576"/>
      <c r="E360" s="576"/>
      <c r="F360" s="576"/>
      <c r="G360" s="576"/>
      <c r="H360" s="576"/>
      <c r="I360" s="577"/>
      <c r="J360" s="578"/>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62"/>
        <v>0</v>
      </c>
    </row>
    <row r="361" spans="1:51" ht="30" hidden="1" customHeight="1">
      <c r="A361" s="574">
        <v>24</v>
      </c>
      <c r="B361" s="574">
        <v>1</v>
      </c>
      <c r="C361" s="575"/>
      <c r="D361" s="576"/>
      <c r="E361" s="576"/>
      <c r="F361" s="576"/>
      <c r="G361" s="576"/>
      <c r="H361" s="576"/>
      <c r="I361" s="577"/>
      <c r="J361" s="578"/>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62"/>
        <v>0</v>
      </c>
    </row>
    <row r="362" spans="1:51" ht="30" hidden="1" customHeight="1">
      <c r="A362" s="574">
        <v>25</v>
      </c>
      <c r="B362" s="574">
        <v>1</v>
      </c>
      <c r="C362" s="575"/>
      <c r="D362" s="576"/>
      <c r="E362" s="576"/>
      <c r="F362" s="576"/>
      <c r="G362" s="576"/>
      <c r="H362" s="576"/>
      <c r="I362" s="577"/>
      <c r="J362" s="578"/>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62"/>
        <v>0</v>
      </c>
    </row>
    <row r="363" spans="1:51" ht="30" hidden="1" customHeight="1">
      <c r="A363" s="574">
        <v>26</v>
      </c>
      <c r="B363" s="574">
        <v>1</v>
      </c>
      <c r="C363" s="575"/>
      <c r="D363" s="576"/>
      <c r="E363" s="576"/>
      <c r="F363" s="576"/>
      <c r="G363" s="576"/>
      <c r="H363" s="576"/>
      <c r="I363" s="577"/>
      <c r="J363" s="578"/>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62"/>
        <v>0</v>
      </c>
    </row>
    <row r="364" spans="1:51" ht="30" hidden="1" customHeight="1">
      <c r="A364" s="574">
        <v>27</v>
      </c>
      <c r="B364" s="574">
        <v>1</v>
      </c>
      <c r="C364" s="575"/>
      <c r="D364" s="576"/>
      <c r="E364" s="576"/>
      <c r="F364" s="576"/>
      <c r="G364" s="576"/>
      <c r="H364" s="576"/>
      <c r="I364" s="577"/>
      <c r="J364" s="578"/>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62"/>
        <v>0</v>
      </c>
    </row>
    <row r="365" spans="1:51" ht="30" hidden="1" customHeight="1">
      <c r="A365" s="574">
        <v>28</v>
      </c>
      <c r="B365" s="574">
        <v>1</v>
      </c>
      <c r="C365" s="575"/>
      <c r="D365" s="576"/>
      <c r="E365" s="576"/>
      <c r="F365" s="576"/>
      <c r="G365" s="576"/>
      <c r="H365" s="576"/>
      <c r="I365" s="577"/>
      <c r="J365" s="578"/>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62"/>
        <v>0</v>
      </c>
    </row>
    <row r="366" spans="1:51" ht="30" hidden="1" customHeight="1">
      <c r="A366" s="574">
        <v>29</v>
      </c>
      <c r="B366" s="574">
        <v>1</v>
      </c>
      <c r="C366" s="575"/>
      <c r="D366" s="576"/>
      <c r="E366" s="576"/>
      <c r="F366" s="576"/>
      <c r="G366" s="576"/>
      <c r="H366" s="576"/>
      <c r="I366" s="577"/>
      <c r="J366" s="578"/>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62"/>
        <v>0</v>
      </c>
    </row>
    <row r="367" spans="1:51" ht="30" hidden="1" customHeight="1">
      <c r="A367" s="574">
        <v>30</v>
      </c>
      <c r="B367" s="574">
        <v>1</v>
      </c>
      <c r="C367" s="575"/>
      <c r="D367" s="576"/>
      <c r="E367" s="576"/>
      <c r="F367" s="576"/>
      <c r="G367" s="576"/>
      <c r="H367" s="576"/>
      <c r="I367" s="577"/>
      <c r="J367" s="578"/>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216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597"/>
      <c r="B370" s="597"/>
      <c r="C370" s="598" t="s">
        <v>205</v>
      </c>
      <c r="D370" s="599"/>
      <c r="E370" s="599"/>
      <c r="F370" s="599"/>
      <c r="G370" s="599"/>
      <c r="H370" s="599"/>
      <c r="I370" s="600"/>
      <c r="J370" s="573" t="s">
        <v>206</v>
      </c>
      <c r="K370" s="488"/>
      <c r="L370" s="488"/>
      <c r="M370" s="488"/>
      <c r="N370" s="488"/>
      <c r="O370" s="488"/>
      <c r="P370" s="601" t="s">
        <v>207</v>
      </c>
      <c r="Q370" s="601"/>
      <c r="R370" s="601"/>
      <c r="S370" s="601"/>
      <c r="T370" s="601"/>
      <c r="U370" s="601"/>
      <c r="V370" s="601"/>
      <c r="W370" s="601"/>
      <c r="X370" s="601"/>
      <c r="Y370" s="602" t="s">
        <v>208</v>
      </c>
      <c r="Z370" s="603"/>
      <c r="AA370" s="603"/>
      <c r="AB370" s="603"/>
      <c r="AC370" s="573" t="s">
        <v>209</v>
      </c>
      <c r="AD370" s="573"/>
      <c r="AE370" s="573"/>
      <c r="AF370" s="573"/>
      <c r="AG370" s="573"/>
      <c r="AH370" s="602" t="s">
        <v>210</v>
      </c>
      <c r="AI370" s="597"/>
      <c r="AJ370" s="597"/>
      <c r="AK370" s="597"/>
      <c r="AL370" s="597" t="s">
        <v>211</v>
      </c>
      <c r="AM370" s="597"/>
      <c r="AN370" s="597"/>
      <c r="AO370" s="604"/>
      <c r="AP370" s="573" t="s">
        <v>212</v>
      </c>
      <c r="AQ370" s="573"/>
      <c r="AR370" s="573"/>
      <c r="AS370" s="573"/>
      <c r="AT370" s="573"/>
      <c r="AU370" s="573"/>
      <c r="AV370" s="573"/>
      <c r="AW370" s="573"/>
      <c r="AX370" s="573"/>
      <c r="AY370">
        <f>IF(AY369=0,0,1)</f>
        <v>0</v>
      </c>
    </row>
    <row r="371" spans="1:51" ht="30" hidden="1" customHeight="1">
      <c r="A371" s="574">
        <v>1</v>
      </c>
      <c r="B371" s="574">
        <v>1</v>
      </c>
      <c r="C371" s="575"/>
      <c r="D371" s="576"/>
      <c r="E371" s="576"/>
      <c r="F371" s="576"/>
      <c r="G371" s="576"/>
      <c r="H371" s="576"/>
      <c r="I371" s="577"/>
      <c r="J371" s="578"/>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c r="A372" s="574">
        <v>2</v>
      </c>
      <c r="B372" s="574">
        <v>1</v>
      </c>
      <c r="C372" s="605"/>
      <c r="D372" s="286"/>
      <c r="E372" s="286"/>
      <c r="F372" s="286"/>
      <c r="G372" s="286"/>
      <c r="H372" s="286"/>
      <c r="I372" s="606"/>
      <c r="J372" s="578"/>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c r="A373" s="574">
        <v>3</v>
      </c>
      <c r="B373" s="574">
        <v>1</v>
      </c>
      <c r="C373" s="605"/>
      <c r="D373" s="286"/>
      <c r="E373" s="286"/>
      <c r="F373" s="286"/>
      <c r="G373" s="286"/>
      <c r="H373" s="286"/>
      <c r="I373" s="606"/>
      <c r="J373" s="578"/>
      <c r="K373" s="579"/>
      <c r="L373" s="579"/>
      <c r="M373" s="579"/>
      <c r="N373" s="579"/>
      <c r="O373" s="579"/>
      <c r="P373" s="607"/>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63"/>
        <v>0</v>
      </c>
    </row>
    <row r="374" spans="1:51" ht="30" hidden="1" customHeight="1">
      <c r="A374" s="574">
        <v>4</v>
      </c>
      <c r="B374" s="574">
        <v>1</v>
      </c>
      <c r="C374" s="605"/>
      <c r="D374" s="286"/>
      <c r="E374" s="286"/>
      <c r="F374" s="286"/>
      <c r="G374" s="286"/>
      <c r="H374" s="286"/>
      <c r="I374" s="606"/>
      <c r="J374" s="578"/>
      <c r="K374" s="579"/>
      <c r="L374" s="579"/>
      <c r="M374" s="579"/>
      <c r="N374" s="579"/>
      <c r="O374" s="579"/>
      <c r="P374" s="607"/>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63"/>
        <v>0</v>
      </c>
    </row>
    <row r="375" spans="1:51" ht="30" hidden="1" customHeight="1">
      <c r="A375" s="574">
        <v>5</v>
      </c>
      <c r="B375" s="574">
        <v>1</v>
      </c>
      <c r="C375" s="575"/>
      <c r="D375" s="576"/>
      <c r="E375" s="576"/>
      <c r="F375" s="576"/>
      <c r="G375" s="576"/>
      <c r="H375" s="576"/>
      <c r="I375" s="577"/>
      <c r="J375" s="578"/>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c r="A376" s="574">
        <v>6</v>
      </c>
      <c r="B376" s="574">
        <v>1</v>
      </c>
      <c r="C376" s="575"/>
      <c r="D376" s="576"/>
      <c r="E376" s="576"/>
      <c r="F376" s="576"/>
      <c r="G376" s="576"/>
      <c r="H376" s="576"/>
      <c r="I376" s="577"/>
      <c r="J376" s="578"/>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63"/>
        <v>0</v>
      </c>
    </row>
    <row r="377" spans="1:51" ht="30" hidden="1" customHeight="1">
      <c r="A377" s="574">
        <v>7</v>
      </c>
      <c r="B377" s="574">
        <v>1</v>
      </c>
      <c r="C377" s="575"/>
      <c r="D377" s="576"/>
      <c r="E377" s="576"/>
      <c r="F377" s="576"/>
      <c r="G377" s="576"/>
      <c r="H377" s="576"/>
      <c r="I377" s="577"/>
      <c r="J377" s="578"/>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63"/>
        <v>0</v>
      </c>
    </row>
    <row r="378" spans="1:51" ht="30" hidden="1" customHeight="1">
      <c r="A378" s="574">
        <v>8</v>
      </c>
      <c r="B378" s="574">
        <v>1</v>
      </c>
      <c r="C378" s="575"/>
      <c r="D378" s="576"/>
      <c r="E378" s="576"/>
      <c r="F378" s="576"/>
      <c r="G378" s="576"/>
      <c r="H378" s="576"/>
      <c r="I378" s="577"/>
      <c r="J378" s="578"/>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63"/>
        <v>0</v>
      </c>
    </row>
    <row r="379" spans="1:51" ht="30" hidden="1" customHeight="1">
      <c r="A379" s="574">
        <v>9</v>
      </c>
      <c r="B379" s="574">
        <v>1</v>
      </c>
      <c r="C379" s="575"/>
      <c r="D379" s="576"/>
      <c r="E379" s="576"/>
      <c r="F379" s="576"/>
      <c r="G379" s="576"/>
      <c r="H379" s="576"/>
      <c r="I379" s="577"/>
      <c r="J379" s="578"/>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63"/>
        <v>0</v>
      </c>
    </row>
    <row r="380" spans="1:51" ht="30" hidden="1" customHeight="1">
      <c r="A380" s="574">
        <v>10</v>
      </c>
      <c r="B380" s="574">
        <v>1</v>
      </c>
      <c r="C380" s="575"/>
      <c r="D380" s="576"/>
      <c r="E380" s="576"/>
      <c r="F380" s="576"/>
      <c r="G380" s="576"/>
      <c r="H380" s="576"/>
      <c r="I380" s="577"/>
      <c r="J380" s="578"/>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63"/>
        <v>0</v>
      </c>
    </row>
    <row r="381" spans="1:51" ht="30" hidden="1" customHeight="1">
      <c r="A381" s="574">
        <v>11</v>
      </c>
      <c r="B381" s="574">
        <v>1</v>
      </c>
      <c r="C381" s="575"/>
      <c r="D381" s="576"/>
      <c r="E381" s="576"/>
      <c r="F381" s="576"/>
      <c r="G381" s="576"/>
      <c r="H381" s="576"/>
      <c r="I381" s="577"/>
      <c r="J381" s="578"/>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63"/>
        <v>0</v>
      </c>
    </row>
    <row r="382" spans="1:51" ht="30" hidden="1" customHeight="1">
      <c r="A382" s="574">
        <v>12</v>
      </c>
      <c r="B382" s="574">
        <v>1</v>
      </c>
      <c r="C382" s="575"/>
      <c r="D382" s="576"/>
      <c r="E382" s="576"/>
      <c r="F382" s="576"/>
      <c r="G382" s="576"/>
      <c r="H382" s="576"/>
      <c r="I382" s="577"/>
      <c r="J382" s="578"/>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63"/>
        <v>0</v>
      </c>
    </row>
    <row r="383" spans="1:51" ht="30" hidden="1" customHeight="1">
      <c r="A383" s="574">
        <v>13</v>
      </c>
      <c r="B383" s="574">
        <v>1</v>
      </c>
      <c r="C383" s="575"/>
      <c r="D383" s="576"/>
      <c r="E383" s="576"/>
      <c r="F383" s="576"/>
      <c r="G383" s="576"/>
      <c r="H383" s="576"/>
      <c r="I383" s="577"/>
      <c r="J383" s="578"/>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63"/>
        <v>0</v>
      </c>
    </row>
    <row r="384" spans="1:51" ht="30" hidden="1" customHeight="1">
      <c r="A384" s="574">
        <v>14</v>
      </c>
      <c r="B384" s="574">
        <v>1</v>
      </c>
      <c r="C384" s="575"/>
      <c r="D384" s="576"/>
      <c r="E384" s="576"/>
      <c r="F384" s="576"/>
      <c r="G384" s="576"/>
      <c r="H384" s="576"/>
      <c r="I384" s="577"/>
      <c r="J384" s="578"/>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63"/>
        <v>0</v>
      </c>
    </row>
    <row r="385" spans="1:51" ht="30" hidden="1" customHeight="1">
      <c r="A385" s="574">
        <v>15</v>
      </c>
      <c r="B385" s="574">
        <v>1</v>
      </c>
      <c r="C385" s="575"/>
      <c r="D385" s="576"/>
      <c r="E385" s="576"/>
      <c r="F385" s="576"/>
      <c r="G385" s="576"/>
      <c r="H385" s="576"/>
      <c r="I385" s="577"/>
      <c r="J385" s="578"/>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63"/>
        <v>0</v>
      </c>
    </row>
    <row r="386" spans="1:51" ht="30" hidden="1" customHeight="1">
      <c r="A386" s="574">
        <v>16</v>
      </c>
      <c r="B386" s="574">
        <v>1</v>
      </c>
      <c r="C386" s="575"/>
      <c r="D386" s="576"/>
      <c r="E386" s="576"/>
      <c r="F386" s="576"/>
      <c r="G386" s="576"/>
      <c r="H386" s="576"/>
      <c r="I386" s="577"/>
      <c r="J386" s="578"/>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c r="A387" s="574">
        <v>17</v>
      </c>
      <c r="B387" s="574">
        <v>1</v>
      </c>
      <c r="C387" s="575"/>
      <c r="D387" s="576"/>
      <c r="E387" s="576"/>
      <c r="F387" s="576"/>
      <c r="G387" s="576"/>
      <c r="H387" s="576"/>
      <c r="I387" s="577"/>
      <c r="J387" s="578"/>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63"/>
        <v>0</v>
      </c>
    </row>
    <row r="388" spans="1:51" ht="30" hidden="1" customHeight="1">
      <c r="A388" s="574">
        <v>18</v>
      </c>
      <c r="B388" s="574">
        <v>1</v>
      </c>
      <c r="C388" s="575"/>
      <c r="D388" s="576"/>
      <c r="E388" s="576"/>
      <c r="F388" s="576"/>
      <c r="G388" s="576"/>
      <c r="H388" s="576"/>
      <c r="I388" s="577"/>
      <c r="J388" s="578"/>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63"/>
        <v>0</v>
      </c>
    </row>
    <row r="389" spans="1:51" ht="30" hidden="1" customHeight="1">
      <c r="A389" s="574">
        <v>19</v>
      </c>
      <c r="B389" s="574">
        <v>1</v>
      </c>
      <c r="C389" s="575"/>
      <c r="D389" s="576"/>
      <c r="E389" s="576"/>
      <c r="F389" s="576"/>
      <c r="G389" s="576"/>
      <c r="H389" s="576"/>
      <c r="I389" s="577"/>
      <c r="J389" s="578"/>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63"/>
        <v>0</v>
      </c>
    </row>
    <row r="390" spans="1:51" ht="30" hidden="1" customHeight="1">
      <c r="A390" s="574">
        <v>20</v>
      </c>
      <c r="B390" s="574">
        <v>1</v>
      </c>
      <c r="C390" s="575"/>
      <c r="D390" s="576"/>
      <c r="E390" s="576"/>
      <c r="F390" s="576"/>
      <c r="G390" s="576"/>
      <c r="H390" s="576"/>
      <c r="I390" s="577"/>
      <c r="J390" s="578"/>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63"/>
        <v>0</v>
      </c>
    </row>
    <row r="391" spans="1:51" ht="30" hidden="1" customHeight="1">
      <c r="A391" s="574">
        <v>21</v>
      </c>
      <c r="B391" s="574">
        <v>1</v>
      </c>
      <c r="C391" s="575"/>
      <c r="D391" s="576"/>
      <c r="E391" s="576"/>
      <c r="F391" s="576"/>
      <c r="G391" s="576"/>
      <c r="H391" s="576"/>
      <c r="I391" s="577"/>
      <c r="J391" s="578"/>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63"/>
        <v>0</v>
      </c>
    </row>
    <row r="392" spans="1:51" ht="30" hidden="1" customHeight="1">
      <c r="A392" s="574">
        <v>22</v>
      </c>
      <c r="B392" s="574">
        <v>1</v>
      </c>
      <c r="C392" s="575"/>
      <c r="D392" s="576"/>
      <c r="E392" s="576"/>
      <c r="F392" s="576"/>
      <c r="G392" s="576"/>
      <c r="H392" s="576"/>
      <c r="I392" s="577"/>
      <c r="J392" s="578"/>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63"/>
        <v>0</v>
      </c>
    </row>
    <row r="393" spans="1:51" ht="30" hidden="1" customHeight="1">
      <c r="A393" s="574">
        <v>23</v>
      </c>
      <c r="B393" s="574">
        <v>1</v>
      </c>
      <c r="C393" s="575"/>
      <c r="D393" s="576"/>
      <c r="E393" s="576"/>
      <c r="F393" s="576"/>
      <c r="G393" s="576"/>
      <c r="H393" s="576"/>
      <c r="I393" s="577"/>
      <c r="J393" s="578"/>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63"/>
        <v>0</v>
      </c>
    </row>
    <row r="394" spans="1:51" ht="30" hidden="1" customHeight="1">
      <c r="A394" s="574">
        <v>24</v>
      </c>
      <c r="B394" s="574">
        <v>1</v>
      </c>
      <c r="C394" s="575"/>
      <c r="D394" s="576"/>
      <c r="E394" s="576"/>
      <c r="F394" s="576"/>
      <c r="G394" s="576"/>
      <c r="H394" s="576"/>
      <c r="I394" s="577"/>
      <c r="J394" s="578"/>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63"/>
        <v>0</v>
      </c>
    </row>
    <row r="395" spans="1:51" ht="30" hidden="1" customHeight="1">
      <c r="A395" s="574">
        <v>25</v>
      </c>
      <c r="B395" s="574">
        <v>1</v>
      </c>
      <c r="C395" s="575"/>
      <c r="D395" s="576"/>
      <c r="E395" s="576"/>
      <c r="F395" s="576"/>
      <c r="G395" s="576"/>
      <c r="H395" s="576"/>
      <c r="I395" s="577"/>
      <c r="J395" s="578"/>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63"/>
        <v>0</v>
      </c>
    </row>
    <row r="396" spans="1:51" ht="30" hidden="1" customHeight="1">
      <c r="A396" s="574">
        <v>26</v>
      </c>
      <c r="B396" s="574">
        <v>1</v>
      </c>
      <c r="C396" s="575"/>
      <c r="D396" s="576"/>
      <c r="E396" s="576"/>
      <c r="F396" s="576"/>
      <c r="G396" s="576"/>
      <c r="H396" s="576"/>
      <c r="I396" s="577"/>
      <c r="J396" s="578"/>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63"/>
        <v>0</v>
      </c>
    </row>
    <row r="397" spans="1:51" ht="30" hidden="1" customHeight="1">
      <c r="A397" s="574">
        <v>27</v>
      </c>
      <c r="B397" s="574">
        <v>1</v>
      </c>
      <c r="C397" s="575"/>
      <c r="D397" s="576"/>
      <c r="E397" s="576"/>
      <c r="F397" s="576"/>
      <c r="G397" s="576"/>
      <c r="H397" s="576"/>
      <c r="I397" s="577"/>
      <c r="J397" s="578"/>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63"/>
        <v>0</v>
      </c>
    </row>
    <row r="398" spans="1:51" ht="30" hidden="1" customHeight="1">
      <c r="A398" s="574">
        <v>28</v>
      </c>
      <c r="B398" s="574">
        <v>1</v>
      </c>
      <c r="C398" s="575"/>
      <c r="D398" s="576"/>
      <c r="E398" s="576"/>
      <c r="F398" s="576"/>
      <c r="G398" s="576"/>
      <c r="H398" s="576"/>
      <c r="I398" s="577"/>
      <c r="J398" s="578"/>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63"/>
        <v>0</v>
      </c>
    </row>
    <row r="399" spans="1:51" ht="30" hidden="1" customHeight="1">
      <c r="A399" s="574">
        <v>29</v>
      </c>
      <c r="B399" s="574">
        <v>1</v>
      </c>
      <c r="C399" s="575"/>
      <c r="D399" s="576"/>
      <c r="E399" s="576"/>
      <c r="F399" s="576"/>
      <c r="G399" s="576"/>
      <c r="H399" s="576"/>
      <c r="I399" s="577"/>
      <c r="J399" s="578"/>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63"/>
        <v>0</v>
      </c>
    </row>
    <row r="400" spans="1:51" ht="30" hidden="1" customHeight="1">
      <c r="A400" s="574">
        <v>30</v>
      </c>
      <c r="B400" s="574">
        <v>1</v>
      </c>
      <c r="C400" s="575"/>
      <c r="D400" s="576"/>
      <c r="E400" s="576"/>
      <c r="F400" s="576"/>
      <c r="G400" s="576"/>
      <c r="H400" s="576"/>
      <c r="I400" s="577"/>
      <c r="J400" s="578"/>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217</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597"/>
      <c r="B403" s="597"/>
      <c r="C403" s="598" t="s">
        <v>205</v>
      </c>
      <c r="D403" s="599"/>
      <c r="E403" s="599"/>
      <c r="F403" s="599"/>
      <c r="G403" s="599"/>
      <c r="H403" s="599"/>
      <c r="I403" s="600"/>
      <c r="J403" s="573" t="s">
        <v>206</v>
      </c>
      <c r="K403" s="488"/>
      <c r="L403" s="488"/>
      <c r="M403" s="488"/>
      <c r="N403" s="488"/>
      <c r="O403" s="488"/>
      <c r="P403" s="601" t="s">
        <v>207</v>
      </c>
      <c r="Q403" s="601"/>
      <c r="R403" s="601"/>
      <c r="S403" s="601"/>
      <c r="T403" s="601"/>
      <c r="U403" s="601"/>
      <c r="V403" s="601"/>
      <c r="W403" s="601"/>
      <c r="X403" s="601"/>
      <c r="Y403" s="602" t="s">
        <v>208</v>
      </c>
      <c r="Z403" s="603"/>
      <c r="AA403" s="603"/>
      <c r="AB403" s="603"/>
      <c r="AC403" s="573" t="s">
        <v>209</v>
      </c>
      <c r="AD403" s="573"/>
      <c r="AE403" s="573"/>
      <c r="AF403" s="573"/>
      <c r="AG403" s="573"/>
      <c r="AH403" s="602" t="s">
        <v>210</v>
      </c>
      <c r="AI403" s="597"/>
      <c r="AJ403" s="597"/>
      <c r="AK403" s="597"/>
      <c r="AL403" s="597" t="s">
        <v>211</v>
      </c>
      <c r="AM403" s="597"/>
      <c r="AN403" s="597"/>
      <c r="AO403" s="604"/>
      <c r="AP403" s="573" t="s">
        <v>212</v>
      </c>
      <c r="AQ403" s="573"/>
      <c r="AR403" s="573"/>
      <c r="AS403" s="573"/>
      <c r="AT403" s="573"/>
      <c r="AU403" s="573"/>
      <c r="AV403" s="573"/>
      <c r="AW403" s="573"/>
      <c r="AX403" s="573"/>
      <c r="AY403">
        <f>IF(AY402=0,0,1)</f>
        <v>0</v>
      </c>
    </row>
    <row r="404" spans="1:51" ht="30" hidden="1" customHeight="1">
      <c r="A404" s="574">
        <v>1</v>
      </c>
      <c r="B404" s="574">
        <v>1</v>
      </c>
      <c r="C404" s="575"/>
      <c r="D404" s="576"/>
      <c r="E404" s="576"/>
      <c r="F404" s="576"/>
      <c r="G404" s="576"/>
      <c r="H404" s="576"/>
      <c r="I404" s="577"/>
      <c r="J404" s="578"/>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c r="A405" s="574">
        <v>2</v>
      </c>
      <c r="B405" s="574">
        <v>1</v>
      </c>
      <c r="C405" s="575"/>
      <c r="D405" s="576"/>
      <c r="E405" s="576"/>
      <c r="F405" s="576"/>
      <c r="G405" s="576"/>
      <c r="H405" s="576"/>
      <c r="I405" s="577"/>
      <c r="J405" s="578"/>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c r="A406" s="574">
        <v>3</v>
      </c>
      <c r="B406" s="574">
        <v>1</v>
      </c>
      <c r="C406" s="605"/>
      <c r="D406" s="286"/>
      <c r="E406" s="286"/>
      <c r="F406" s="286"/>
      <c r="G406" s="286"/>
      <c r="H406" s="286"/>
      <c r="I406" s="606"/>
      <c r="J406" s="578"/>
      <c r="K406" s="579"/>
      <c r="L406" s="579"/>
      <c r="M406" s="579"/>
      <c r="N406" s="579"/>
      <c r="O406" s="579"/>
      <c r="P406" s="607"/>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64"/>
        <v>0</v>
      </c>
    </row>
    <row r="407" spans="1:51" ht="30" hidden="1" customHeight="1">
      <c r="A407" s="574">
        <v>4</v>
      </c>
      <c r="B407" s="574">
        <v>1</v>
      </c>
      <c r="C407" s="605"/>
      <c r="D407" s="286"/>
      <c r="E407" s="286"/>
      <c r="F407" s="286"/>
      <c r="G407" s="286"/>
      <c r="H407" s="286"/>
      <c r="I407" s="606"/>
      <c r="J407" s="578"/>
      <c r="K407" s="579"/>
      <c r="L407" s="579"/>
      <c r="M407" s="579"/>
      <c r="N407" s="579"/>
      <c r="O407" s="579"/>
      <c r="P407" s="607"/>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64"/>
        <v>0</v>
      </c>
    </row>
    <row r="408" spans="1:51" ht="30" hidden="1" customHeight="1">
      <c r="A408" s="574">
        <v>5</v>
      </c>
      <c r="B408" s="574">
        <v>1</v>
      </c>
      <c r="C408" s="575"/>
      <c r="D408" s="576"/>
      <c r="E408" s="576"/>
      <c r="F408" s="576"/>
      <c r="G408" s="576"/>
      <c r="H408" s="576"/>
      <c r="I408" s="577"/>
      <c r="J408" s="578"/>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c r="A409" s="574">
        <v>6</v>
      </c>
      <c r="B409" s="574">
        <v>1</v>
      </c>
      <c r="C409" s="575"/>
      <c r="D409" s="576"/>
      <c r="E409" s="576"/>
      <c r="F409" s="576"/>
      <c r="G409" s="576"/>
      <c r="H409" s="576"/>
      <c r="I409" s="577"/>
      <c r="J409" s="578"/>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64"/>
        <v>0</v>
      </c>
    </row>
    <row r="410" spans="1:51" ht="30" hidden="1" customHeight="1">
      <c r="A410" s="574">
        <v>7</v>
      </c>
      <c r="B410" s="574">
        <v>1</v>
      </c>
      <c r="C410" s="575"/>
      <c r="D410" s="576"/>
      <c r="E410" s="576"/>
      <c r="F410" s="576"/>
      <c r="G410" s="576"/>
      <c r="H410" s="576"/>
      <c r="I410" s="577"/>
      <c r="J410" s="578"/>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64"/>
        <v>0</v>
      </c>
    </row>
    <row r="411" spans="1:51" ht="30" hidden="1" customHeight="1">
      <c r="A411" s="574">
        <v>8</v>
      </c>
      <c r="B411" s="574">
        <v>1</v>
      </c>
      <c r="C411" s="575"/>
      <c r="D411" s="576"/>
      <c r="E411" s="576"/>
      <c r="F411" s="576"/>
      <c r="G411" s="576"/>
      <c r="H411" s="576"/>
      <c r="I411" s="577"/>
      <c r="J411" s="578"/>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64"/>
        <v>0</v>
      </c>
    </row>
    <row r="412" spans="1:51" ht="30" hidden="1" customHeight="1">
      <c r="A412" s="574">
        <v>9</v>
      </c>
      <c r="B412" s="574">
        <v>1</v>
      </c>
      <c r="C412" s="575"/>
      <c r="D412" s="576"/>
      <c r="E412" s="576"/>
      <c r="F412" s="576"/>
      <c r="G412" s="576"/>
      <c r="H412" s="576"/>
      <c r="I412" s="577"/>
      <c r="J412" s="578"/>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64"/>
        <v>0</v>
      </c>
    </row>
    <row r="413" spans="1:51" ht="30" hidden="1" customHeight="1">
      <c r="A413" s="574">
        <v>10</v>
      </c>
      <c r="B413" s="574">
        <v>1</v>
      </c>
      <c r="C413" s="575"/>
      <c r="D413" s="576"/>
      <c r="E413" s="576"/>
      <c r="F413" s="576"/>
      <c r="G413" s="576"/>
      <c r="H413" s="576"/>
      <c r="I413" s="577"/>
      <c r="J413" s="578"/>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64"/>
        <v>0</v>
      </c>
    </row>
    <row r="414" spans="1:51" ht="30" hidden="1" customHeight="1">
      <c r="A414" s="574">
        <v>11</v>
      </c>
      <c r="B414" s="574">
        <v>1</v>
      </c>
      <c r="C414" s="575"/>
      <c r="D414" s="576"/>
      <c r="E414" s="576"/>
      <c r="F414" s="576"/>
      <c r="G414" s="576"/>
      <c r="H414" s="576"/>
      <c r="I414" s="577"/>
      <c r="J414" s="578"/>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64"/>
        <v>0</v>
      </c>
    </row>
    <row r="415" spans="1:51" ht="30" hidden="1" customHeight="1">
      <c r="A415" s="574">
        <v>12</v>
      </c>
      <c r="B415" s="574">
        <v>1</v>
      </c>
      <c r="C415" s="575"/>
      <c r="D415" s="576"/>
      <c r="E415" s="576"/>
      <c r="F415" s="576"/>
      <c r="G415" s="576"/>
      <c r="H415" s="576"/>
      <c r="I415" s="577"/>
      <c r="J415" s="578"/>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64"/>
        <v>0</v>
      </c>
    </row>
    <row r="416" spans="1:51" ht="30" hidden="1" customHeight="1">
      <c r="A416" s="574">
        <v>13</v>
      </c>
      <c r="B416" s="574">
        <v>1</v>
      </c>
      <c r="C416" s="575"/>
      <c r="D416" s="576"/>
      <c r="E416" s="576"/>
      <c r="F416" s="576"/>
      <c r="G416" s="576"/>
      <c r="H416" s="576"/>
      <c r="I416" s="577"/>
      <c r="J416" s="578"/>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64"/>
        <v>0</v>
      </c>
    </row>
    <row r="417" spans="1:51" ht="30" hidden="1" customHeight="1">
      <c r="A417" s="574">
        <v>14</v>
      </c>
      <c r="B417" s="574">
        <v>1</v>
      </c>
      <c r="C417" s="575"/>
      <c r="D417" s="576"/>
      <c r="E417" s="576"/>
      <c r="F417" s="576"/>
      <c r="G417" s="576"/>
      <c r="H417" s="576"/>
      <c r="I417" s="577"/>
      <c r="J417" s="578"/>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64"/>
        <v>0</v>
      </c>
    </row>
    <row r="418" spans="1:51" ht="30" hidden="1" customHeight="1">
      <c r="A418" s="574">
        <v>15</v>
      </c>
      <c r="B418" s="574">
        <v>1</v>
      </c>
      <c r="C418" s="575"/>
      <c r="D418" s="576"/>
      <c r="E418" s="576"/>
      <c r="F418" s="576"/>
      <c r="G418" s="576"/>
      <c r="H418" s="576"/>
      <c r="I418" s="577"/>
      <c r="J418" s="578"/>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64"/>
        <v>0</v>
      </c>
    </row>
    <row r="419" spans="1:51" ht="30" hidden="1" customHeight="1">
      <c r="A419" s="574">
        <v>16</v>
      </c>
      <c r="B419" s="574">
        <v>1</v>
      </c>
      <c r="C419" s="575"/>
      <c r="D419" s="576"/>
      <c r="E419" s="576"/>
      <c r="F419" s="576"/>
      <c r="G419" s="576"/>
      <c r="H419" s="576"/>
      <c r="I419" s="577"/>
      <c r="J419" s="578"/>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c r="A420" s="574">
        <v>17</v>
      </c>
      <c r="B420" s="574">
        <v>1</v>
      </c>
      <c r="C420" s="575"/>
      <c r="D420" s="576"/>
      <c r="E420" s="576"/>
      <c r="F420" s="576"/>
      <c r="G420" s="576"/>
      <c r="H420" s="576"/>
      <c r="I420" s="577"/>
      <c r="J420" s="578"/>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64"/>
        <v>0</v>
      </c>
    </row>
    <row r="421" spans="1:51" ht="30" hidden="1" customHeight="1">
      <c r="A421" s="574">
        <v>18</v>
      </c>
      <c r="B421" s="574">
        <v>1</v>
      </c>
      <c r="C421" s="575"/>
      <c r="D421" s="576"/>
      <c r="E421" s="576"/>
      <c r="F421" s="576"/>
      <c r="G421" s="576"/>
      <c r="H421" s="576"/>
      <c r="I421" s="577"/>
      <c r="J421" s="578"/>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64"/>
        <v>0</v>
      </c>
    </row>
    <row r="422" spans="1:51" ht="30" hidden="1" customHeight="1">
      <c r="A422" s="574">
        <v>19</v>
      </c>
      <c r="B422" s="574">
        <v>1</v>
      </c>
      <c r="C422" s="575"/>
      <c r="D422" s="576"/>
      <c r="E422" s="576"/>
      <c r="F422" s="576"/>
      <c r="G422" s="576"/>
      <c r="H422" s="576"/>
      <c r="I422" s="577"/>
      <c r="J422" s="578"/>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64"/>
        <v>0</v>
      </c>
    </row>
    <row r="423" spans="1:51" ht="30" hidden="1" customHeight="1">
      <c r="A423" s="574">
        <v>20</v>
      </c>
      <c r="B423" s="574">
        <v>1</v>
      </c>
      <c r="C423" s="575"/>
      <c r="D423" s="576"/>
      <c r="E423" s="576"/>
      <c r="F423" s="576"/>
      <c r="G423" s="576"/>
      <c r="H423" s="576"/>
      <c r="I423" s="577"/>
      <c r="J423" s="578"/>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64"/>
        <v>0</v>
      </c>
    </row>
    <row r="424" spans="1:51" ht="30" hidden="1" customHeight="1">
      <c r="A424" s="574">
        <v>21</v>
      </c>
      <c r="B424" s="574">
        <v>1</v>
      </c>
      <c r="C424" s="575"/>
      <c r="D424" s="576"/>
      <c r="E424" s="576"/>
      <c r="F424" s="576"/>
      <c r="G424" s="576"/>
      <c r="H424" s="576"/>
      <c r="I424" s="577"/>
      <c r="J424" s="578"/>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64"/>
        <v>0</v>
      </c>
    </row>
    <row r="425" spans="1:51" ht="30" hidden="1" customHeight="1">
      <c r="A425" s="574">
        <v>22</v>
      </c>
      <c r="B425" s="574">
        <v>1</v>
      </c>
      <c r="C425" s="575"/>
      <c r="D425" s="576"/>
      <c r="E425" s="576"/>
      <c r="F425" s="576"/>
      <c r="G425" s="576"/>
      <c r="H425" s="576"/>
      <c r="I425" s="577"/>
      <c r="J425" s="578"/>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64"/>
        <v>0</v>
      </c>
    </row>
    <row r="426" spans="1:51" ht="30" hidden="1" customHeight="1">
      <c r="A426" s="574">
        <v>23</v>
      </c>
      <c r="B426" s="574">
        <v>1</v>
      </c>
      <c r="C426" s="575"/>
      <c r="D426" s="576"/>
      <c r="E426" s="576"/>
      <c r="F426" s="576"/>
      <c r="G426" s="576"/>
      <c r="H426" s="576"/>
      <c r="I426" s="577"/>
      <c r="J426" s="578"/>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64"/>
        <v>0</v>
      </c>
    </row>
    <row r="427" spans="1:51" ht="30" hidden="1" customHeight="1">
      <c r="A427" s="574">
        <v>24</v>
      </c>
      <c r="B427" s="574">
        <v>1</v>
      </c>
      <c r="C427" s="575"/>
      <c r="D427" s="576"/>
      <c r="E427" s="576"/>
      <c r="F427" s="576"/>
      <c r="G427" s="576"/>
      <c r="H427" s="576"/>
      <c r="I427" s="577"/>
      <c r="J427" s="578"/>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64"/>
        <v>0</v>
      </c>
    </row>
    <row r="428" spans="1:51" ht="30" hidden="1" customHeight="1">
      <c r="A428" s="574">
        <v>25</v>
      </c>
      <c r="B428" s="574">
        <v>1</v>
      </c>
      <c r="C428" s="575"/>
      <c r="D428" s="576"/>
      <c r="E428" s="576"/>
      <c r="F428" s="576"/>
      <c r="G428" s="576"/>
      <c r="H428" s="576"/>
      <c r="I428" s="577"/>
      <c r="J428" s="578"/>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64"/>
        <v>0</v>
      </c>
    </row>
    <row r="429" spans="1:51" ht="30" hidden="1" customHeight="1">
      <c r="A429" s="574">
        <v>26</v>
      </c>
      <c r="B429" s="574">
        <v>1</v>
      </c>
      <c r="C429" s="575"/>
      <c r="D429" s="576"/>
      <c r="E429" s="576"/>
      <c r="F429" s="576"/>
      <c r="G429" s="576"/>
      <c r="H429" s="576"/>
      <c r="I429" s="577"/>
      <c r="J429" s="578"/>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64"/>
        <v>0</v>
      </c>
    </row>
    <row r="430" spans="1:51" ht="30" hidden="1" customHeight="1">
      <c r="A430" s="574">
        <v>27</v>
      </c>
      <c r="B430" s="574">
        <v>1</v>
      </c>
      <c r="C430" s="575"/>
      <c r="D430" s="576"/>
      <c r="E430" s="576"/>
      <c r="F430" s="576"/>
      <c r="G430" s="576"/>
      <c r="H430" s="576"/>
      <c r="I430" s="577"/>
      <c r="J430" s="578"/>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64"/>
        <v>0</v>
      </c>
    </row>
    <row r="431" spans="1:51" ht="30" hidden="1" customHeight="1">
      <c r="A431" s="574">
        <v>28</v>
      </c>
      <c r="B431" s="574">
        <v>1</v>
      </c>
      <c r="C431" s="575"/>
      <c r="D431" s="576"/>
      <c r="E431" s="576"/>
      <c r="F431" s="576"/>
      <c r="G431" s="576"/>
      <c r="H431" s="576"/>
      <c r="I431" s="577"/>
      <c r="J431" s="578"/>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64"/>
        <v>0</v>
      </c>
    </row>
    <row r="432" spans="1:51" ht="30" hidden="1" customHeight="1">
      <c r="A432" s="574">
        <v>29</v>
      </c>
      <c r="B432" s="574">
        <v>1</v>
      </c>
      <c r="C432" s="575"/>
      <c r="D432" s="576"/>
      <c r="E432" s="576"/>
      <c r="F432" s="576"/>
      <c r="G432" s="576"/>
      <c r="H432" s="576"/>
      <c r="I432" s="577"/>
      <c r="J432" s="578"/>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64"/>
        <v>0</v>
      </c>
    </row>
    <row r="433" spans="1:51" ht="30" hidden="1" customHeight="1">
      <c r="A433" s="574">
        <v>30</v>
      </c>
      <c r="B433" s="574">
        <v>1</v>
      </c>
      <c r="C433" s="575"/>
      <c r="D433" s="576"/>
      <c r="E433" s="576"/>
      <c r="F433" s="576"/>
      <c r="G433" s="576"/>
      <c r="H433" s="576"/>
      <c r="I433" s="577"/>
      <c r="J433" s="578"/>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218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597"/>
      <c r="B436" s="597"/>
      <c r="C436" s="598" t="s">
        <v>205</v>
      </c>
      <c r="D436" s="599"/>
      <c r="E436" s="599"/>
      <c r="F436" s="599"/>
      <c r="G436" s="599"/>
      <c r="H436" s="599"/>
      <c r="I436" s="600"/>
      <c r="J436" s="573" t="s">
        <v>206</v>
      </c>
      <c r="K436" s="488"/>
      <c r="L436" s="488"/>
      <c r="M436" s="488"/>
      <c r="N436" s="488"/>
      <c r="O436" s="488"/>
      <c r="P436" s="601" t="s">
        <v>207</v>
      </c>
      <c r="Q436" s="601"/>
      <c r="R436" s="601"/>
      <c r="S436" s="601"/>
      <c r="T436" s="601"/>
      <c r="U436" s="601"/>
      <c r="V436" s="601"/>
      <c r="W436" s="601"/>
      <c r="X436" s="601"/>
      <c r="Y436" s="602" t="s">
        <v>208</v>
      </c>
      <c r="Z436" s="603"/>
      <c r="AA436" s="603"/>
      <c r="AB436" s="603"/>
      <c r="AC436" s="573" t="s">
        <v>209</v>
      </c>
      <c r="AD436" s="573"/>
      <c r="AE436" s="573"/>
      <c r="AF436" s="573"/>
      <c r="AG436" s="573"/>
      <c r="AH436" s="602" t="s">
        <v>210</v>
      </c>
      <c r="AI436" s="597"/>
      <c r="AJ436" s="597"/>
      <c r="AK436" s="597"/>
      <c r="AL436" s="597" t="s">
        <v>211</v>
      </c>
      <c r="AM436" s="597"/>
      <c r="AN436" s="597"/>
      <c r="AO436" s="604"/>
      <c r="AP436" s="573" t="s">
        <v>212</v>
      </c>
      <c r="AQ436" s="573"/>
      <c r="AR436" s="573"/>
      <c r="AS436" s="573"/>
      <c r="AT436" s="573"/>
      <c r="AU436" s="573"/>
      <c r="AV436" s="573"/>
      <c r="AW436" s="573"/>
      <c r="AX436" s="573"/>
      <c r="AY436">
        <f>IF(AY435=0,0,1)</f>
        <v>0</v>
      </c>
    </row>
    <row r="437" spans="1:51" ht="30" hidden="1" customHeight="1">
      <c r="A437" s="574">
        <v>1</v>
      </c>
      <c r="B437" s="574">
        <v>1</v>
      </c>
      <c r="C437" s="575"/>
      <c r="D437" s="576"/>
      <c r="E437" s="576"/>
      <c r="F437" s="576"/>
      <c r="G437" s="576"/>
      <c r="H437" s="576"/>
      <c r="I437" s="577"/>
      <c r="J437" s="578"/>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c r="A438" s="574">
        <v>2</v>
      </c>
      <c r="B438" s="574">
        <v>1</v>
      </c>
      <c r="C438" s="575"/>
      <c r="D438" s="576"/>
      <c r="E438" s="576"/>
      <c r="F438" s="576"/>
      <c r="G438" s="576"/>
      <c r="H438" s="576"/>
      <c r="I438" s="577"/>
      <c r="J438" s="578"/>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c r="A439" s="574">
        <v>3</v>
      </c>
      <c r="B439" s="574">
        <v>1</v>
      </c>
      <c r="C439" s="605"/>
      <c r="D439" s="286"/>
      <c r="E439" s="286"/>
      <c r="F439" s="286"/>
      <c r="G439" s="286"/>
      <c r="H439" s="286"/>
      <c r="I439" s="606"/>
      <c r="J439" s="578"/>
      <c r="K439" s="579"/>
      <c r="L439" s="579"/>
      <c r="M439" s="579"/>
      <c r="N439" s="579"/>
      <c r="O439" s="579"/>
      <c r="P439" s="607"/>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65"/>
        <v>0</v>
      </c>
    </row>
    <row r="440" spans="1:51" ht="30" hidden="1" customHeight="1">
      <c r="A440" s="574">
        <v>4</v>
      </c>
      <c r="B440" s="574">
        <v>1</v>
      </c>
      <c r="C440" s="605"/>
      <c r="D440" s="286"/>
      <c r="E440" s="286"/>
      <c r="F440" s="286"/>
      <c r="G440" s="286"/>
      <c r="H440" s="286"/>
      <c r="I440" s="606"/>
      <c r="J440" s="578"/>
      <c r="K440" s="579"/>
      <c r="L440" s="579"/>
      <c r="M440" s="579"/>
      <c r="N440" s="579"/>
      <c r="O440" s="579"/>
      <c r="P440" s="607"/>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65"/>
        <v>0</v>
      </c>
    </row>
    <row r="441" spans="1:51" ht="30" hidden="1" customHeight="1">
      <c r="A441" s="574">
        <v>5</v>
      </c>
      <c r="B441" s="574">
        <v>1</v>
      </c>
      <c r="C441" s="575"/>
      <c r="D441" s="576"/>
      <c r="E441" s="576"/>
      <c r="F441" s="576"/>
      <c r="G441" s="576"/>
      <c r="H441" s="576"/>
      <c r="I441" s="577"/>
      <c r="J441" s="578"/>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c r="A442" s="574">
        <v>6</v>
      </c>
      <c r="B442" s="574">
        <v>1</v>
      </c>
      <c r="C442" s="575"/>
      <c r="D442" s="576"/>
      <c r="E442" s="576"/>
      <c r="F442" s="576"/>
      <c r="G442" s="576"/>
      <c r="H442" s="576"/>
      <c r="I442" s="577"/>
      <c r="J442" s="578"/>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65"/>
        <v>0</v>
      </c>
    </row>
    <row r="443" spans="1:51" ht="30" hidden="1" customHeight="1">
      <c r="A443" s="574">
        <v>7</v>
      </c>
      <c r="B443" s="574">
        <v>1</v>
      </c>
      <c r="C443" s="575"/>
      <c r="D443" s="576"/>
      <c r="E443" s="576"/>
      <c r="F443" s="576"/>
      <c r="G443" s="576"/>
      <c r="H443" s="576"/>
      <c r="I443" s="577"/>
      <c r="J443" s="578"/>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65"/>
        <v>0</v>
      </c>
    </row>
    <row r="444" spans="1:51" ht="30" hidden="1" customHeight="1">
      <c r="A444" s="574">
        <v>8</v>
      </c>
      <c r="B444" s="574">
        <v>1</v>
      </c>
      <c r="C444" s="575"/>
      <c r="D444" s="576"/>
      <c r="E444" s="576"/>
      <c r="F444" s="576"/>
      <c r="G444" s="576"/>
      <c r="H444" s="576"/>
      <c r="I444" s="577"/>
      <c r="J444" s="578"/>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65"/>
        <v>0</v>
      </c>
    </row>
    <row r="445" spans="1:51" ht="30" hidden="1" customHeight="1">
      <c r="A445" s="574">
        <v>9</v>
      </c>
      <c r="B445" s="574">
        <v>1</v>
      </c>
      <c r="C445" s="575"/>
      <c r="D445" s="576"/>
      <c r="E445" s="576"/>
      <c r="F445" s="576"/>
      <c r="G445" s="576"/>
      <c r="H445" s="576"/>
      <c r="I445" s="577"/>
      <c r="J445" s="578"/>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65"/>
        <v>0</v>
      </c>
    </row>
    <row r="446" spans="1:51" ht="30" hidden="1" customHeight="1">
      <c r="A446" s="574">
        <v>10</v>
      </c>
      <c r="B446" s="574">
        <v>1</v>
      </c>
      <c r="C446" s="575"/>
      <c r="D446" s="576"/>
      <c r="E446" s="576"/>
      <c r="F446" s="576"/>
      <c r="G446" s="576"/>
      <c r="H446" s="576"/>
      <c r="I446" s="577"/>
      <c r="J446" s="578"/>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65"/>
        <v>0</v>
      </c>
    </row>
    <row r="447" spans="1:51" ht="30" hidden="1" customHeight="1">
      <c r="A447" s="574">
        <v>11</v>
      </c>
      <c r="B447" s="574">
        <v>1</v>
      </c>
      <c r="C447" s="575"/>
      <c r="D447" s="576"/>
      <c r="E447" s="576"/>
      <c r="F447" s="576"/>
      <c r="G447" s="576"/>
      <c r="H447" s="576"/>
      <c r="I447" s="577"/>
      <c r="J447" s="578"/>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65"/>
        <v>0</v>
      </c>
    </row>
    <row r="448" spans="1:51" ht="30" hidden="1" customHeight="1">
      <c r="A448" s="574">
        <v>12</v>
      </c>
      <c r="B448" s="574">
        <v>1</v>
      </c>
      <c r="C448" s="575"/>
      <c r="D448" s="576"/>
      <c r="E448" s="576"/>
      <c r="F448" s="576"/>
      <c r="G448" s="576"/>
      <c r="H448" s="576"/>
      <c r="I448" s="577"/>
      <c r="J448" s="578"/>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65"/>
        <v>0</v>
      </c>
    </row>
    <row r="449" spans="1:51" ht="30" hidden="1" customHeight="1">
      <c r="A449" s="574">
        <v>13</v>
      </c>
      <c r="B449" s="574">
        <v>1</v>
      </c>
      <c r="C449" s="575"/>
      <c r="D449" s="576"/>
      <c r="E449" s="576"/>
      <c r="F449" s="576"/>
      <c r="G449" s="576"/>
      <c r="H449" s="576"/>
      <c r="I449" s="577"/>
      <c r="J449" s="578"/>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65"/>
        <v>0</v>
      </c>
    </row>
    <row r="450" spans="1:51" ht="30" hidden="1" customHeight="1">
      <c r="A450" s="574">
        <v>14</v>
      </c>
      <c r="B450" s="574">
        <v>1</v>
      </c>
      <c r="C450" s="575"/>
      <c r="D450" s="576"/>
      <c r="E450" s="576"/>
      <c r="F450" s="576"/>
      <c r="G450" s="576"/>
      <c r="H450" s="576"/>
      <c r="I450" s="577"/>
      <c r="J450" s="578"/>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65"/>
        <v>0</v>
      </c>
    </row>
    <row r="451" spans="1:51" ht="30" hidden="1" customHeight="1">
      <c r="A451" s="574">
        <v>15</v>
      </c>
      <c r="B451" s="574">
        <v>1</v>
      </c>
      <c r="C451" s="575"/>
      <c r="D451" s="576"/>
      <c r="E451" s="576"/>
      <c r="F451" s="576"/>
      <c r="G451" s="576"/>
      <c r="H451" s="576"/>
      <c r="I451" s="577"/>
      <c r="J451" s="578"/>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65"/>
        <v>0</v>
      </c>
    </row>
    <row r="452" spans="1:51" ht="30" hidden="1" customHeight="1">
      <c r="A452" s="574">
        <v>16</v>
      </c>
      <c r="B452" s="574">
        <v>1</v>
      </c>
      <c r="C452" s="575"/>
      <c r="D452" s="576"/>
      <c r="E452" s="576"/>
      <c r="F452" s="576"/>
      <c r="G452" s="576"/>
      <c r="H452" s="576"/>
      <c r="I452" s="577"/>
      <c r="J452" s="578"/>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c r="A453" s="574">
        <v>17</v>
      </c>
      <c r="B453" s="574">
        <v>1</v>
      </c>
      <c r="C453" s="575"/>
      <c r="D453" s="576"/>
      <c r="E453" s="576"/>
      <c r="F453" s="576"/>
      <c r="G453" s="576"/>
      <c r="H453" s="576"/>
      <c r="I453" s="577"/>
      <c r="J453" s="578"/>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65"/>
        <v>0</v>
      </c>
    </row>
    <row r="454" spans="1:51" ht="30" hidden="1" customHeight="1">
      <c r="A454" s="574">
        <v>18</v>
      </c>
      <c r="B454" s="574">
        <v>1</v>
      </c>
      <c r="C454" s="575"/>
      <c r="D454" s="576"/>
      <c r="E454" s="576"/>
      <c r="F454" s="576"/>
      <c r="G454" s="576"/>
      <c r="H454" s="576"/>
      <c r="I454" s="577"/>
      <c r="J454" s="578"/>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65"/>
        <v>0</v>
      </c>
    </row>
    <row r="455" spans="1:51" ht="30" hidden="1" customHeight="1">
      <c r="A455" s="574">
        <v>19</v>
      </c>
      <c r="B455" s="574">
        <v>1</v>
      </c>
      <c r="C455" s="575"/>
      <c r="D455" s="576"/>
      <c r="E455" s="576"/>
      <c r="F455" s="576"/>
      <c r="G455" s="576"/>
      <c r="H455" s="576"/>
      <c r="I455" s="577"/>
      <c r="J455" s="578"/>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65"/>
        <v>0</v>
      </c>
    </row>
    <row r="456" spans="1:51" ht="30" hidden="1" customHeight="1">
      <c r="A456" s="574">
        <v>20</v>
      </c>
      <c r="B456" s="574">
        <v>1</v>
      </c>
      <c r="C456" s="575"/>
      <c r="D456" s="576"/>
      <c r="E456" s="576"/>
      <c r="F456" s="576"/>
      <c r="G456" s="576"/>
      <c r="H456" s="576"/>
      <c r="I456" s="577"/>
      <c r="J456" s="578"/>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65"/>
        <v>0</v>
      </c>
    </row>
    <row r="457" spans="1:51" ht="30" hidden="1" customHeight="1">
      <c r="A457" s="574">
        <v>21</v>
      </c>
      <c r="B457" s="574">
        <v>1</v>
      </c>
      <c r="C457" s="575"/>
      <c r="D457" s="576"/>
      <c r="E457" s="576"/>
      <c r="F457" s="576"/>
      <c r="G457" s="576"/>
      <c r="H457" s="576"/>
      <c r="I457" s="577"/>
      <c r="J457" s="578"/>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65"/>
        <v>0</v>
      </c>
    </row>
    <row r="458" spans="1:51" ht="30" hidden="1" customHeight="1">
      <c r="A458" s="574">
        <v>22</v>
      </c>
      <c r="B458" s="574">
        <v>1</v>
      </c>
      <c r="C458" s="575"/>
      <c r="D458" s="576"/>
      <c r="E458" s="576"/>
      <c r="F458" s="576"/>
      <c r="G458" s="576"/>
      <c r="H458" s="576"/>
      <c r="I458" s="577"/>
      <c r="J458" s="578"/>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65"/>
        <v>0</v>
      </c>
    </row>
    <row r="459" spans="1:51" ht="30" hidden="1" customHeight="1">
      <c r="A459" s="574">
        <v>23</v>
      </c>
      <c r="B459" s="574">
        <v>1</v>
      </c>
      <c r="C459" s="575"/>
      <c r="D459" s="576"/>
      <c r="E459" s="576"/>
      <c r="F459" s="576"/>
      <c r="G459" s="576"/>
      <c r="H459" s="576"/>
      <c r="I459" s="577"/>
      <c r="J459" s="578"/>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65"/>
        <v>0</v>
      </c>
    </row>
    <row r="460" spans="1:51" ht="30" hidden="1" customHeight="1">
      <c r="A460" s="574">
        <v>24</v>
      </c>
      <c r="B460" s="574">
        <v>1</v>
      </c>
      <c r="C460" s="575"/>
      <c r="D460" s="576"/>
      <c r="E460" s="576"/>
      <c r="F460" s="576"/>
      <c r="G460" s="576"/>
      <c r="H460" s="576"/>
      <c r="I460" s="577"/>
      <c r="J460" s="578"/>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65"/>
        <v>0</v>
      </c>
    </row>
    <row r="461" spans="1:51" ht="30" hidden="1" customHeight="1">
      <c r="A461" s="574">
        <v>25</v>
      </c>
      <c r="B461" s="574">
        <v>1</v>
      </c>
      <c r="C461" s="575"/>
      <c r="D461" s="576"/>
      <c r="E461" s="576"/>
      <c r="F461" s="576"/>
      <c r="G461" s="576"/>
      <c r="H461" s="576"/>
      <c r="I461" s="577"/>
      <c r="J461" s="578"/>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65"/>
        <v>0</v>
      </c>
    </row>
    <row r="462" spans="1:51" ht="30" hidden="1" customHeight="1">
      <c r="A462" s="574">
        <v>26</v>
      </c>
      <c r="B462" s="574">
        <v>1</v>
      </c>
      <c r="C462" s="575"/>
      <c r="D462" s="576"/>
      <c r="E462" s="576"/>
      <c r="F462" s="576"/>
      <c r="G462" s="576"/>
      <c r="H462" s="576"/>
      <c r="I462" s="577"/>
      <c r="J462" s="578"/>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65"/>
        <v>0</v>
      </c>
    </row>
    <row r="463" spans="1:51" ht="30" hidden="1" customHeight="1">
      <c r="A463" s="574">
        <v>27</v>
      </c>
      <c r="B463" s="574">
        <v>1</v>
      </c>
      <c r="C463" s="575"/>
      <c r="D463" s="576"/>
      <c r="E463" s="576"/>
      <c r="F463" s="576"/>
      <c r="G463" s="576"/>
      <c r="H463" s="576"/>
      <c r="I463" s="577"/>
      <c r="J463" s="578"/>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65"/>
        <v>0</v>
      </c>
    </row>
    <row r="464" spans="1:51" ht="30" hidden="1" customHeight="1">
      <c r="A464" s="574">
        <v>28</v>
      </c>
      <c r="B464" s="574">
        <v>1</v>
      </c>
      <c r="C464" s="575"/>
      <c r="D464" s="576"/>
      <c r="E464" s="576"/>
      <c r="F464" s="576"/>
      <c r="G464" s="576"/>
      <c r="H464" s="576"/>
      <c r="I464" s="577"/>
      <c r="J464" s="578"/>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65"/>
        <v>0</v>
      </c>
    </row>
    <row r="465" spans="1:51" ht="30" hidden="1" customHeight="1">
      <c r="A465" s="574">
        <v>29</v>
      </c>
      <c r="B465" s="574">
        <v>1</v>
      </c>
      <c r="C465" s="575"/>
      <c r="D465" s="576"/>
      <c r="E465" s="576"/>
      <c r="F465" s="576"/>
      <c r="G465" s="576"/>
      <c r="H465" s="576"/>
      <c r="I465" s="577"/>
      <c r="J465" s="578"/>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65"/>
        <v>0</v>
      </c>
    </row>
    <row r="466" spans="1:51" ht="30" hidden="1" customHeight="1">
      <c r="A466" s="574">
        <v>30</v>
      </c>
      <c r="B466" s="574">
        <v>1</v>
      </c>
      <c r="C466" s="575"/>
      <c r="D466" s="576"/>
      <c r="E466" s="576"/>
      <c r="F466" s="576"/>
      <c r="G466" s="576"/>
      <c r="H466" s="576"/>
      <c r="I466" s="577"/>
      <c r="J466" s="578"/>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219</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597"/>
      <c r="B469" s="597"/>
      <c r="C469" s="598" t="s">
        <v>205</v>
      </c>
      <c r="D469" s="599"/>
      <c r="E469" s="599"/>
      <c r="F469" s="599"/>
      <c r="G469" s="599"/>
      <c r="H469" s="599"/>
      <c r="I469" s="600"/>
      <c r="J469" s="573" t="s">
        <v>206</v>
      </c>
      <c r="K469" s="488"/>
      <c r="L469" s="488"/>
      <c r="M469" s="488"/>
      <c r="N469" s="488"/>
      <c r="O469" s="488"/>
      <c r="P469" s="601" t="s">
        <v>207</v>
      </c>
      <c r="Q469" s="601"/>
      <c r="R469" s="601"/>
      <c r="S469" s="601"/>
      <c r="T469" s="601"/>
      <c r="U469" s="601"/>
      <c r="V469" s="601"/>
      <c r="W469" s="601"/>
      <c r="X469" s="601"/>
      <c r="Y469" s="602" t="s">
        <v>208</v>
      </c>
      <c r="Z469" s="603"/>
      <c r="AA469" s="603"/>
      <c r="AB469" s="603"/>
      <c r="AC469" s="573" t="s">
        <v>209</v>
      </c>
      <c r="AD469" s="573"/>
      <c r="AE469" s="573"/>
      <c r="AF469" s="573"/>
      <c r="AG469" s="573"/>
      <c r="AH469" s="602" t="s">
        <v>210</v>
      </c>
      <c r="AI469" s="597"/>
      <c r="AJ469" s="597"/>
      <c r="AK469" s="597"/>
      <c r="AL469" s="597" t="s">
        <v>211</v>
      </c>
      <c r="AM469" s="597"/>
      <c r="AN469" s="597"/>
      <c r="AO469" s="604"/>
      <c r="AP469" s="573" t="s">
        <v>212</v>
      </c>
      <c r="AQ469" s="573"/>
      <c r="AR469" s="573"/>
      <c r="AS469" s="573"/>
      <c r="AT469" s="573"/>
      <c r="AU469" s="573"/>
      <c r="AV469" s="573"/>
      <c r="AW469" s="573"/>
      <c r="AX469" s="573"/>
      <c r="AY469">
        <f>IF(AY468=0,0,1)</f>
        <v>0</v>
      </c>
    </row>
    <row r="470" spans="1:51" ht="30" hidden="1" customHeight="1">
      <c r="A470" s="574">
        <v>1</v>
      </c>
      <c r="B470" s="574">
        <v>1</v>
      </c>
      <c r="C470" s="575"/>
      <c r="D470" s="576"/>
      <c r="E470" s="576"/>
      <c r="F470" s="576"/>
      <c r="G470" s="576"/>
      <c r="H470" s="576"/>
      <c r="I470" s="577"/>
      <c r="J470" s="578"/>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c r="A471" s="574">
        <v>2</v>
      </c>
      <c r="B471" s="574">
        <v>1</v>
      </c>
      <c r="C471" s="575"/>
      <c r="D471" s="576"/>
      <c r="E471" s="576"/>
      <c r="F471" s="576"/>
      <c r="G471" s="576"/>
      <c r="H471" s="576"/>
      <c r="I471" s="577"/>
      <c r="J471" s="578"/>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66">COUNTA(C471:AX471)</f>
        <v>0</v>
      </c>
    </row>
    <row r="472" spans="1:51" ht="30" hidden="1" customHeight="1">
      <c r="A472" s="574">
        <v>3</v>
      </c>
      <c r="B472" s="574">
        <v>1</v>
      </c>
      <c r="C472" s="605"/>
      <c r="D472" s="286"/>
      <c r="E472" s="286"/>
      <c r="F472" s="286"/>
      <c r="G472" s="286"/>
      <c r="H472" s="286"/>
      <c r="I472" s="606"/>
      <c r="J472" s="578"/>
      <c r="K472" s="579"/>
      <c r="L472" s="579"/>
      <c r="M472" s="579"/>
      <c r="N472" s="579"/>
      <c r="O472" s="579"/>
      <c r="P472" s="607"/>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f t="shared" si="66"/>
        <v>0</v>
      </c>
    </row>
    <row r="473" spans="1:51" ht="30" hidden="1" customHeight="1">
      <c r="A473" s="574">
        <v>4</v>
      </c>
      <c r="B473" s="574">
        <v>1</v>
      </c>
      <c r="C473" s="605"/>
      <c r="D473" s="286"/>
      <c r="E473" s="286"/>
      <c r="F473" s="286"/>
      <c r="G473" s="286"/>
      <c r="H473" s="286"/>
      <c r="I473" s="606"/>
      <c r="J473" s="578"/>
      <c r="K473" s="579"/>
      <c r="L473" s="579"/>
      <c r="M473" s="579"/>
      <c r="N473" s="579"/>
      <c r="O473" s="579"/>
      <c r="P473" s="607"/>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f t="shared" si="66"/>
        <v>0</v>
      </c>
    </row>
    <row r="474" spans="1:51" ht="30" hidden="1" customHeight="1">
      <c r="A474" s="574">
        <v>5</v>
      </c>
      <c r="B474" s="574">
        <v>1</v>
      </c>
      <c r="C474" s="575"/>
      <c r="D474" s="576"/>
      <c r="E474" s="576"/>
      <c r="F474" s="576"/>
      <c r="G474" s="576"/>
      <c r="H474" s="576"/>
      <c r="I474" s="577"/>
      <c r="J474" s="578"/>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f>COUNTA(C474:AX474)</f>
        <v>0</v>
      </c>
    </row>
    <row r="475" spans="1:51" ht="30" hidden="1" customHeight="1">
      <c r="A475" s="574">
        <v>6</v>
      </c>
      <c r="B475" s="574">
        <v>1</v>
      </c>
      <c r="C475" s="575"/>
      <c r="D475" s="576"/>
      <c r="E475" s="576"/>
      <c r="F475" s="576"/>
      <c r="G475" s="576"/>
      <c r="H475" s="576"/>
      <c r="I475" s="577"/>
      <c r="J475" s="578"/>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f t="shared" si="66"/>
        <v>0</v>
      </c>
    </row>
    <row r="476" spans="1:51" ht="30" hidden="1" customHeight="1">
      <c r="A476" s="574">
        <v>7</v>
      </c>
      <c r="B476" s="574">
        <v>1</v>
      </c>
      <c r="C476" s="575"/>
      <c r="D476" s="576"/>
      <c r="E476" s="576"/>
      <c r="F476" s="576"/>
      <c r="G476" s="576"/>
      <c r="H476" s="576"/>
      <c r="I476" s="577"/>
      <c r="J476" s="578"/>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f t="shared" si="66"/>
        <v>0</v>
      </c>
    </row>
    <row r="477" spans="1:51" ht="30" hidden="1" customHeight="1">
      <c r="A477" s="574">
        <v>8</v>
      </c>
      <c r="B477" s="574">
        <v>1</v>
      </c>
      <c r="C477" s="575"/>
      <c r="D477" s="576"/>
      <c r="E477" s="576"/>
      <c r="F477" s="576"/>
      <c r="G477" s="576"/>
      <c r="H477" s="576"/>
      <c r="I477" s="577"/>
      <c r="J477" s="578"/>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66"/>
        <v>0</v>
      </c>
    </row>
    <row r="478" spans="1:51" ht="30" hidden="1" customHeight="1">
      <c r="A478" s="574">
        <v>9</v>
      </c>
      <c r="B478" s="574">
        <v>1</v>
      </c>
      <c r="C478" s="575"/>
      <c r="D478" s="576"/>
      <c r="E478" s="576"/>
      <c r="F478" s="576"/>
      <c r="G478" s="576"/>
      <c r="H478" s="576"/>
      <c r="I478" s="577"/>
      <c r="J478" s="578"/>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66"/>
        <v>0</v>
      </c>
    </row>
    <row r="479" spans="1:51" ht="30" hidden="1" customHeight="1">
      <c r="A479" s="574">
        <v>10</v>
      </c>
      <c r="B479" s="574">
        <v>1</v>
      </c>
      <c r="C479" s="575"/>
      <c r="D479" s="576"/>
      <c r="E479" s="576"/>
      <c r="F479" s="576"/>
      <c r="G479" s="576"/>
      <c r="H479" s="576"/>
      <c r="I479" s="577"/>
      <c r="J479" s="578"/>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66"/>
        <v>0</v>
      </c>
    </row>
    <row r="480" spans="1:51" ht="30" hidden="1" customHeight="1">
      <c r="A480" s="574">
        <v>11</v>
      </c>
      <c r="B480" s="574">
        <v>1</v>
      </c>
      <c r="C480" s="575"/>
      <c r="D480" s="576"/>
      <c r="E480" s="576"/>
      <c r="F480" s="576"/>
      <c r="G480" s="576"/>
      <c r="H480" s="576"/>
      <c r="I480" s="577"/>
      <c r="J480" s="578"/>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66"/>
        <v>0</v>
      </c>
    </row>
    <row r="481" spans="1:51" ht="30" hidden="1" customHeight="1">
      <c r="A481" s="574">
        <v>12</v>
      </c>
      <c r="B481" s="574">
        <v>1</v>
      </c>
      <c r="C481" s="575"/>
      <c r="D481" s="576"/>
      <c r="E481" s="576"/>
      <c r="F481" s="576"/>
      <c r="G481" s="576"/>
      <c r="H481" s="576"/>
      <c r="I481" s="577"/>
      <c r="J481" s="578"/>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66"/>
        <v>0</v>
      </c>
    </row>
    <row r="482" spans="1:51" ht="30" hidden="1" customHeight="1">
      <c r="A482" s="574">
        <v>13</v>
      </c>
      <c r="B482" s="574">
        <v>1</v>
      </c>
      <c r="C482" s="575"/>
      <c r="D482" s="576"/>
      <c r="E482" s="576"/>
      <c r="F482" s="576"/>
      <c r="G482" s="576"/>
      <c r="H482" s="576"/>
      <c r="I482" s="577"/>
      <c r="J482" s="578"/>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66"/>
        <v>0</v>
      </c>
    </row>
    <row r="483" spans="1:51" ht="30" hidden="1" customHeight="1">
      <c r="A483" s="574">
        <v>14</v>
      </c>
      <c r="B483" s="574">
        <v>1</v>
      </c>
      <c r="C483" s="575"/>
      <c r="D483" s="576"/>
      <c r="E483" s="576"/>
      <c r="F483" s="576"/>
      <c r="G483" s="576"/>
      <c r="H483" s="576"/>
      <c r="I483" s="577"/>
      <c r="J483" s="578"/>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66"/>
        <v>0</v>
      </c>
    </row>
    <row r="484" spans="1:51" ht="30" hidden="1" customHeight="1">
      <c r="A484" s="574">
        <v>15</v>
      </c>
      <c r="B484" s="574">
        <v>1</v>
      </c>
      <c r="C484" s="575"/>
      <c r="D484" s="576"/>
      <c r="E484" s="576"/>
      <c r="F484" s="576"/>
      <c r="G484" s="576"/>
      <c r="H484" s="576"/>
      <c r="I484" s="577"/>
      <c r="J484" s="578"/>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66"/>
        <v>0</v>
      </c>
    </row>
    <row r="485" spans="1:51" ht="30" hidden="1" customHeight="1">
      <c r="A485" s="574">
        <v>16</v>
      </c>
      <c r="B485" s="574">
        <v>1</v>
      </c>
      <c r="C485" s="575"/>
      <c r="D485" s="576"/>
      <c r="E485" s="576"/>
      <c r="F485" s="576"/>
      <c r="G485" s="576"/>
      <c r="H485" s="576"/>
      <c r="I485" s="577"/>
      <c r="J485" s="578"/>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c r="A486" s="574">
        <v>17</v>
      </c>
      <c r="B486" s="574">
        <v>1</v>
      </c>
      <c r="C486" s="575"/>
      <c r="D486" s="576"/>
      <c r="E486" s="576"/>
      <c r="F486" s="576"/>
      <c r="G486" s="576"/>
      <c r="H486" s="576"/>
      <c r="I486" s="577"/>
      <c r="J486" s="578"/>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66"/>
        <v>0</v>
      </c>
    </row>
    <row r="487" spans="1:51" ht="30" hidden="1" customHeight="1">
      <c r="A487" s="574">
        <v>18</v>
      </c>
      <c r="B487" s="574">
        <v>1</v>
      </c>
      <c r="C487" s="575"/>
      <c r="D487" s="576"/>
      <c r="E487" s="576"/>
      <c r="F487" s="576"/>
      <c r="G487" s="576"/>
      <c r="H487" s="576"/>
      <c r="I487" s="577"/>
      <c r="J487" s="578"/>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66"/>
        <v>0</v>
      </c>
    </row>
    <row r="488" spans="1:51" ht="30" hidden="1" customHeight="1">
      <c r="A488" s="574">
        <v>19</v>
      </c>
      <c r="B488" s="574">
        <v>1</v>
      </c>
      <c r="C488" s="575"/>
      <c r="D488" s="576"/>
      <c r="E488" s="576"/>
      <c r="F488" s="576"/>
      <c r="G488" s="576"/>
      <c r="H488" s="576"/>
      <c r="I488" s="577"/>
      <c r="J488" s="578"/>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66"/>
        <v>0</v>
      </c>
    </row>
    <row r="489" spans="1:51" ht="30" hidden="1" customHeight="1">
      <c r="A489" s="574">
        <v>20</v>
      </c>
      <c r="B489" s="574">
        <v>1</v>
      </c>
      <c r="C489" s="575"/>
      <c r="D489" s="576"/>
      <c r="E489" s="576"/>
      <c r="F489" s="576"/>
      <c r="G489" s="576"/>
      <c r="H489" s="576"/>
      <c r="I489" s="577"/>
      <c r="J489" s="578"/>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66"/>
        <v>0</v>
      </c>
    </row>
    <row r="490" spans="1:51" ht="30" hidden="1" customHeight="1">
      <c r="A490" s="574">
        <v>21</v>
      </c>
      <c r="B490" s="574">
        <v>1</v>
      </c>
      <c r="C490" s="575"/>
      <c r="D490" s="576"/>
      <c r="E490" s="576"/>
      <c r="F490" s="576"/>
      <c r="G490" s="576"/>
      <c r="H490" s="576"/>
      <c r="I490" s="577"/>
      <c r="J490" s="578"/>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66"/>
        <v>0</v>
      </c>
    </row>
    <row r="491" spans="1:51" ht="30" hidden="1" customHeight="1">
      <c r="A491" s="574">
        <v>22</v>
      </c>
      <c r="B491" s="574">
        <v>1</v>
      </c>
      <c r="C491" s="575"/>
      <c r="D491" s="576"/>
      <c r="E491" s="576"/>
      <c r="F491" s="576"/>
      <c r="G491" s="576"/>
      <c r="H491" s="576"/>
      <c r="I491" s="577"/>
      <c r="J491" s="578"/>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66"/>
        <v>0</v>
      </c>
    </row>
    <row r="492" spans="1:51" ht="30" hidden="1" customHeight="1">
      <c r="A492" s="574">
        <v>23</v>
      </c>
      <c r="B492" s="574">
        <v>1</v>
      </c>
      <c r="C492" s="575"/>
      <c r="D492" s="576"/>
      <c r="E492" s="576"/>
      <c r="F492" s="576"/>
      <c r="G492" s="576"/>
      <c r="H492" s="576"/>
      <c r="I492" s="577"/>
      <c r="J492" s="578"/>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66"/>
        <v>0</v>
      </c>
    </row>
    <row r="493" spans="1:51" ht="30" hidden="1" customHeight="1">
      <c r="A493" s="574">
        <v>24</v>
      </c>
      <c r="B493" s="574">
        <v>1</v>
      </c>
      <c r="C493" s="575"/>
      <c r="D493" s="576"/>
      <c r="E493" s="576"/>
      <c r="F493" s="576"/>
      <c r="G493" s="576"/>
      <c r="H493" s="576"/>
      <c r="I493" s="577"/>
      <c r="J493" s="578"/>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66"/>
        <v>0</v>
      </c>
    </row>
    <row r="494" spans="1:51" ht="30" hidden="1" customHeight="1">
      <c r="A494" s="574">
        <v>25</v>
      </c>
      <c r="B494" s="574">
        <v>1</v>
      </c>
      <c r="C494" s="575"/>
      <c r="D494" s="576"/>
      <c r="E494" s="576"/>
      <c r="F494" s="576"/>
      <c r="G494" s="576"/>
      <c r="H494" s="576"/>
      <c r="I494" s="577"/>
      <c r="J494" s="578"/>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66"/>
        <v>0</v>
      </c>
    </row>
    <row r="495" spans="1:51" ht="30" hidden="1" customHeight="1">
      <c r="A495" s="574">
        <v>26</v>
      </c>
      <c r="B495" s="574">
        <v>1</v>
      </c>
      <c r="C495" s="575"/>
      <c r="D495" s="576"/>
      <c r="E495" s="576"/>
      <c r="F495" s="576"/>
      <c r="G495" s="576"/>
      <c r="H495" s="576"/>
      <c r="I495" s="577"/>
      <c r="J495" s="578"/>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66"/>
        <v>0</v>
      </c>
    </row>
    <row r="496" spans="1:51" ht="30" hidden="1" customHeight="1">
      <c r="A496" s="574">
        <v>27</v>
      </c>
      <c r="B496" s="574">
        <v>1</v>
      </c>
      <c r="C496" s="575"/>
      <c r="D496" s="576"/>
      <c r="E496" s="576"/>
      <c r="F496" s="576"/>
      <c r="G496" s="576"/>
      <c r="H496" s="576"/>
      <c r="I496" s="577"/>
      <c r="J496" s="578"/>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66"/>
        <v>0</v>
      </c>
    </row>
    <row r="497" spans="1:51" ht="30" hidden="1" customHeight="1">
      <c r="A497" s="574">
        <v>28</v>
      </c>
      <c r="B497" s="574">
        <v>1</v>
      </c>
      <c r="C497" s="575"/>
      <c r="D497" s="576"/>
      <c r="E497" s="576"/>
      <c r="F497" s="576"/>
      <c r="G497" s="576"/>
      <c r="H497" s="576"/>
      <c r="I497" s="577"/>
      <c r="J497" s="578"/>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66"/>
        <v>0</v>
      </c>
    </row>
    <row r="498" spans="1:51" ht="30" hidden="1" customHeight="1">
      <c r="A498" s="574">
        <v>29</v>
      </c>
      <c r="B498" s="574">
        <v>1</v>
      </c>
      <c r="C498" s="575"/>
      <c r="D498" s="576"/>
      <c r="E498" s="576"/>
      <c r="F498" s="576"/>
      <c r="G498" s="576"/>
      <c r="H498" s="576"/>
      <c r="I498" s="577"/>
      <c r="J498" s="578"/>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66"/>
        <v>0</v>
      </c>
    </row>
    <row r="499" spans="1:51" ht="30" hidden="1" customHeight="1">
      <c r="A499" s="574">
        <v>30</v>
      </c>
      <c r="B499" s="574">
        <v>1</v>
      </c>
      <c r="C499" s="575"/>
      <c r="D499" s="576"/>
      <c r="E499" s="576"/>
      <c r="F499" s="576"/>
      <c r="G499" s="576"/>
      <c r="H499" s="576"/>
      <c r="I499" s="577"/>
      <c r="J499" s="578"/>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220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597"/>
      <c r="B502" s="597"/>
      <c r="C502" s="598" t="s">
        <v>205</v>
      </c>
      <c r="D502" s="599"/>
      <c r="E502" s="599"/>
      <c r="F502" s="599"/>
      <c r="G502" s="599"/>
      <c r="H502" s="599"/>
      <c r="I502" s="600"/>
      <c r="J502" s="573" t="s">
        <v>206</v>
      </c>
      <c r="K502" s="488"/>
      <c r="L502" s="488"/>
      <c r="M502" s="488"/>
      <c r="N502" s="488"/>
      <c r="O502" s="488"/>
      <c r="P502" s="601" t="s">
        <v>207</v>
      </c>
      <c r="Q502" s="601"/>
      <c r="R502" s="601"/>
      <c r="S502" s="601"/>
      <c r="T502" s="601"/>
      <c r="U502" s="601"/>
      <c r="V502" s="601"/>
      <c r="W502" s="601"/>
      <c r="X502" s="601"/>
      <c r="Y502" s="602" t="s">
        <v>208</v>
      </c>
      <c r="Z502" s="603"/>
      <c r="AA502" s="603"/>
      <c r="AB502" s="603"/>
      <c r="AC502" s="573" t="s">
        <v>209</v>
      </c>
      <c r="AD502" s="573"/>
      <c r="AE502" s="573"/>
      <c r="AF502" s="573"/>
      <c r="AG502" s="573"/>
      <c r="AH502" s="602" t="s">
        <v>210</v>
      </c>
      <c r="AI502" s="597"/>
      <c r="AJ502" s="597"/>
      <c r="AK502" s="597"/>
      <c r="AL502" s="597" t="s">
        <v>211</v>
      </c>
      <c r="AM502" s="597"/>
      <c r="AN502" s="597"/>
      <c r="AO502" s="604"/>
      <c r="AP502" s="573" t="s">
        <v>212</v>
      </c>
      <c r="AQ502" s="573"/>
      <c r="AR502" s="573"/>
      <c r="AS502" s="573"/>
      <c r="AT502" s="573"/>
      <c r="AU502" s="573"/>
      <c r="AV502" s="573"/>
      <c r="AW502" s="573"/>
      <c r="AX502" s="573"/>
      <c r="AY502">
        <f>IF(AY501=0,0,1)</f>
        <v>0</v>
      </c>
    </row>
    <row r="503" spans="1:51" ht="30" hidden="1" customHeight="1">
      <c r="A503" s="574">
        <v>1</v>
      </c>
      <c r="B503" s="574">
        <v>1</v>
      </c>
      <c r="C503" s="575"/>
      <c r="D503" s="576"/>
      <c r="E503" s="576"/>
      <c r="F503" s="576"/>
      <c r="G503" s="576"/>
      <c r="H503" s="576"/>
      <c r="I503" s="577"/>
      <c r="J503" s="578"/>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c r="A504" s="574">
        <v>2</v>
      </c>
      <c r="B504" s="574">
        <v>1</v>
      </c>
      <c r="C504" s="575"/>
      <c r="D504" s="576"/>
      <c r="E504" s="576"/>
      <c r="F504" s="576"/>
      <c r="G504" s="576"/>
      <c r="H504" s="576"/>
      <c r="I504" s="577"/>
      <c r="J504" s="578"/>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c r="A505" s="574">
        <v>3</v>
      </c>
      <c r="B505" s="574">
        <v>1</v>
      </c>
      <c r="C505" s="605"/>
      <c r="D505" s="286"/>
      <c r="E505" s="286"/>
      <c r="F505" s="286"/>
      <c r="G505" s="286"/>
      <c r="H505" s="286"/>
      <c r="I505" s="606"/>
      <c r="J505" s="578"/>
      <c r="K505" s="579"/>
      <c r="L505" s="579"/>
      <c r="M505" s="579"/>
      <c r="N505" s="579"/>
      <c r="O505" s="579"/>
      <c r="P505" s="607"/>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67"/>
        <v>0</v>
      </c>
    </row>
    <row r="506" spans="1:51" ht="30" hidden="1" customHeight="1">
      <c r="A506" s="574">
        <v>4</v>
      </c>
      <c r="B506" s="574">
        <v>1</v>
      </c>
      <c r="C506" s="605"/>
      <c r="D506" s="286"/>
      <c r="E506" s="286"/>
      <c r="F506" s="286"/>
      <c r="G506" s="286"/>
      <c r="H506" s="286"/>
      <c r="I506" s="606"/>
      <c r="J506" s="578"/>
      <c r="K506" s="579"/>
      <c r="L506" s="579"/>
      <c r="M506" s="579"/>
      <c r="N506" s="579"/>
      <c r="O506" s="579"/>
      <c r="P506" s="607"/>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67"/>
        <v>0</v>
      </c>
    </row>
    <row r="507" spans="1:51" ht="30" hidden="1" customHeight="1">
      <c r="A507" s="574">
        <v>5</v>
      </c>
      <c r="B507" s="574">
        <v>1</v>
      </c>
      <c r="C507" s="575"/>
      <c r="D507" s="576"/>
      <c r="E507" s="576"/>
      <c r="F507" s="576"/>
      <c r="G507" s="576"/>
      <c r="H507" s="576"/>
      <c r="I507" s="577"/>
      <c r="J507" s="578"/>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c r="A508" s="574">
        <v>6</v>
      </c>
      <c r="B508" s="574">
        <v>1</v>
      </c>
      <c r="C508" s="575"/>
      <c r="D508" s="576"/>
      <c r="E508" s="576"/>
      <c r="F508" s="576"/>
      <c r="G508" s="576"/>
      <c r="H508" s="576"/>
      <c r="I508" s="577"/>
      <c r="J508" s="578"/>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67"/>
        <v>0</v>
      </c>
    </row>
    <row r="509" spans="1:51" ht="30" hidden="1" customHeight="1">
      <c r="A509" s="574">
        <v>7</v>
      </c>
      <c r="B509" s="574">
        <v>1</v>
      </c>
      <c r="C509" s="575"/>
      <c r="D509" s="576"/>
      <c r="E509" s="576"/>
      <c r="F509" s="576"/>
      <c r="G509" s="576"/>
      <c r="H509" s="576"/>
      <c r="I509" s="577"/>
      <c r="J509" s="578"/>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67"/>
        <v>0</v>
      </c>
    </row>
    <row r="510" spans="1:51" ht="30" hidden="1" customHeight="1">
      <c r="A510" s="574">
        <v>8</v>
      </c>
      <c r="B510" s="574">
        <v>1</v>
      </c>
      <c r="C510" s="575"/>
      <c r="D510" s="576"/>
      <c r="E510" s="576"/>
      <c r="F510" s="576"/>
      <c r="G510" s="576"/>
      <c r="H510" s="576"/>
      <c r="I510" s="577"/>
      <c r="J510" s="578"/>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67"/>
        <v>0</v>
      </c>
    </row>
    <row r="511" spans="1:51" ht="30" hidden="1" customHeight="1">
      <c r="A511" s="574">
        <v>9</v>
      </c>
      <c r="B511" s="574">
        <v>1</v>
      </c>
      <c r="C511" s="575"/>
      <c r="D511" s="576"/>
      <c r="E511" s="576"/>
      <c r="F511" s="576"/>
      <c r="G511" s="576"/>
      <c r="H511" s="576"/>
      <c r="I511" s="577"/>
      <c r="J511" s="578"/>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67"/>
        <v>0</v>
      </c>
    </row>
    <row r="512" spans="1:51" ht="30" hidden="1" customHeight="1">
      <c r="A512" s="574">
        <v>10</v>
      </c>
      <c r="B512" s="574">
        <v>1</v>
      </c>
      <c r="C512" s="575"/>
      <c r="D512" s="576"/>
      <c r="E512" s="576"/>
      <c r="F512" s="576"/>
      <c r="G512" s="576"/>
      <c r="H512" s="576"/>
      <c r="I512" s="577"/>
      <c r="J512" s="578"/>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67"/>
        <v>0</v>
      </c>
    </row>
    <row r="513" spans="1:51" ht="30" hidden="1" customHeight="1">
      <c r="A513" s="574">
        <v>11</v>
      </c>
      <c r="B513" s="574">
        <v>1</v>
      </c>
      <c r="C513" s="575"/>
      <c r="D513" s="576"/>
      <c r="E513" s="576"/>
      <c r="F513" s="576"/>
      <c r="G513" s="576"/>
      <c r="H513" s="576"/>
      <c r="I513" s="577"/>
      <c r="J513" s="578"/>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67"/>
        <v>0</v>
      </c>
    </row>
    <row r="514" spans="1:51" ht="30" hidden="1" customHeight="1">
      <c r="A514" s="574">
        <v>12</v>
      </c>
      <c r="B514" s="574">
        <v>1</v>
      </c>
      <c r="C514" s="575"/>
      <c r="D514" s="576"/>
      <c r="E514" s="576"/>
      <c r="F514" s="576"/>
      <c r="G514" s="576"/>
      <c r="H514" s="576"/>
      <c r="I514" s="577"/>
      <c r="J514" s="578"/>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67"/>
        <v>0</v>
      </c>
    </row>
    <row r="515" spans="1:51" ht="30" hidden="1" customHeight="1">
      <c r="A515" s="574">
        <v>13</v>
      </c>
      <c r="B515" s="574">
        <v>1</v>
      </c>
      <c r="C515" s="575"/>
      <c r="D515" s="576"/>
      <c r="E515" s="576"/>
      <c r="F515" s="576"/>
      <c r="G515" s="576"/>
      <c r="H515" s="576"/>
      <c r="I515" s="577"/>
      <c r="J515" s="578"/>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67"/>
        <v>0</v>
      </c>
    </row>
    <row r="516" spans="1:51" ht="30" hidden="1" customHeight="1">
      <c r="A516" s="574">
        <v>14</v>
      </c>
      <c r="B516" s="574">
        <v>1</v>
      </c>
      <c r="C516" s="575"/>
      <c r="D516" s="576"/>
      <c r="E516" s="576"/>
      <c r="F516" s="576"/>
      <c r="G516" s="576"/>
      <c r="H516" s="576"/>
      <c r="I516" s="577"/>
      <c r="J516" s="578"/>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67"/>
        <v>0</v>
      </c>
    </row>
    <row r="517" spans="1:51" ht="30" hidden="1" customHeight="1">
      <c r="A517" s="574">
        <v>15</v>
      </c>
      <c r="B517" s="574">
        <v>1</v>
      </c>
      <c r="C517" s="575"/>
      <c r="D517" s="576"/>
      <c r="E517" s="576"/>
      <c r="F517" s="576"/>
      <c r="G517" s="576"/>
      <c r="H517" s="576"/>
      <c r="I517" s="577"/>
      <c r="J517" s="578"/>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67"/>
        <v>0</v>
      </c>
    </row>
    <row r="518" spans="1:51" ht="30" hidden="1" customHeight="1">
      <c r="A518" s="574">
        <v>16</v>
      </c>
      <c r="B518" s="574">
        <v>1</v>
      </c>
      <c r="C518" s="575"/>
      <c r="D518" s="576"/>
      <c r="E518" s="576"/>
      <c r="F518" s="576"/>
      <c r="G518" s="576"/>
      <c r="H518" s="576"/>
      <c r="I518" s="577"/>
      <c r="J518" s="578"/>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c r="A519" s="574">
        <v>17</v>
      </c>
      <c r="B519" s="574">
        <v>1</v>
      </c>
      <c r="C519" s="575"/>
      <c r="D519" s="576"/>
      <c r="E519" s="576"/>
      <c r="F519" s="576"/>
      <c r="G519" s="576"/>
      <c r="H519" s="576"/>
      <c r="I519" s="577"/>
      <c r="J519" s="578"/>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67"/>
        <v>0</v>
      </c>
    </row>
    <row r="520" spans="1:51" ht="30" hidden="1" customHeight="1">
      <c r="A520" s="574">
        <v>18</v>
      </c>
      <c r="B520" s="574">
        <v>1</v>
      </c>
      <c r="C520" s="575"/>
      <c r="D520" s="576"/>
      <c r="E520" s="576"/>
      <c r="F520" s="576"/>
      <c r="G520" s="576"/>
      <c r="H520" s="576"/>
      <c r="I520" s="577"/>
      <c r="J520" s="578"/>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67"/>
        <v>0</v>
      </c>
    </row>
    <row r="521" spans="1:51" ht="30" hidden="1" customHeight="1">
      <c r="A521" s="574">
        <v>19</v>
      </c>
      <c r="B521" s="574">
        <v>1</v>
      </c>
      <c r="C521" s="575"/>
      <c r="D521" s="576"/>
      <c r="E521" s="576"/>
      <c r="F521" s="576"/>
      <c r="G521" s="576"/>
      <c r="H521" s="576"/>
      <c r="I521" s="577"/>
      <c r="J521" s="578"/>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67"/>
        <v>0</v>
      </c>
    </row>
    <row r="522" spans="1:51" ht="30" hidden="1" customHeight="1">
      <c r="A522" s="574">
        <v>20</v>
      </c>
      <c r="B522" s="574">
        <v>1</v>
      </c>
      <c r="C522" s="575"/>
      <c r="D522" s="576"/>
      <c r="E522" s="576"/>
      <c r="F522" s="576"/>
      <c r="G522" s="576"/>
      <c r="H522" s="576"/>
      <c r="I522" s="577"/>
      <c r="J522" s="578"/>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67"/>
        <v>0</v>
      </c>
    </row>
    <row r="523" spans="1:51" ht="30" hidden="1" customHeight="1">
      <c r="A523" s="574">
        <v>21</v>
      </c>
      <c r="B523" s="574">
        <v>1</v>
      </c>
      <c r="C523" s="575"/>
      <c r="D523" s="576"/>
      <c r="E523" s="576"/>
      <c r="F523" s="576"/>
      <c r="G523" s="576"/>
      <c r="H523" s="576"/>
      <c r="I523" s="577"/>
      <c r="J523" s="578"/>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67"/>
        <v>0</v>
      </c>
    </row>
    <row r="524" spans="1:51" ht="30" hidden="1" customHeight="1">
      <c r="A524" s="574">
        <v>22</v>
      </c>
      <c r="B524" s="574">
        <v>1</v>
      </c>
      <c r="C524" s="575"/>
      <c r="D524" s="576"/>
      <c r="E524" s="576"/>
      <c r="F524" s="576"/>
      <c r="G524" s="576"/>
      <c r="H524" s="576"/>
      <c r="I524" s="577"/>
      <c r="J524" s="578"/>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67"/>
        <v>0</v>
      </c>
    </row>
    <row r="525" spans="1:51" ht="30" hidden="1" customHeight="1">
      <c r="A525" s="574">
        <v>23</v>
      </c>
      <c r="B525" s="574">
        <v>1</v>
      </c>
      <c r="C525" s="575"/>
      <c r="D525" s="576"/>
      <c r="E525" s="576"/>
      <c r="F525" s="576"/>
      <c r="G525" s="576"/>
      <c r="H525" s="576"/>
      <c r="I525" s="577"/>
      <c r="J525" s="578"/>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67"/>
        <v>0</v>
      </c>
    </row>
    <row r="526" spans="1:51" ht="30" hidden="1" customHeight="1">
      <c r="A526" s="574">
        <v>24</v>
      </c>
      <c r="B526" s="574">
        <v>1</v>
      </c>
      <c r="C526" s="575"/>
      <c r="D526" s="576"/>
      <c r="E526" s="576"/>
      <c r="F526" s="576"/>
      <c r="G526" s="576"/>
      <c r="H526" s="576"/>
      <c r="I526" s="577"/>
      <c r="J526" s="578"/>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67"/>
        <v>0</v>
      </c>
    </row>
    <row r="527" spans="1:51" ht="30" hidden="1" customHeight="1">
      <c r="A527" s="574">
        <v>25</v>
      </c>
      <c r="B527" s="574">
        <v>1</v>
      </c>
      <c r="C527" s="575"/>
      <c r="D527" s="576"/>
      <c r="E527" s="576"/>
      <c r="F527" s="576"/>
      <c r="G527" s="576"/>
      <c r="H527" s="576"/>
      <c r="I527" s="577"/>
      <c r="J527" s="578"/>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67"/>
        <v>0</v>
      </c>
    </row>
    <row r="528" spans="1:51" ht="30" hidden="1" customHeight="1">
      <c r="A528" s="574">
        <v>26</v>
      </c>
      <c r="B528" s="574">
        <v>1</v>
      </c>
      <c r="C528" s="575"/>
      <c r="D528" s="576"/>
      <c r="E528" s="576"/>
      <c r="F528" s="576"/>
      <c r="G528" s="576"/>
      <c r="H528" s="576"/>
      <c r="I528" s="577"/>
      <c r="J528" s="578"/>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67"/>
        <v>0</v>
      </c>
    </row>
    <row r="529" spans="1:51" ht="30" hidden="1" customHeight="1">
      <c r="A529" s="574">
        <v>27</v>
      </c>
      <c r="B529" s="574">
        <v>1</v>
      </c>
      <c r="C529" s="575"/>
      <c r="D529" s="576"/>
      <c r="E529" s="576"/>
      <c r="F529" s="576"/>
      <c r="G529" s="576"/>
      <c r="H529" s="576"/>
      <c r="I529" s="577"/>
      <c r="J529" s="578"/>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67"/>
        <v>0</v>
      </c>
    </row>
    <row r="530" spans="1:51" ht="30" hidden="1" customHeight="1">
      <c r="A530" s="574">
        <v>28</v>
      </c>
      <c r="B530" s="574">
        <v>1</v>
      </c>
      <c r="C530" s="575"/>
      <c r="D530" s="576"/>
      <c r="E530" s="576"/>
      <c r="F530" s="576"/>
      <c r="G530" s="576"/>
      <c r="H530" s="576"/>
      <c r="I530" s="577"/>
      <c r="J530" s="578"/>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67"/>
        <v>0</v>
      </c>
    </row>
    <row r="531" spans="1:51" ht="30" hidden="1" customHeight="1">
      <c r="A531" s="574">
        <v>29</v>
      </c>
      <c r="B531" s="574">
        <v>1</v>
      </c>
      <c r="C531" s="575"/>
      <c r="D531" s="576"/>
      <c r="E531" s="576"/>
      <c r="F531" s="576"/>
      <c r="G531" s="576"/>
      <c r="H531" s="576"/>
      <c r="I531" s="577"/>
      <c r="J531" s="578"/>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67"/>
        <v>0</v>
      </c>
    </row>
    <row r="532" spans="1:51" ht="30" hidden="1" customHeight="1">
      <c r="A532" s="574">
        <v>30</v>
      </c>
      <c r="B532" s="574">
        <v>1</v>
      </c>
      <c r="C532" s="575"/>
      <c r="D532" s="576"/>
      <c r="E532" s="576"/>
      <c r="F532" s="576"/>
      <c r="G532" s="576"/>
      <c r="H532" s="576"/>
      <c r="I532" s="577"/>
      <c r="J532" s="578"/>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221</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597"/>
      <c r="B535" s="597"/>
      <c r="C535" s="598" t="s">
        <v>205</v>
      </c>
      <c r="D535" s="599"/>
      <c r="E535" s="599"/>
      <c r="F535" s="599"/>
      <c r="G535" s="599"/>
      <c r="H535" s="599"/>
      <c r="I535" s="600"/>
      <c r="J535" s="573" t="s">
        <v>206</v>
      </c>
      <c r="K535" s="488"/>
      <c r="L535" s="488"/>
      <c r="M535" s="488"/>
      <c r="N535" s="488"/>
      <c r="O535" s="488"/>
      <c r="P535" s="601" t="s">
        <v>207</v>
      </c>
      <c r="Q535" s="601"/>
      <c r="R535" s="601"/>
      <c r="S535" s="601"/>
      <c r="T535" s="601"/>
      <c r="U535" s="601"/>
      <c r="V535" s="601"/>
      <c r="W535" s="601"/>
      <c r="X535" s="601"/>
      <c r="Y535" s="602" t="s">
        <v>208</v>
      </c>
      <c r="Z535" s="603"/>
      <c r="AA535" s="603"/>
      <c r="AB535" s="603"/>
      <c r="AC535" s="573" t="s">
        <v>209</v>
      </c>
      <c r="AD535" s="573"/>
      <c r="AE535" s="573"/>
      <c r="AF535" s="573"/>
      <c r="AG535" s="573"/>
      <c r="AH535" s="602" t="s">
        <v>210</v>
      </c>
      <c r="AI535" s="597"/>
      <c r="AJ535" s="597"/>
      <c r="AK535" s="597"/>
      <c r="AL535" s="597" t="s">
        <v>211</v>
      </c>
      <c r="AM535" s="597"/>
      <c r="AN535" s="597"/>
      <c r="AO535" s="604"/>
      <c r="AP535" s="573" t="s">
        <v>212</v>
      </c>
      <c r="AQ535" s="573"/>
      <c r="AR535" s="573"/>
      <c r="AS535" s="573"/>
      <c r="AT535" s="573"/>
      <c r="AU535" s="573"/>
      <c r="AV535" s="573"/>
      <c r="AW535" s="573"/>
      <c r="AX535" s="573"/>
      <c r="AY535">
        <f>IF(AY534=0,0,1)</f>
        <v>0</v>
      </c>
    </row>
    <row r="536" spans="1:51" ht="30" hidden="1" customHeight="1">
      <c r="A536" s="574">
        <v>1</v>
      </c>
      <c r="B536" s="574">
        <v>1</v>
      </c>
      <c r="C536" s="575"/>
      <c r="D536" s="576"/>
      <c r="E536" s="576"/>
      <c r="F536" s="576"/>
      <c r="G536" s="576"/>
      <c r="H536" s="576"/>
      <c r="I536" s="577"/>
      <c r="J536" s="578"/>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c r="A537" s="574">
        <v>2</v>
      </c>
      <c r="B537" s="574">
        <v>1</v>
      </c>
      <c r="C537" s="575"/>
      <c r="D537" s="576"/>
      <c r="E537" s="576"/>
      <c r="F537" s="576"/>
      <c r="G537" s="576"/>
      <c r="H537" s="576"/>
      <c r="I537" s="577"/>
      <c r="J537" s="578"/>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c r="A538" s="574">
        <v>3</v>
      </c>
      <c r="B538" s="574">
        <v>1</v>
      </c>
      <c r="C538" s="605"/>
      <c r="D538" s="286"/>
      <c r="E538" s="286"/>
      <c r="F538" s="286"/>
      <c r="G538" s="286"/>
      <c r="H538" s="286"/>
      <c r="I538" s="606"/>
      <c r="J538" s="578"/>
      <c r="K538" s="579"/>
      <c r="L538" s="579"/>
      <c r="M538" s="579"/>
      <c r="N538" s="579"/>
      <c r="O538" s="579"/>
      <c r="P538" s="607"/>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68"/>
        <v>0</v>
      </c>
    </row>
    <row r="539" spans="1:51" ht="30" hidden="1" customHeight="1">
      <c r="A539" s="574">
        <v>4</v>
      </c>
      <c r="B539" s="574">
        <v>1</v>
      </c>
      <c r="C539" s="605"/>
      <c r="D539" s="286"/>
      <c r="E539" s="286"/>
      <c r="F539" s="286"/>
      <c r="G539" s="286"/>
      <c r="H539" s="286"/>
      <c r="I539" s="606"/>
      <c r="J539" s="578"/>
      <c r="K539" s="579"/>
      <c r="L539" s="579"/>
      <c r="M539" s="579"/>
      <c r="N539" s="579"/>
      <c r="O539" s="579"/>
      <c r="P539" s="607"/>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68"/>
        <v>0</v>
      </c>
    </row>
    <row r="540" spans="1:51" ht="30" hidden="1" customHeight="1">
      <c r="A540" s="574">
        <v>5</v>
      </c>
      <c r="B540" s="574">
        <v>1</v>
      </c>
      <c r="C540" s="575"/>
      <c r="D540" s="576"/>
      <c r="E540" s="576"/>
      <c r="F540" s="576"/>
      <c r="G540" s="576"/>
      <c r="H540" s="576"/>
      <c r="I540" s="577"/>
      <c r="J540" s="578"/>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c r="A541" s="574">
        <v>6</v>
      </c>
      <c r="B541" s="574">
        <v>1</v>
      </c>
      <c r="C541" s="575"/>
      <c r="D541" s="576"/>
      <c r="E541" s="576"/>
      <c r="F541" s="576"/>
      <c r="G541" s="576"/>
      <c r="H541" s="576"/>
      <c r="I541" s="577"/>
      <c r="J541" s="578"/>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68"/>
        <v>0</v>
      </c>
    </row>
    <row r="542" spans="1:51" ht="30" hidden="1" customHeight="1">
      <c r="A542" s="574">
        <v>7</v>
      </c>
      <c r="B542" s="574">
        <v>1</v>
      </c>
      <c r="C542" s="575"/>
      <c r="D542" s="576"/>
      <c r="E542" s="576"/>
      <c r="F542" s="576"/>
      <c r="G542" s="576"/>
      <c r="H542" s="576"/>
      <c r="I542" s="577"/>
      <c r="J542" s="578"/>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68"/>
        <v>0</v>
      </c>
    </row>
    <row r="543" spans="1:51" ht="30" hidden="1" customHeight="1">
      <c r="A543" s="574">
        <v>8</v>
      </c>
      <c r="B543" s="574">
        <v>1</v>
      </c>
      <c r="C543" s="575"/>
      <c r="D543" s="576"/>
      <c r="E543" s="576"/>
      <c r="F543" s="576"/>
      <c r="G543" s="576"/>
      <c r="H543" s="576"/>
      <c r="I543" s="577"/>
      <c r="J543" s="578"/>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68"/>
        <v>0</v>
      </c>
    </row>
    <row r="544" spans="1:51" ht="30" hidden="1" customHeight="1">
      <c r="A544" s="574">
        <v>9</v>
      </c>
      <c r="B544" s="574">
        <v>1</v>
      </c>
      <c r="C544" s="575"/>
      <c r="D544" s="576"/>
      <c r="E544" s="576"/>
      <c r="F544" s="576"/>
      <c r="G544" s="576"/>
      <c r="H544" s="576"/>
      <c r="I544" s="577"/>
      <c r="J544" s="578"/>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68"/>
        <v>0</v>
      </c>
    </row>
    <row r="545" spans="1:51" ht="30" hidden="1" customHeight="1">
      <c r="A545" s="574">
        <v>10</v>
      </c>
      <c r="B545" s="574">
        <v>1</v>
      </c>
      <c r="C545" s="575"/>
      <c r="D545" s="576"/>
      <c r="E545" s="576"/>
      <c r="F545" s="576"/>
      <c r="G545" s="576"/>
      <c r="H545" s="576"/>
      <c r="I545" s="577"/>
      <c r="J545" s="578"/>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68"/>
        <v>0</v>
      </c>
    </row>
    <row r="546" spans="1:51" ht="30" hidden="1" customHeight="1">
      <c r="A546" s="574">
        <v>11</v>
      </c>
      <c r="B546" s="574">
        <v>1</v>
      </c>
      <c r="C546" s="575"/>
      <c r="D546" s="576"/>
      <c r="E546" s="576"/>
      <c r="F546" s="576"/>
      <c r="G546" s="576"/>
      <c r="H546" s="576"/>
      <c r="I546" s="577"/>
      <c r="J546" s="578"/>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68"/>
        <v>0</v>
      </c>
    </row>
    <row r="547" spans="1:51" ht="30" hidden="1" customHeight="1">
      <c r="A547" s="574">
        <v>12</v>
      </c>
      <c r="B547" s="574">
        <v>1</v>
      </c>
      <c r="C547" s="575"/>
      <c r="D547" s="576"/>
      <c r="E547" s="576"/>
      <c r="F547" s="576"/>
      <c r="G547" s="576"/>
      <c r="H547" s="576"/>
      <c r="I547" s="577"/>
      <c r="J547" s="578"/>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68"/>
        <v>0</v>
      </c>
    </row>
    <row r="548" spans="1:51" ht="30" hidden="1" customHeight="1">
      <c r="A548" s="574">
        <v>13</v>
      </c>
      <c r="B548" s="574">
        <v>1</v>
      </c>
      <c r="C548" s="575"/>
      <c r="D548" s="576"/>
      <c r="E548" s="576"/>
      <c r="F548" s="576"/>
      <c r="G548" s="576"/>
      <c r="H548" s="576"/>
      <c r="I548" s="577"/>
      <c r="J548" s="578"/>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68"/>
        <v>0</v>
      </c>
    </row>
    <row r="549" spans="1:51" ht="30" hidden="1" customHeight="1">
      <c r="A549" s="574">
        <v>14</v>
      </c>
      <c r="B549" s="574">
        <v>1</v>
      </c>
      <c r="C549" s="575"/>
      <c r="D549" s="576"/>
      <c r="E549" s="576"/>
      <c r="F549" s="576"/>
      <c r="G549" s="576"/>
      <c r="H549" s="576"/>
      <c r="I549" s="577"/>
      <c r="J549" s="578"/>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68"/>
        <v>0</v>
      </c>
    </row>
    <row r="550" spans="1:51" ht="30" hidden="1" customHeight="1">
      <c r="A550" s="574">
        <v>15</v>
      </c>
      <c r="B550" s="574">
        <v>1</v>
      </c>
      <c r="C550" s="575"/>
      <c r="D550" s="576"/>
      <c r="E550" s="576"/>
      <c r="F550" s="576"/>
      <c r="G550" s="576"/>
      <c r="H550" s="576"/>
      <c r="I550" s="577"/>
      <c r="J550" s="578"/>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68"/>
        <v>0</v>
      </c>
    </row>
    <row r="551" spans="1:51" ht="30" hidden="1" customHeight="1">
      <c r="A551" s="574">
        <v>16</v>
      </c>
      <c r="B551" s="574">
        <v>1</v>
      </c>
      <c r="C551" s="575"/>
      <c r="D551" s="576"/>
      <c r="E551" s="576"/>
      <c r="F551" s="576"/>
      <c r="G551" s="576"/>
      <c r="H551" s="576"/>
      <c r="I551" s="577"/>
      <c r="J551" s="578"/>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c r="A552" s="574">
        <v>17</v>
      </c>
      <c r="B552" s="574">
        <v>1</v>
      </c>
      <c r="C552" s="575"/>
      <c r="D552" s="576"/>
      <c r="E552" s="576"/>
      <c r="F552" s="576"/>
      <c r="G552" s="576"/>
      <c r="H552" s="576"/>
      <c r="I552" s="577"/>
      <c r="J552" s="578"/>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68"/>
        <v>0</v>
      </c>
    </row>
    <row r="553" spans="1:51" ht="30" hidden="1" customHeight="1">
      <c r="A553" s="574">
        <v>18</v>
      </c>
      <c r="B553" s="574">
        <v>1</v>
      </c>
      <c r="C553" s="575"/>
      <c r="D553" s="576"/>
      <c r="E553" s="576"/>
      <c r="F553" s="576"/>
      <c r="G553" s="576"/>
      <c r="H553" s="576"/>
      <c r="I553" s="577"/>
      <c r="J553" s="578"/>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68"/>
        <v>0</v>
      </c>
    </row>
    <row r="554" spans="1:51" ht="30" hidden="1" customHeight="1">
      <c r="A554" s="574">
        <v>19</v>
      </c>
      <c r="B554" s="574">
        <v>1</v>
      </c>
      <c r="C554" s="575"/>
      <c r="D554" s="576"/>
      <c r="E554" s="576"/>
      <c r="F554" s="576"/>
      <c r="G554" s="576"/>
      <c r="H554" s="576"/>
      <c r="I554" s="577"/>
      <c r="J554" s="578"/>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68"/>
        <v>0</v>
      </c>
    </row>
    <row r="555" spans="1:51" ht="30" hidden="1" customHeight="1">
      <c r="A555" s="574">
        <v>20</v>
      </c>
      <c r="B555" s="574">
        <v>1</v>
      </c>
      <c r="C555" s="575"/>
      <c r="D555" s="576"/>
      <c r="E555" s="576"/>
      <c r="F555" s="576"/>
      <c r="G555" s="576"/>
      <c r="H555" s="576"/>
      <c r="I555" s="577"/>
      <c r="J555" s="578"/>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68"/>
        <v>0</v>
      </c>
    </row>
    <row r="556" spans="1:51" ht="30" hidden="1" customHeight="1">
      <c r="A556" s="574">
        <v>21</v>
      </c>
      <c r="B556" s="574">
        <v>1</v>
      </c>
      <c r="C556" s="575"/>
      <c r="D556" s="576"/>
      <c r="E556" s="576"/>
      <c r="F556" s="576"/>
      <c r="G556" s="576"/>
      <c r="H556" s="576"/>
      <c r="I556" s="577"/>
      <c r="J556" s="578"/>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68"/>
        <v>0</v>
      </c>
    </row>
    <row r="557" spans="1:51" ht="30" hidden="1" customHeight="1">
      <c r="A557" s="574">
        <v>22</v>
      </c>
      <c r="B557" s="574">
        <v>1</v>
      </c>
      <c r="C557" s="575"/>
      <c r="D557" s="576"/>
      <c r="E557" s="576"/>
      <c r="F557" s="576"/>
      <c r="G557" s="576"/>
      <c r="H557" s="576"/>
      <c r="I557" s="577"/>
      <c r="J557" s="578"/>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68"/>
        <v>0</v>
      </c>
    </row>
    <row r="558" spans="1:51" ht="30" hidden="1" customHeight="1">
      <c r="A558" s="574">
        <v>23</v>
      </c>
      <c r="B558" s="574">
        <v>1</v>
      </c>
      <c r="C558" s="575"/>
      <c r="D558" s="576"/>
      <c r="E558" s="576"/>
      <c r="F558" s="576"/>
      <c r="G558" s="576"/>
      <c r="H558" s="576"/>
      <c r="I558" s="577"/>
      <c r="J558" s="578"/>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68"/>
        <v>0</v>
      </c>
    </row>
    <row r="559" spans="1:51" ht="30" hidden="1" customHeight="1">
      <c r="A559" s="574">
        <v>24</v>
      </c>
      <c r="B559" s="574">
        <v>1</v>
      </c>
      <c r="C559" s="575"/>
      <c r="D559" s="576"/>
      <c r="E559" s="576"/>
      <c r="F559" s="576"/>
      <c r="G559" s="576"/>
      <c r="H559" s="576"/>
      <c r="I559" s="577"/>
      <c r="J559" s="578"/>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68"/>
        <v>0</v>
      </c>
    </row>
    <row r="560" spans="1:51" ht="30" hidden="1" customHeight="1">
      <c r="A560" s="574">
        <v>25</v>
      </c>
      <c r="B560" s="574">
        <v>1</v>
      </c>
      <c r="C560" s="575"/>
      <c r="D560" s="576"/>
      <c r="E560" s="576"/>
      <c r="F560" s="576"/>
      <c r="G560" s="576"/>
      <c r="H560" s="576"/>
      <c r="I560" s="577"/>
      <c r="J560" s="578"/>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68"/>
        <v>0</v>
      </c>
    </row>
    <row r="561" spans="1:51" ht="30" hidden="1" customHeight="1">
      <c r="A561" s="574">
        <v>26</v>
      </c>
      <c r="B561" s="574">
        <v>1</v>
      </c>
      <c r="C561" s="575"/>
      <c r="D561" s="576"/>
      <c r="E561" s="576"/>
      <c r="F561" s="576"/>
      <c r="G561" s="576"/>
      <c r="H561" s="576"/>
      <c r="I561" s="577"/>
      <c r="J561" s="578"/>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68"/>
        <v>0</v>
      </c>
    </row>
    <row r="562" spans="1:51" ht="30" hidden="1" customHeight="1">
      <c r="A562" s="574">
        <v>27</v>
      </c>
      <c r="B562" s="574">
        <v>1</v>
      </c>
      <c r="C562" s="575"/>
      <c r="D562" s="576"/>
      <c r="E562" s="576"/>
      <c r="F562" s="576"/>
      <c r="G562" s="576"/>
      <c r="H562" s="576"/>
      <c r="I562" s="577"/>
      <c r="J562" s="578"/>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68"/>
        <v>0</v>
      </c>
    </row>
    <row r="563" spans="1:51" ht="30" hidden="1" customHeight="1">
      <c r="A563" s="574">
        <v>28</v>
      </c>
      <c r="B563" s="574">
        <v>1</v>
      </c>
      <c r="C563" s="575"/>
      <c r="D563" s="576"/>
      <c r="E563" s="576"/>
      <c r="F563" s="576"/>
      <c r="G563" s="576"/>
      <c r="H563" s="576"/>
      <c r="I563" s="577"/>
      <c r="J563" s="578"/>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68"/>
        <v>0</v>
      </c>
    </row>
    <row r="564" spans="1:51" ht="30" hidden="1" customHeight="1">
      <c r="A564" s="574">
        <v>29</v>
      </c>
      <c r="B564" s="574">
        <v>1</v>
      </c>
      <c r="C564" s="575"/>
      <c r="D564" s="576"/>
      <c r="E564" s="576"/>
      <c r="F564" s="576"/>
      <c r="G564" s="576"/>
      <c r="H564" s="576"/>
      <c r="I564" s="577"/>
      <c r="J564" s="578"/>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68"/>
        <v>0</v>
      </c>
    </row>
    <row r="565" spans="1:51" ht="30" hidden="1" customHeight="1">
      <c r="A565" s="574">
        <v>30</v>
      </c>
      <c r="B565" s="574">
        <v>1</v>
      </c>
      <c r="C565" s="575"/>
      <c r="D565" s="576"/>
      <c r="E565" s="576"/>
      <c r="F565" s="576"/>
      <c r="G565" s="576"/>
      <c r="H565" s="576"/>
      <c r="I565" s="577"/>
      <c r="J565" s="578"/>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222</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597"/>
      <c r="B568" s="597"/>
      <c r="C568" s="598" t="s">
        <v>205</v>
      </c>
      <c r="D568" s="599"/>
      <c r="E568" s="599"/>
      <c r="F568" s="599"/>
      <c r="G568" s="599"/>
      <c r="H568" s="599"/>
      <c r="I568" s="600"/>
      <c r="J568" s="573" t="s">
        <v>206</v>
      </c>
      <c r="K568" s="488"/>
      <c r="L568" s="488"/>
      <c r="M568" s="488"/>
      <c r="N568" s="488"/>
      <c r="O568" s="488"/>
      <c r="P568" s="601" t="s">
        <v>207</v>
      </c>
      <c r="Q568" s="601"/>
      <c r="R568" s="601"/>
      <c r="S568" s="601"/>
      <c r="T568" s="601"/>
      <c r="U568" s="601"/>
      <c r="V568" s="601"/>
      <c r="W568" s="601"/>
      <c r="X568" s="601"/>
      <c r="Y568" s="602" t="s">
        <v>208</v>
      </c>
      <c r="Z568" s="603"/>
      <c r="AA568" s="603"/>
      <c r="AB568" s="603"/>
      <c r="AC568" s="573" t="s">
        <v>209</v>
      </c>
      <c r="AD568" s="573"/>
      <c r="AE568" s="573"/>
      <c r="AF568" s="573"/>
      <c r="AG568" s="573"/>
      <c r="AH568" s="602" t="s">
        <v>210</v>
      </c>
      <c r="AI568" s="597"/>
      <c r="AJ568" s="597"/>
      <c r="AK568" s="597"/>
      <c r="AL568" s="597" t="s">
        <v>211</v>
      </c>
      <c r="AM568" s="597"/>
      <c r="AN568" s="597"/>
      <c r="AO568" s="604"/>
      <c r="AP568" s="573" t="s">
        <v>212</v>
      </c>
      <c r="AQ568" s="573"/>
      <c r="AR568" s="573"/>
      <c r="AS568" s="573"/>
      <c r="AT568" s="573"/>
      <c r="AU568" s="573"/>
      <c r="AV568" s="573"/>
      <c r="AW568" s="573"/>
      <c r="AX568" s="573"/>
      <c r="AY568">
        <f>IF(AY567=0,0,1)</f>
        <v>0</v>
      </c>
    </row>
    <row r="569" spans="1:51" ht="30" hidden="1" customHeight="1">
      <c r="A569" s="574">
        <v>1</v>
      </c>
      <c r="B569" s="574">
        <v>1</v>
      </c>
      <c r="C569" s="575"/>
      <c r="D569" s="576"/>
      <c r="E569" s="576"/>
      <c r="F569" s="576"/>
      <c r="G569" s="576"/>
      <c r="H569" s="576"/>
      <c r="I569" s="577"/>
      <c r="J569" s="578"/>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c r="A570" s="574">
        <v>2</v>
      </c>
      <c r="B570" s="574">
        <v>1</v>
      </c>
      <c r="C570" s="575"/>
      <c r="D570" s="576"/>
      <c r="E570" s="576"/>
      <c r="F570" s="576"/>
      <c r="G570" s="576"/>
      <c r="H570" s="576"/>
      <c r="I570" s="577"/>
      <c r="J570" s="578"/>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c r="A571" s="574">
        <v>3</v>
      </c>
      <c r="B571" s="574">
        <v>1</v>
      </c>
      <c r="C571" s="605"/>
      <c r="D571" s="286"/>
      <c r="E571" s="286"/>
      <c r="F571" s="286"/>
      <c r="G571" s="286"/>
      <c r="H571" s="286"/>
      <c r="I571" s="606"/>
      <c r="J571" s="578"/>
      <c r="K571" s="579"/>
      <c r="L571" s="579"/>
      <c r="M571" s="579"/>
      <c r="N571" s="579"/>
      <c r="O571" s="579"/>
      <c r="P571" s="607"/>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69"/>
        <v>0</v>
      </c>
    </row>
    <row r="572" spans="1:51" ht="30" hidden="1" customHeight="1">
      <c r="A572" s="574">
        <v>4</v>
      </c>
      <c r="B572" s="574">
        <v>1</v>
      </c>
      <c r="C572" s="605"/>
      <c r="D572" s="286"/>
      <c r="E572" s="286"/>
      <c r="F572" s="286"/>
      <c r="G572" s="286"/>
      <c r="H572" s="286"/>
      <c r="I572" s="606"/>
      <c r="J572" s="578"/>
      <c r="K572" s="579"/>
      <c r="L572" s="579"/>
      <c r="M572" s="579"/>
      <c r="N572" s="579"/>
      <c r="O572" s="579"/>
      <c r="P572" s="607"/>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69"/>
        <v>0</v>
      </c>
    </row>
    <row r="573" spans="1:51" ht="30" hidden="1" customHeight="1">
      <c r="A573" s="574">
        <v>5</v>
      </c>
      <c r="B573" s="574">
        <v>1</v>
      </c>
      <c r="C573" s="575"/>
      <c r="D573" s="576"/>
      <c r="E573" s="576"/>
      <c r="F573" s="576"/>
      <c r="G573" s="576"/>
      <c r="H573" s="576"/>
      <c r="I573" s="577"/>
      <c r="J573" s="578"/>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c r="A574" s="574">
        <v>6</v>
      </c>
      <c r="B574" s="574">
        <v>1</v>
      </c>
      <c r="C574" s="575"/>
      <c r="D574" s="576"/>
      <c r="E574" s="576"/>
      <c r="F574" s="576"/>
      <c r="G574" s="576"/>
      <c r="H574" s="576"/>
      <c r="I574" s="577"/>
      <c r="J574" s="578"/>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69"/>
        <v>0</v>
      </c>
    </row>
    <row r="575" spans="1:51" ht="30" hidden="1" customHeight="1">
      <c r="A575" s="574">
        <v>7</v>
      </c>
      <c r="B575" s="574">
        <v>1</v>
      </c>
      <c r="C575" s="575"/>
      <c r="D575" s="576"/>
      <c r="E575" s="576"/>
      <c r="F575" s="576"/>
      <c r="G575" s="576"/>
      <c r="H575" s="576"/>
      <c r="I575" s="577"/>
      <c r="J575" s="578"/>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69"/>
        <v>0</v>
      </c>
    </row>
    <row r="576" spans="1:51" ht="30" hidden="1" customHeight="1">
      <c r="A576" s="574">
        <v>8</v>
      </c>
      <c r="B576" s="574">
        <v>1</v>
      </c>
      <c r="C576" s="575"/>
      <c r="D576" s="576"/>
      <c r="E576" s="576"/>
      <c r="F576" s="576"/>
      <c r="G576" s="576"/>
      <c r="H576" s="576"/>
      <c r="I576" s="577"/>
      <c r="J576" s="578"/>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69"/>
        <v>0</v>
      </c>
    </row>
    <row r="577" spans="1:51" ht="30" hidden="1" customHeight="1">
      <c r="A577" s="574">
        <v>9</v>
      </c>
      <c r="B577" s="574">
        <v>1</v>
      </c>
      <c r="C577" s="575"/>
      <c r="D577" s="576"/>
      <c r="E577" s="576"/>
      <c r="F577" s="576"/>
      <c r="G577" s="576"/>
      <c r="H577" s="576"/>
      <c r="I577" s="577"/>
      <c r="J577" s="578"/>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69"/>
        <v>0</v>
      </c>
    </row>
    <row r="578" spans="1:51" ht="30" hidden="1" customHeight="1">
      <c r="A578" s="574">
        <v>10</v>
      </c>
      <c r="B578" s="574">
        <v>1</v>
      </c>
      <c r="C578" s="575"/>
      <c r="D578" s="576"/>
      <c r="E578" s="576"/>
      <c r="F578" s="576"/>
      <c r="G578" s="576"/>
      <c r="H578" s="576"/>
      <c r="I578" s="577"/>
      <c r="J578" s="578"/>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69"/>
        <v>0</v>
      </c>
    </row>
    <row r="579" spans="1:51" ht="30" hidden="1" customHeight="1">
      <c r="A579" s="574">
        <v>11</v>
      </c>
      <c r="B579" s="574">
        <v>1</v>
      </c>
      <c r="C579" s="575"/>
      <c r="D579" s="576"/>
      <c r="E579" s="576"/>
      <c r="F579" s="576"/>
      <c r="G579" s="576"/>
      <c r="H579" s="576"/>
      <c r="I579" s="577"/>
      <c r="J579" s="578"/>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69"/>
        <v>0</v>
      </c>
    </row>
    <row r="580" spans="1:51" ht="30" hidden="1" customHeight="1">
      <c r="A580" s="574">
        <v>12</v>
      </c>
      <c r="B580" s="574">
        <v>1</v>
      </c>
      <c r="C580" s="575"/>
      <c r="D580" s="576"/>
      <c r="E580" s="576"/>
      <c r="F580" s="576"/>
      <c r="G580" s="576"/>
      <c r="H580" s="576"/>
      <c r="I580" s="577"/>
      <c r="J580" s="578"/>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69"/>
        <v>0</v>
      </c>
    </row>
    <row r="581" spans="1:51" ht="30" hidden="1" customHeight="1">
      <c r="A581" s="574">
        <v>13</v>
      </c>
      <c r="B581" s="574">
        <v>1</v>
      </c>
      <c r="C581" s="575"/>
      <c r="D581" s="576"/>
      <c r="E581" s="576"/>
      <c r="F581" s="576"/>
      <c r="G581" s="576"/>
      <c r="H581" s="576"/>
      <c r="I581" s="577"/>
      <c r="J581" s="578"/>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69"/>
        <v>0</v>
      </c>
    </row>
    <row r="582" spans="1:51" ht="30" hidden="1" customHeight="1">
      <c r="A582" s="574">
        <v>14</v>
      </c>
      <c r="B582" s="574">
        <v>1</v>
      </c>
      <c r="C582" s="575"/>
      <c r="D582" s="576"/>
      <c r="E582" s="576"/>
      <c r="F582" s="576"/>
      <c r="G582" s="576"/>
      <c r="H582" s="576"/>
      <c r="I582" s="577"/>
      <c r="J582" s="578"/>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69"/>
        <v>0</v>
      </c>
    </row>
    <row r="583" spans="1:51" ht="30" hidden="1" customHeight="1">
      <c r="A583" s="574">
        <v>15</v>
      </c>
      <c r="B583" s="574">
        <v>1</v>
      </c>
      <c r="C583" s="575"/>
      <c r="D583" s="576"/>
      <c r="E583" s="576"/>
      <c r="F583" s="576"/>
      <c r="G583" s="576"/>
      <c r="H583" s="576"/>
      <c r="I583" s="577"/>
      <c r="J583" s="578"/>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69"/>
        <v>0</v>
      </c>
    </row>
    <row r="584" spans="1:51" ht="30" hidden="1" customHeight="1">
      <c r="A584" s="574">
        <v>16</v>
      </c>
      <c r="B584" s="574">
        <v>1</v>
      </c>
      <c r="C584" s="575"/>
      <c r="D584" s="576"/>
      <c r="E584" s="576"/>
      <c r="F584" s="576"/>
      <c r="G584" s="576"/>
      <c r="H584" s="576"/>
      <c r="I584" s="577"/>
      <c r="J584" s="578"/>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c r="A585" s="574">
        <v>17</v>
      </c>
      <c r="B585" s="574">
        <v>1</v>
      </c>
      <c r="C585" s="575"/>
      <c r="D585" s="576"/>
      <c r="E585" s="576"/>
      <c r="F585" s="576"/>
      <c r="G585" s="576"/>
      <c r="H585" s="576"/>
      <c r="I585" s="577"/>
      <c r="J585" s="578"/>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69"/>
        <v>0</v>
      </c>
    </row>
    <row r="586" spans="1:51" ht="30" hidden="1" customHeight="1">
      <c r="A586" s="574">
        <v>18</v>
      </c>
      <c r="B586" s="574">
        <v>1</v>
      </c>
      <c r="C586" s="575"/>
      <c r="D586" s="576"/>
      <c r="E586" s="576"/>
      <c r="F586" s="576"/>
      <c r="G586" s="576"/>
      <c r="H586" s="576"/>
      <c r="I586" s="577"/>
      <c r="J586" s="578"/>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69"/>
        <v>0</v>
      </c>
    </row>
    <row r="587" spans="1:51" ht="30" hidden="1" customHeight="1">
      <c r="A587" s="574">
        <v>19</v>
      </c>
      <c r="B587" s="574">
        <v>1</v>
      </c>
      <c r="C587" s="575"/>
      <c r="D587" s="576"/>
      <c r="E587" s="576"/>
      <c r="F587" s="576"/>
      <c r="G587" s="576"/>
      <c r="H587" s="576"/>
      <c r="I587" s="577"/>
      <c r="J587" s="578"/>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69"/>
        <v>0</v>
      </c>
    </row>
    <row r="588" spans="1:51" ht="30" hidden="1" customHeight="1">
      <c r="A588" s="574">
        <v>20</v>
      </c>
      <c r="B588" s="574">
        <v>1</v>
      </c>
      <c r="C588" s="575"/>
      <c r="D588" s="576"/>
      <c r="E588" s="576"/>
      <c r="F588" s="576"/>
      <c r="G588" s="576"/>
      <c r="H588" s="576"/>
      <c r="I588" s="577"/>
      <c r="J588" s="578"/>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69"/>
        <v>0</v>
      </c>
    </row>
    <row r="589" spans="1:51" ht="30" hidden="1" customHeight="1">
      <c r="A589" s="574">
        <v>21</v>
      </c>
      <c r="B589" s="574">
        <v>1</v>
      </c>
      <c r="C589" s="575"/>
      <c r="D589" s="576"/>
      <c r="E589" s="576"/>
      <c r="F589" s="576"/>
      <c r="G589" s="576"/>
      <c r="H589" s="576"/>
      <c r="I589" s="577"/>
      <c r="J589" s="578"/>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69"/>
        <v>0</v>
      </c>
    </row>
    <row r="590" spans="1:51" ht="30" hidden="1" customHeight="1">
      <c r="A590" s="574">
        <v>22</v>
      </c>
      <c r="B590" s="574">
        <v>1</v>
      </c>
      <c r="C590" s="575"/>
      <c r="D590" s="576"/>
      <c r="E590" s="576"/>
      <c r="F590" s="576"/>
      <c r="G590" s="576"/>
      <c r="H590" s="576"/>
      <c r="I590" s="577"/>
      <c r="J590" s="578"/>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69"/>
        <v>0</v>
      </c>
    </row>
    <row r="591" spans="1:51" ht="30" hidden="1" customHeight="1">
      <c r="A591" s="574">
        <v>23</v>
      </c>
      <c r="B591" s="574">
        <v>1</v>
      </c>
      <c r="C591" s="575"/>
      <c r="D591" s="576"/>
      <c r="E591" s="576"/>
      <c r="F591" s="576"/>
      <c r="G591" s="576"/>
      <c r="H591" s="576"/>
      <c r="I591" s="577"/>
      <c r="J591" s="578"/>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69"/>
        <v>0</v>
      </c>
    </row>
    <row r="592" spans="1:51" ht="30" hidden="1" customHeight="1">
      <c r="A592" s="574">
        <v>24</v>
      </c>
      <c r="B592" s="574">
        <v>1</v>
      </c>
      <c r="C592" s="575"/>
      <c r="D592" s="576"/>
      <c r="E592" s="576"/>
      <c r="F592" s="576"/>
      <c r="G592" s="576"/>
      <c r="H592" s="576"/>
      <c r="I592" s="577"/>
      <c r="J592" s="578"/>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69"/>
        <v>0</v>
      </c>
    </row>
    <row r="593" spans="1:51" ht="30" hidden="1" customHeight="1">
      <c r="A593" s="574">
        <v>25</v>
      </c>
      <c r="B593" s="574">
        <v>1</v>
      </c>
      <c r="C593" s="575"/>
      <c r="D593" s="576"/>
      <c r="E593" s="576"/>
      <c r="F593" s="576"/>
      <c r="G593" s="576"/>
      <c r="H593" s="576"/>
      <c r="I593" s="577"/>
      <c r="J593" s="578"/>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69"/>
        <v>0</v>
      </c>
    </row>
    <row r="594" spans="1:51" ht="30" hidden="1" customHeight="1">
      <c r="A594" s="574">
        <v>26</v>
      </c>
      <c r="B594" s="574">
        <v>1</v>
      </c>
      <c r="C594" s="575"/>
      <c r="D594" s="576"/>
      <c r="E594" s="576"/>
      <c r="F594" s="576"/>
      <c r="G594" s="576"/>
      <c r="H594" s="576"/>
      <c r="I594" s="577"/>
      <c r="J594" s="578"/>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69"/>
        <v>0</v>
      </c>
    </row>
    <row r="595" spans="1:51" ht="30" hidden="1" customHeight="1">
      <c r="A595" s="574">
        <v>27</v>
      </c>
      <c r="B595" s="574">
        <v>1</v>
      </c>
      <c r="C595" s="575"/>
      <c r="D595" s="576"/>
      <c r="E595" s="576"/>
      <c r="F595" s="576"/>
      <c r="G595" s="576"/>
      <c r="H595" s="576"/>
      <c r="I595" s="577"/>
      <c r="J595" s="578"/>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69"/>
        <v>0</v>
      </c>
    </row>
    <row r="596" spans="1:51" ht="30" hidden="1" customHeight="1">
      <c r="A596" s="574">
        <v>28</v>
      </c>
      <c r="B596" s="574">
        <v>1</v>
      </c>
      <c r="C596" s="575"/>
      <c r="D596" s="576"/>
      <c r="E596" s="576"/>
      <c r="F596" s="576"/>
      <c r="G596" s="576"/>
      <c r="H596" s="576"/>
      <c r="I596" s="577"/>
      <c r="J596" s="578"/>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69"/>
        <v>0</v>
      </c>
    </row>
    <row r="597" spans="1:51" ht="30" hidden="1" customHeight="1">
      <c r="A597" s="574">
        <v>29</v>
      </c>
      <c r="B597" s="574">
        <v>1</v>
      </c>
      <c r="C597" s="575"/>
      <c r="D597" s="576"/>
      <c r="E597" s="576"/>
      <c r="F597" s="576"/>
      <c r="G597" s="576"/>
      <c r="H597" s="576"/>
      <c r="I597" s="577"/>
      <c r="J597" s="578"/>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69"/>
        <v>0</v>
      </c>
    </row>
    <row r="598" spans="1:51" ht="30" hidden="1" customHeight="1">
      <c r="A598" s="574">
        <v>30</v>
      </c>
      <c r="B598" s="574">
        <v>1</v>
      </c>
      <c r="C598" s="575"/>
      <c r="D598" s="576"/>
      <c r="E598" s="576"/>
      <c r="F598" s="576"/>
      <c r="G598" s="576"/>
      <c r="H598" s="576"/>
      <c r="I598" s="577"/>
      <c r="J598" s="578"/>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69"/>
        <v>0</v>
      </c>
    </row>
    <row r="599" spans="1:51" ht="24.75" customHeight="1">
      <c r="A599" s="616" t="s">
        <v>223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7" t="s">
        <v>147</v>
      </c>
      <c r="AM599" s="618"/>
      <c r="AN599" s="618"/>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224</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11"/>
      <c r="B602" s="611"/>
      <c r="C602" s="573" t="s">
        <v>225</v>
      </c>
      <c r="D602" s="610"/>
      <c r="E602" s="619" t="s">
        <v>226</v>
      </c>
      <c r="F602" s="620"/>
      <c r="G602" s="620"/>
      <c r="H602" s="620"/>
      <c r="I602" s="621"/>
      <c r="J602" s="573" t="s">
        <v>206</v>
      </c>
      <c r="K602" s="573"/>
      <c r="L602" s="573"/>
      <c r="M602" s="573"/>
      <c r="N602" s="573"/>
      <c r="O602" s="573"/>
      <c r="P602" s="573" t="s">
        <v>207</v>
      </c>
      <c r="Q602" s="573"/>
      <c r="R602" s="573"/>
      <c r="S602" s="573"/>
      <c r="T602" s="573"/>
      <c r="U602" s="573"/>
      <c r="V602" s="573"/>
      <c r="W602" s="573"/>
      <c r="X602" s="573"/>
      <c r="Y602" s="573" t="s">
        <v>227</v>
      </c>
      <c r="Z602" s="610"/>
      <c r="AA602" s="610"/>
      <c r="AB602" s="610"/>
      <c r="AC602" s="573" t="s">
        <v>228</v>
      </c>
      <c r="AD602" s="573"/>
      <c r="AE602" s="573"/>
      <c r="AF602" s="573"/>
      <c r="AG602" s="573"/>
      <c r="AH602" s="573" t="s">
        <v>229</v>
      </c>
      <c r="AI602" s="610"/>
      <c r="AJ602" s="610"/>
      <c r="AK602" s="610"/>
      <c r="AL602" s="610" t="s">
        <v>211</v>
      </c>
      <c r="AM602" s="610"/>
      <c r="AN602" s="610"/>
      <c r="AO602" s="611"/>
      <c r="AP602" s="573" t="s">
        <v>230</v>
      </c>
      <c r="AQ602" s="573"/>
      <c r="AR602" s="573"/>
      <c r="AS602" s="573"/>
      <c r="AT602" s="573"/>
      <c r="AU602" s="573"/>
      <c r="AV602" s="573"/>
      <c r="AW602" s="573"/>
      <c r="AX602" s="573"/>
      <c r="AY602">
        <f>IF(AY601=0,0,1)</f>
        <v>0</v>
      </c>
    </row>
    <row r="603" spans="1:51" ht="30" hidden="1" customHeight="1">
      <c r="A603" s="574">
        <v>1</v>
      </c>
      <c r="B603" s="574">
        <v>1</v>
      </c>
      <c r="C603" s="612"/>
      <c r="D603" s="612"/>
      <c r="E603" s="613"/>
      <c r="F603" s="614"/>
      <c r="G603" s="614"/>
      <c r="H603" s="614"/>
      <c r="I603" s="615"/>
      <c r="J603" s="578"/>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c r="A604" s="574">
        <v>2</v>
      </c>
      <c r="B604" s="574">
        <v>1</v>
      </c>
      <c r="C604" s="612"/>
      <c r="D604" s="612"/>
      <c r="E604" s="613"/>
      <c r="F604" s="614"/>
      <c r="G604" s="614"/>
      <c r="H604" s="614"/>
      <c r="I604" s="615"/>
      <c r="J604" s="578"/>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c r="A605" s="574">
        <v>3</v>
      </c>
      <c r="B605" s="574">
        <v>1</v>
      </c>
      <c r="C605" s="612"/>
      <c r="D605" s="612"/>
      <c r="E605" s="613"/>
      <c r="F605" s="614"/>
      <c r="G605" s="614"/>
      <c r="H605" s="614"/>
      <c r="I605" s="615"/>
      <c r="J605" s="578"/>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70"/>
        <v>0</v>
      </c>
    </row>
    <row r="606" spans="1:51" ht="30" hidden="1" customHeight="1">
      <c r="A606" s="574">
        <v>4</v>
      </c>
      <c r="B606" s="574">
        <v>1</v>
      </c>
      <c r="C606" s="612"/>
      <c r="D606" s="612"/>
      <c r="E606" s="613"/>
      <c r="F606" s="614"/>
      <c r="G606" s="614"/>
      <c r="H606" s="614"/>
      <c r="I606" s="615"/>
      <c r="J606" s="578"/>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70"/>
        <v>0</v>
      </c>
    </row>
    <row r="607" spans="1:51" ht="30" hidden="1" customHeight="1">
      <c r="A607" s="574">
        <v>5</v>
      </c>
      <c r="B607" s="574">
        <v>1</v>
      </c>
      <c r="C607" s="612"/>
      <c r="D607" s="612"/>
      <c r="E607" s="613"/>
      <c r="F607" s="614"/>
      <c r="G607" s="614"/>
      <c r="H607" s="614"/>
      <c r="I607" s="615"/>
      <c r="J607" s="578"/>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70"/>
        <v>0</v>
      </c>
    </row>
    <row r="608" spans="1:51" ht="30" hidden="1" customHeight="1">
      <c r="A608" s="574">
        <v>6</v>
      </c>
      <c r="B608" s="574">
        <v>1</v>
      </c>
      <c r="C608" s="612"/>
      <c r="D608" s="612"/>
      <c r="E608" s="613"/>
      <c r="F608" s="614"/>
      <c r="G608" s="614"/>
      <c r="H608" s="614"/>
      <c r="I608" s="615"/>
      <c r="J608" s="578"/>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70"/>
        <v>0</v>
      </c>
    </row>
    <row r="609" spans="1:51" ht="30" hidden="1" customHeight="1">
      <c r="A609" s="574">
        <v>7</v>
      </c>
      <c r="B609" s="574">
        <v>1</v>
      </c>
      <c r="C609" s="612"/>
      <c r="D609" s="612"/>
      <c r="E609" s="613"/>
      <c r="F609" s="614"/>
      <c r="G609" s="614"/>
      <c r="H609" s="614"/>
      <c r="I609" s="615"/>
      <c r="J609" s="578"/>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70"/>
        <v>0</v>
      </c>
    </row>
    <row r="610" spans="1:51" ht="30" hidden="1" customHeight="1">
      <c r="A610" s="574">
        <v>8</v>
      </c>
      <c r="B610" s="574">
        <v>1</v>
      </c>
      <c r="C610" s="612"/>
      <c r="D610" s="612"/>
      <c r="E610" s="613"/>
      <c r="F610" s="614"/>
      <c r="G610" s="614"/>
      <c r="H610" s="614"/>
      <c r="I610" s="615"/>
      <c r="J610" s="578"/>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70"/>
        <v>0</v>
      </c>
    </row>
    <row r="611" spans="1:51" ht="30" hidden="1" customHeight="1">
      <c r="A611" s="574">
        <v>9</v>
      </c>
      <c r="B611" s="574">
        <v>1</v>
      </c>
      <c r="C611" s="612"/>
      <c r="D611" s="612"/>
      <c r="E611" s="613"/>
      <c r="F611" s="614"/>
      <c r="G611" s="614"/>
      <c r="H611" s="614"/>
      <c r="I611" s="615"/>
      <c r="J611" s="578"/>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70"/>
        <v>0</v>
      </c>
    </row>
    <row r="612" spans="1:51" ht="30" hidden="1" customHeight="1">
      <c r="A612" s="574">
        <v>10</v>
      </c>
      <c r="B612" s="574">
        <v>1</v>
      </c>
      <c r="C612" s="612"/>
      <c r="D612" s="612"/>
      <c r="E612" s="613"/>
      <c r="F612" s="614"/>
      <c r="G612" s="614"/>
      <c r="H612" s="614"/>
      <c r="I612" s="615"/>
      <c r="J612" s="578"/>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70"/>
        <v>0</v>
      </c>
    </row>
    <row r="613" spans="1:51" ht="30" hidden="1" customHeight="1">
      <c r="A613" s="574">
        <v>11</v>
      </c>
      <c r="B613" s="574">
        <v>1</v>
      </c>
      <c r="C613" s="612"/>
      <c r="D613" s="612"/>
      <c r="E613" s="613"/>
      <c r="F613" s="614"/>
      <c r="G613" s="614"/>
      <c r="H613" s="614"/>
      <c r="I613" s="615"/>
      <c r="J613" s="578"/>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70"/>
        <v>0</v>
      </c>
    </row>
    <row r="614" spans="1:51" ht="30" hidden="1" customHeight="1">
      <c r="A614" s="574">
        <v>12</v>
      </c>
      <c r="B614" s="574">
        <v>1</v>
      </c>
      <c r="C614" s="612"/>
      <c r="D614" s="612"/>
      <c r="E614" s="613"/>
      <c r="F614" s="614"/>
      <c r="G614" s="614"/>
      <c r="H614" s="614"/>
      <c r="I614" s="615"/>
      <c r="J614" s="578"/>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70"/>
        <v>0</v>
      </c>
    </row>
    <row r="615" spans="1:51" ht="30" hidden="1" customHeight="1">
      <c r="A615" s="574">
        <v>13</v>
      </c>
      <c r="B615" s="574">
        <v>1</v>
      </c>
      <c r="C615" s="612"/>
      <c r="D615" s="612"/>
      <c r="E615" s="613"/>
      <c r="F615" s="614"/>
      <c r="G615" s="614"/>
      <c r="H615" s="614"/>
      <c r="I615" s="615"/>
      <c r="J615" s="578"/>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70"/>
        <v>0</v>
      </c>
    </row>
    <row r="616" spans="1:51" ht="30" hidden="1" customHeight="1">
      <c r="A616" s="574">
        <v>14</v>
      </c>
      <c r="B616" s="574">
        <v>1</v>
      </c>
      <c r="C616" s="612"/>
      <c r="D616" s="612"/>
      <c r="E616" s="613"/>
      <c r="F616" s="614"/>
      <c r="G616" s="614"/>
      <c r="H616" s="614"/>
      <c r="I616" s="615"/>
      <c r="J616" s="578"/>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70"/>
        <v>0</v>
      </c>
    </row>
    <row r="617" spans="1:51" ht="30" hidden="1" customHeight="1">
      <c r="A617" s="574">
        <v>15</v>
      </c>
      <c r="B617" s="574">
        <v>1</v>
      </c>
      <c r="C617" s="612"/>
      <c r="D617" s="612"/>
      <c r="E617" s="613"/>
      <c r="F617" s="614"/>
      <c r="G617" s="614"/>
      <c r="H617" s="614"/>
      <c r="I617" s="615"/>
      <c r="J617" s="578"/>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70"/>
        <v>0</v>
      </c>
    </row>
    <row r="618" spans="1:51" ht="30" hidden="1" customHeight="1">
      <c r="A618" s="574">
        <v>16</v>
      </c>
      <c r="B618" s="574">
        <v>1</v>
      </c>
      <c r="C618" s="612"/>
      <c r="D618" s="612"/>
      <c r="E618" s="613"/>
      <c r="F618" s="614"/>
      <c r="G618" s="614"/>
      <c r="H618" s="614"/>
      <c r="I618" s="615"/>
      <c r="J618" s="578"/>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70"/>
        <v>0</v>
      </c>
    </row>
    <row r="619" spans="1:51" ht="30" hidden="1" customHeight="1">
      <c r="A619" s="574">
        <v>17</v>
      </c>
      <c r="B619" s="574">
        <v>1</v>
      </c>
      <c r="C619" s="612"/>
      <c r="D619" s="612"/>
      <c r="E619" s="613"/>
      <c r="F619" s="614"/>
      <c r="G619" s="614"/>
      <c r="H619" s="614"/>
      <c r="I619" s="615"/>
      <c r="J619" s="578"/>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70"/>
        <v>0</v>
      </c>
    </row>
    <row r="620" spans="1:51" ht="30" hidden="1" customHeight="1">
      <c r="A620" s="574">
        <v>18</v>
      </c>
      <c r="B620" s="574">
        <v>1</v>
      </c>
      <c r="C620" s="612"/>
      <c r="D620" s="612"/>
      <c r="E620" s="622"/>
      <c r="F620" s="623"/>
      <c r="G620" s="623"/>
      <c r="H620" s="623"/>
      <c r="I620" s="624"/>
      <c r="J620" s="578"/>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70"/>
        <v>0</v>
      </c>
    </row>
    <row r="621" spans="1:51" ht="30" hidden="1" customHeight="1">
      <c r="A621" s="574">
        <v>19</v>
      </c>
      <c r="B621" s="574">
        <v>1</v>
      </c>
      <c r="C621" s="612"/>
      <c r="D621" s="612"/>
      <c r="E621" s="613"/>
      <c r="F621" s="614"/>
      <c r="G621" s="614"/>
      <c r="H621" s="614"/>
      <c r="I621" s="615"/>
      <c r="J621" s="578"/>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70"/>
        <v>0</v>
      </c>
    </row>
    <row r="622" spans="1:51" ht="30" hidden="1" customHeight="1">
      <c r="A622" s="574">
        <v>20</v>
      </c>
      <c r="B622" s="574">
        <v>1</v>
      </c>
      <c r="C622" s="612"/>
      <c r="D622" s="612"/>
      <c r="E622" s="613"/>
      <c r="F622" s="614"/>
      <c r="G622" s="614"/>
      <c r="H622" s="614"/>
      <c r="I622" s="615"/>
      <c r="J622" s="578"/>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70"/>
        <v>0</v>
      </c>
    </row>
    <row r="623" spans="1:51" ht="30" hidden="1" customHeight="1">
      <c r="A623" s="574">
        <v>21</v>
      </c>
      <c r="B623" s="574">
        <v>1</v>
      </c>
      <c r="C623" s="612"/>
      <c r="D623" s="612"/>
      <c r="E623" s="613"/>
      <c r="F623" s="614"/>
      <c r="G623" s="614"/>
      <c r="H623" s="614"/>
      <c r="I623" s="615"/>
      <c r="J623" s="578"/>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70"/>
        <v>0</v>
      </c>
    </row>
    <row r="624" spans="1:51" ht="30" hidden="1" customHeight="1">
      <c r="A624" s="574">
        <v>22</v>
      </c>
      <c r="B624" s="574">
        <v>1</v>
      </c>
      <c r="C624" s="612"/>
      <c r="D624" s="612"/>
      <c r="E624" s="613"/>
      <c r="F624" s="614"/>
      <c r="G624" s="614"/>
      <c r="H624" s="614"/>
      <c r="I624" s="615"/>
      <c r="J624" s="578"/>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70"/>
        <v>0</v>
      </c>
    </row>
    <row r="625" spans="1:51" ht="30" hidden="1" customHeight="1">
      <c r="A625" s="574">
        <v>23</v>
      </c>
      <c r="B625" s="574">
        <v>1</v>
      </c>
      <c r="C625" s="612"/>
      <c r="D625" s="612"/>
      <c r="E625" s="613"/>
      <c r="F625" s="614"/>
      <c r="G625" s="614"/>
      <c r="H625" s="614"/>
      <c r="I625" s="615"/>
      <c r="J625" s="578"/>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70"/>
        <v>0</v>
      </c>
    </row>
    <row r="626" spans="1:51" ht="30" hidden="1" customHeight="1">
      <c r="A626" s="574">
        <v>24</v>
      </c>
      <c r="B626" s="574">
        <v>1</v>
      </c>
      <c r="C626" s="612"/>
      <c r="D626" s="612"/>
      <c r="E626" s="613"/>
      <c r="F626" s="614"/>
      <c r="G626" s="614"/>
      <c r="H626" s="614"/>
      <c r="I626" s="615"/>
      <c r="J626" s="578"/>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70"/>
        <v>0</v>
      </c>
    </row>
    <row r="627" spans="1:51" ht="30" hidden="1" customHeight="1">
      <c r="A627" s="574">
        <v>25</v>
      </c>
      <c r="B627" s="574">
        <v>1</v>
      </c>
      <c r="C627" s="612"/>
      <c r="D627" s="612"/>
      <c r="E627" s="613"/>
      <c r="F627" s="614"/>
      <c r="G627" s="614"/>
      <c r="H627" s="614"/>
      <c r="I627" s="615"/>
      <c r="J627" s="578"/>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70"/>
        <v>0</v>
      </c>
    </row>
    <row r="628" spans="1:51" ht="30" hidden="1" customHeight="1">
      <c r="A628" s="574">
        <v>26</v>
      </c>
      <c r="B628" s="574">
        <v>1</v>
      </c>
      <c r="C628" s="612"/>
      <c r="D628" s="612"/>
      <c r="E628" s="613"/>
      <c r="F628" s="614"/>
      <c r="G628" s="614"/>
      <c r="H628" s="614"/>
      <c r="I628" s="615"/>
      <c r="J628" s="578"/>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70"/>
        <v>0</v>
      </c>
    </row>
    <row r="629" spans="1:51" ht="30" hidden="1" customHeight="1">
      <c r="A629" s="574">
        <v>27</v>
      </c>
      <c r="B629" s="574">
        <v>1</v>
      </c>
      <c r="C629" s="612"/>
      <c r="D629" s="612"/>
      <c r="E629" s="613"/>
      <c r="F629" s="614"/>
      <c r="G629" s="614"/>
      <c r="H629" s="614"/>
      <c r="I629" s="615"/>
      <c r="J629" s="578"/>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70"/>
        <v>0</v>
      </c>
    </row>
    <row r="630" spans="1:51" ht="30" hidden="1" customHeight="1">
      <c r="A630" s="574">
        <v>28</v>
      </c>
      <c r="B630" s="574">
        <v>1</v>
      </c>
      <c r="C630" s="612"/>
      <c r="D630" s="612"/>
      <c r="E630" s="613"/>
      <c r="F630" s="614"/>
      <c r="G630" s="614"/>
      <c r="H630" s="614"/>
      <c r="I630" s="615"/>
      <c r="J630" s="578"/>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70"/>
        <v>0</v>
      </c>
    </row>
    <row r="631" spans="1:51" ht="30" hidden="1" customHeight="1">
      <c r="A631" s="574">
        <v>29</v>
      </c>
      <c r="B631" s="574">
        <v>1</v>
      </c>
      <c r="C631" s="612"/>
      <c r="D631" s="612"/>
      <c r="E631" s="613"/>
      <c r="F631" s="614"/>
      <c r="G631" s="614"/>
      <c r="H631" s="614"/>
      <c r="I631" s="615"/>
      <c r="J631" s="578"/>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70"/>
        <v>0</v>
      </c>
    </row>
    <row r="632" spans="1:51" ht="30" hidden="1" customHeight="1">
      <c r="A632" s="574">
        <v>30</v>
      </c>
      <c r="B632" s="574">
        <v>1</v>
      </c>
      <c r="C632" s="612"/>
      <c r="D632" s="612"/>
      <c r="E632" s="613"/>
      <c r="F632" s="614"/>
      <c r="G632" s="614"/>
      <c r="H632" s="614"/>
      <c r="I632" s="615"/>
      <c r="J632" s="578"/>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70"/>
        <v>0</v>
      </c>
    </row>
    <row r="633" spans="1:51" hidden="1">
      <c r="AX633" t="s">
        <v>231</v>
      </c>
      <c r="AY633">
        <f t="shared" si="70"/>
        <v>1</v>
      </c>
    </row>
  </sheetData>
  <sheetProtection algorithmName="SHA-512" hashValue="H+t6X289DnDs2Zfrqe2UkqPtc4WRox2ixMTra4VtM7gxAD1Ce9zCaBoUfSZ7Idz2SmOlnJ4Eic/sQYtaQQzMaw==" saltValue="wb9Rgb7HEfnerJCev5jS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X252:AG254"/>
    <mergeCell ref="X258:AG26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7">
      <formula>IF(RIGHT(TEXT(P29,"0.#"),1)=".",FALSE,TRUE)</formula>
    </cfRule>
    <cfRule type="expression" dxfId="182" priority="2568">
      <formula>IF(RIGHT(TEXT(P29,"0.#"),1)=".",TRUE,FALSE)</formula>
    </cfRule>
  </conditionalFormatting>
  <conditionalFormatting sqref="P19:AQ24">
    <cfRule type="expression" dxfId="181" priority="429">
      <formula>IF(RIGHT(TEXT(P19,"0.#"),1)=".",FALSE,TRUE)</formula>
    </cfRule>
    <cfRule type="expression" dxfId="180" priority="430">
      <formula>IF(RIGHT(TEXT(P19,"0.#"),1)=".",TRUE,FALSE)</formula>
    </cfRule>
  </conditionalFormatting>
  <conditionalFormatting sqref="P18:AX18 P25:AX25 P26:AQ27">
    <cfRule type="expression" dxfId="179" priority="2569">
      <formula>IF(RIGHT(TEXT(P18,"0.#"),1)=".",FALSE,TRUE)</formula>
    </cfRule>
    <cfRule type="expression" dxfId="178" priority="2570">
      <formula>IF(RIGHT(TEXT(P18,"0.#"),1)=".",TRUE,FALSE)</formula>
    </cfRule>
  </conditionalFormatting>
  <conditionalFormatting sqref="P28:AX28">
    <cfRule type="expression" dxfId="177" priority="2575">
      <formula>IF(RIGHT(TEXT(P28,"0.#"),1)=".",FALSE,TRUE)</formula>
    </cfRule>
    <cfRule type="expression" dxfId="176" priority="2576">
      <formula>IF(RIGHT(TEXT(P28,"0.#"),1)=".",TRUE,FALSE)</formula>
    </cfRule>
  </conditionalFormatting>
  <conditionalFormatting sqref="Y282:Y292">
    <cfRule type="expression" dxfId="175" priority="2563">
      <formula>IF(RIGHT(TEXT(Y282,"0.#"),1)=".",FALSE,TRUE)</formula>
    </cfRule>
    <cfRule type="expression" dxfId="174" priority="2564">
      <formula>IF(RIGHT(TEXT(Y282,"0.#"),1)=".",TRUE,FALSE)</formula>
    </cfRule>
  </conditionalFormatting>
  <conditionalFormatting sqref="Y295:Y305 Y308:Y318 Y321:Y331">
    <cfRule type="expression" dxfId="173" priority="2551">
      <formula>IF(RIGHT(TEXT(Y295,"0.#"),1)=".",FALSE,TRUE)</formula>
    </cfRule>
    <cfRule type="expression" dxfId="172" priority="2552">
      <formula>IF(RIGHT(TEXT(Y295,"0.#"),1)=".",TRUE,FALSE)</formula>
    </cfRule>
  </conditionalFormatting>
  <conditionalFormatting sqref="Y338:Y367">
    <cfRule type="expression" dxfId="171" priority="2493">
      <formula>IF(RIGHT(TEXT(Y338,"0.#"),1)=".",FALSE,TRUE)</formula>
    </cfRule>
    <cfRule type="expression" dxfId="170" priority="2494">
      <formula>IF(RIGHT(TEXT(Y338,"0.#"),1)=".",TRUE,FALSE)</formula>
    </cfRule>
  </conditionalFormatting>
  <conditionalFormatting sqref="Y371:Y400">
    <cfRule type="expression" dxfId="169" priority="2425">
      <formula>IF(RIGHT(TEXT(Y371,"0.#"),1)=".",FALSE,TRUE)</formula>
    </cfRule>
    <cfRule type="expression" dxfId="168" priority="2426">
      <formula>IF(RIGHT(TEXT(Y371,"0.#"),1)=".",TRUE,FALSE)</formula>
    </cfRule>
  </conditionalFormatting>
  <conditionalFormatting sqref="Y404:Y433">
    <cfRule type="expression" dxfId="167" priority="2413">
      <formula>IF(RIGHT(TEXT(Y404,"0.#"),1)=".",FALSE,TRUE)</formula>
    </cfRule>
    <cfRule type="expression" dxfId="166" priority="2414">
      <formula>IF(RIGHT(TEXT(Y404,"0.#"),1)=".",TRUE,FALSE)</formula>
    </cfRule>
  </conditionalFormatting>
  <conditionalFormatting sqref="Y437:Y466">
    <cfRule type="expression" dxfId="165" priority="2401">
      <formula>IF(RIGHT(TEXT(Y437,"0.#"),1)=".",FALSE,TRUE)</formula>
    </cfRule>
    <cfRule type="expression" dxfId="164" priority="2402">
      <formula>IF(RIGHT(TEXT(Y437,"0.#"),1)=".",TRUE,FALSE)</formula>
    </cfRule>
  </conditionalFormatting>
  <conditionalFormatting sqref="Y470:Y499">
    <cfRule type="expression" dxfId="163" priority="2389">
      <formula>IF(RIGHT(TEXT(Y470,"0.#"),1)=".",FALSE,TRUE)</formula>
    </cfRule>
    <cfRule type="expression" dxfId="162" priority="2390">
      <formula>IF(RIGHT(TEXT(Y470,"0.#"),1)=".",TRUE,FALSE)</formula>
    </cfRule>
  </conditionalFormatting>
  <conditionalFormatting sqref="Y503:Y532">
    <cfRule type="expression" dxfId="161" priority="2377">
      <formula>IF(RIGHT(TEXT(Y503,"0.#"),1)=".",FALSE,TRUE)</formula>
    </cfRule>
    <cfRule type="expression" dxfId="160" priority="2378">
      <formula>IF(RIGHT(TEXT(Y503,"0.#"),1)=".",TRUE,FALSE)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3">
      <formula>IF(RIGHT(TEXT(Y569,"0.#"),1)=".",FALSE,TRUE)</formula>
    </cfRule>
    <cfRule type="expression" dxfId="156" priority="2354">
      <formula>IF(RIGHT(TEXT(Y569,"0.#"),1)=".",TRUE,FALSE)</formula>
    </cfRule>
  </conditionalFormatting>
  <conditionalFormatting sqref="Y603:Y632">
    <cfRule type="expression" dxfId="155" priority="2499">
      <formula>IF(RIGHT(TEXT(Y603,"0.#"),1)=".",FALSE,TRUE)</formula>
    </cfRule>
    <cfRule type="expression" dxfId="154" priority="2500">
      <formula>IF(RIGHT(TEXT(Y603,"0.#"),1)=".",TRUE,FALSE)</formula>
    </cfRule>
  </conditionalFormatting>
  <conditionalFormatting sqref="AE48:AE49">
    <cfRule type="expression" dxfId="153" priority="2539">
      <formula>IF(RIGHT(TEXT(AE48,"0.#"),1)=".",FALSE,TRUE)</formula>
    </cfRule>
    <cfRule type="expression" dxfId="152" priority="2540">
      <formula>IF(RIGHT(TEXT(AE48,"0.#"),1)=".",TRUE,FALSE)</formula>
    </cfRule>
  </conditionalFormatting>
  <conditionalFormatting sqref="AE54:AE56">
    <cfRule type="expression" dxfId="151" priority="2341">
      <formula>IF(RIGHT(TEXT(AE54,"0.#"),1)=".",FALSE,TRUE)</formula>
    </cfRule>
    <cfRule type="expression" dxfId="150" priority="2342">
      <formula>IF(RIGHT(TEXT(AE54,"0.#"),1)=".",TRUE,FALSE)</formula>
    </cfRule>
  </conditionalFormatting>
  <conditionalFormatting sqref="AE62:AE64 AI62:AI64 AM62:AM64">
    <cfRule type="expression" dxfId="149" priority="83">
      <formula>IF(RIGHT(TEXT(AE62,"0.#"),1)=".",FALSE,TRUE)</formula>
    </cfRule>
    <cfRule type="expression" dxfId="148" priority="84">
      <formula>IF(RIGHT(TEXT(AE62,"0.#"),1)=".",TRUE,FALSE)</formula>
    </cfRule>
  </conditionalFormatting>
  <conditionalFormatting sqref="AE70:AE72 AI70:AI72 AM70:AM72">
    <cfRule type="expression" dxfId="147" priority="81">
      <formula>IF(RIGHT(TEXT(AE70,"0.#"),1)=".",FALSE,TRUE)</formula>
    </cfRule>
    <cfRule type="expression" dxfId="146" priority="82">
      <formula>IF(RIGHT(TEXT(AE70,"0.#"),1)=".",TRUE,FALSE)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79">
      <formula>IF(RIGHT(TEXT(AE87,"0.#"),1)=".",FALSE,TRUE)</formula>
    </cfRule>
    <cfRule type="expression" dxfId="142" priority="80">
      <formula>IF(RIGHT(TEXT(AE87,"0.#"),1)=".",TRUE,FALSE)</formula>
    </cfRule>
  </conditionalFormatting>
  <conditionalFormatting sqref="AE95:AE97 AI95:AI97 AM95:AM97">
    <cfRule type="expression" dxfId="141" priority="77">
      <formula>IF(RIGHT(TEXT(AE95,"0.#"),1)=".",FALSE,TRUE)</formula>
    </cfRule>
    <cfRule type="expression" dxfId="140" priority="78">
      <formula>IF(RIGHT(TEXT(AE95,"0.#"),1)=".",TRUE,FALSE)</formula>
    </cfRule>
  </conditionalFormatting>
  <conditionalFormatting sqref="AE103:AE105 AI103:AI105 AM103:AM105">
    <cfRule type="expression" dxfId="139" priority="75">
      <formula>IF(RIGHT(TEXT(AE103,"0.#"),1)=".",FALSE,TRUE)</formula>
    </cfRule>
    <cfRule type="expression" dxfId="138" priority="76">
      <formula>IF(RIGHT(TEXT(AE103,"0.#"),1)=".",TRUE,FALSE)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3">
      <formula>IF(RIGHT(TEXT(AE120,"0.#"),1)=".",FALSE,TRUE)</formula>
    </cfRule>
    <cfRule type="expression" dxfId="134" priority="74">
      <formula>IF(RIGHT(TEXT(AE120,"0.#"),1)=".",TRUE,FALSE)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69">
      <formula>IF(RIGHT(TEXT(AE136,"0.#"),1)=".",FALSE,TRUE)</formula>
    </cfRule>
    <cfRule type="expression" dxfId="130" priority="70">
      <formula>IF(RIGHT(TEXT(AE136,"0.#"),1)=".",TRUE,FALSE)</formula>
    </cfRule>
  </conditionalFormatting>
  <conditionalFormatting sqref="AE147:AE148">
    <cfRule type="expression" dxfId="129" priority="234">
      <formula>IF(RIGHT(TEXT(AE147,"0.#"),1)=".",FALSE,TRUE)</formula>
    </cfRule>
    <cfRule type="expression" dxfId="128" priority="235">
      <formula>IF(RIGHT(TEXT(AE147,"0.#"),1)=".",TRUE,FALSE)</formula>
    </cfRule>
  </conditionalFormatting>
  <conditionalFormatting sqref="AE153:AE155 AI153:AI155 AM153:AM155">
    <cfRule type="expression" dxfId="127" priority="67">
      <formula>IF(RIGHT(TEXT(AE153,"0.#"),1)=".",FALSE,TRUE)</formula>
    </cfRule>
    <cfRule type="expression" dxfId="126" priority="68">
      <formula>IF(RIGHT(TEXT(AE153,"0.#"),1)=".",TRUE,FALSE)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3">
      <formula>IF(RIGHT(TEXT(AE169,"0.#"),1)=".",FALSE,TRUE)</formula>
    </cfRule>
    <cfRule type="expression" dxfId="122" priority="64">
      <formula>IF(RIGHT(TEXT(AE169,"0.#"),1)=".",TRUE,FALSE)</formula>
    </cfRule>
  </conditionalFormatting>
  <conditionalFormatting sqref="AE180:AE181">
    <cfRule type="expression" dxfId="121" priority="156">
      <formula>IF(RIGHT(TEXT(AE180,"0.#"),1)=".",FALSE,TRUE)</formula>
    </cfRule>
    <cfRule type="expression" dxfId="120" priority="157">
      <formula>IF(RIGHT(TEXT(AE180,"0.#"),1)=".",TRUE,FALSE)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7">
      <formula>IF(RIGHT(TEXT(AI48,"0.#"),1)=".",FALSE,TRUE)</formula>
    </cfRule>
    <cfRule type="expression" dxfId="112" priority="2538">
      <formula>IF(RIGHT(TEXT(AI48,"0.#"),1)=".",TRUE,FALSE)</formula>
    </cfRule>
  </conditionalFormatting>
  <conditionalFormatting sqref="AI54:AI56">
    <cfRule type="expression" dxfId="111" priority="2335">
      <formula>IF(RIGHT(TEXT(AI54,"0.#"),1)=".",FALSE,TRUE)</formula>
    </cfRule>
    <cfRule type="expression" dxfId="110" priority="2336">
      <formula>IF(RIGHT(TEXT(AI54,"0.#"),1)=".",TRUE,FALSE)</formula>
    </cfRule>
  </conditionalFormatting>
  <conditionalFormatting sqref="AI81:AI82">
    <cfRule type="expression" dxfId="109" priority="388">
      <formula>IF(RIGHT(TEXT(AI81,"0.#"),1)=".",FALSE,TRUE)</formula>
    </cfRule>
    <cfRule type="expression" dxfId="108" priority="389">
      <formula>IF(RIGHT(TEXT(AI81,"0.#"),1)=".",TRUE,FALSE)</formula>
    </cfRule>
  </conditionalFormatting>
  <conditionalFormatting sqref="AI114:AI115">
    <cfRule type="expression" dxfId="107" priority="310">
      <formula>IF(RIGHT(TEXT(AI114,"0.#"),1)=".",FALSE,TRUE)</formula>
    </cfRule>
    <cfRule type="expression" dxfId="106" priority="311">
      <formula>IF(RIGHT(TEXT(AI114,"0.#"),1)=".",TRUE,FALSE)</formula>
    </cfRule>
  </conditionalFormatting>
  <conditionalFormatting sqref="AI147:AI148">
    <cfRule type="expression" dxfId="105" priority="232">
      <formula>IF(RIGHT(TEXT(AI147,"0.#"),1)=".",FALSE,TRUE)</formula>
    </cfRule>
    <cfRule type="expression" dxfId="104" priority="233">
      <formula>IF(RIGHT(TEXT(AI147,"0.#"),1)=".",TRUE,FALSE)</formula>
    </cfRule>
  </conditionalFormatting>
  <conditionalFormatting sqref="AI180:AI181">
    <cfRule type="expression" dxfId="103" priority="154">
      <formula>IF(RIGHT(TEXT(AI180,"0.#"),1)=".",FALSE,TRUE)</formula>
    </cfRule>
    <cfRule type="expression" dxfId="102" priority="155">
      <formula>IF(RIGHT(TEXT(AI180,"0.#"),1)=".",TRUE,FALSE)</formula>
    </cfRule>
  </conditionalFormatting>
  <conditionalFormatting sqref="AL338:AO367">
    <cfRule type="expression" dxfId="101" priority="2495">
      <formula>IF(AND(AL338&gt;=0, RIGHT(TEXT(AL338,"0.#"),1)&lt;&gt;"."),TRUE,FALSE)</formula>
    </cfRule>
    <cfRule type="expression" dxfId="100" priority="2496">
      <formula>IF(AND(AL338&gt;=0, RIGHT(TEXT(AL338,"0.#"),1)="."),TRUE,FALSE)</formula>
    </cfRule>
    <cfRule type="expression" dxfId="99" priority="2497">
      <formula>IF(AND(AL338&lt;0, RIGHT(TEXT(AL338,"0.#"),1)&lt;&gt;"."),TRUE,FALSE)</formula>
    </cfRule>
    <cfRule type="expression" dxfId="98" priority="2498">
      <formula>IF(AND(AL338&lt;0, RIGHT(TEXT(AL338,"0.#"),1)="."),TRUE,FALSE)</formula>
    </cfRule>
  </conditionalFormatting>
  <conditionalFormatting sqref="AL371:AO400">
    <cfRule type="expression" dxfId="97" priority="2427">
      <formula>IF(AND(AL371&gt;=0, RIGHT(TEXT(AL371,"0.#"),1)&lt;&gt;"."),TRUE,FALSE)</formula>
    </cfRule>
    <cfRule type="expression" dxfId="96" priority="2428">
      <formula>IF(AND(AL371&gt;=0, RIGHT(TEXT(AL371,"0.#"),1)="."),TRUE,FALSE)</formula>
    </cfRule>
    <cfRule type="expression" dxfId="95" priority="2429">
      <formula>IF(AND(AL371&lt;0, RIGHT(TEXT(AL371,"0.#"),1)&lt;&gt;"."),TRUE,FALSE)</formula>
    </cfRule>
    <cfRule type="expression" dxfId="94" priority="2430">
      <formula>IF(AND(AL371&lt;0, RIGHT(TEXT(AL371,"0.#"),1)="."),TRUE,FALSE)</formula>
    </cfRule>
  </conditionalFormatting>
  <conditionalFormatting sqref="AL404:AO433">
    <cfRule type="expression" dxfId="93" priority="2415">
      <formula>IF(AND(AL404&gt;=0, RIGHT(TEXT(AL404,"0.#"),1)&lt;&gt;"."),TRUE,FALSE)</formula>
    </cfRule>
    <cfRule type="expression" dxfId="92" priority="2416">
      <formula>IF(AND(AL404&gt;=0, RIGHT(TEXT(AL404,"0.#"),1)="."),TRUE,FALSE)</formula>
    </cfRule>
    <cfRule type="expression" dxfId="91" priority="2417">
      <formula>IF(AND(AL404&lt;0, RIGHT(TEXT(AL404,"0.#"),1)&lt;&gt;"."),TRUE,FALSE)</formula>
    </cfRule>
    <cfRule type="expression" dxfId="90" priority="2418">
      <formula>IF(AND(AL404&lt;0, RIGHT(TEXT(AL404,"0.#"),1)="."),TRUE,FALSE)</formula>
    </cfRule>
  </conditionalFormatting>
  <conditionalFormatting sqref="AL437:AO466">
    <cfRule type="expression" dxfId="89" priority="2403">
      <formula>IF(AND(AL437&gt;=0, RIGHT(TEXT(AL437,"0.#"),1)&lt;&gt;"."),TRUE,FALSE)</formula>
    </cfRule>
    <cfRule type="expression" dxfId="88" priority="2404">
      <formula>IF(AND(AL437&gt;=0, RIGHT(TEXT(AL437,"0.#"),1)="."),TRUE,FALSE)</formula>
    </cfRule>
    <cfRule type="expression" dxfId="87" priority="2405">
      <formula>IF(AND(AL437&lt;0, RIGHT(TEXT(AL437,"0.#"),1)&lt;&gt;"."),TRUE,FALSE)</formula>
    </cfRule>
    <cfRule type="expression" dxfId="86" priority="2406">
      <formula>IF(AND(AL437&lt;0, RIGHT(TEXT(AL437,"0.#"),1)="."),TRUE,FALSE)</formula>
    </cfRule>
  </conditionalFormatting>
  <conditionalFormatting sqref="AL470:AO499">
    <cfRule type="expression" dxfId="85" priority="2391">
      <formula>IF(AND(AL470&gt;=0, RIGHT(TEXT(AL470,"0.#"),1)&lt;&gt;"."),TRUE,FALSE)</formula>
    </cfRule>
    <cfRule type="expression" dxfId="84" priority="2392">
      <formula>IF(AND(AL470&gt;=0, RIGHT(TEXT(AL470,"0.#"),1)="."),TRUE,FALSE)</formula>
    </cfRule>
    <cfRule type="expression" dxfId="83" priority="2393">
      <formula>IF(AND(AL470&lt;0, RIGHT(TEXT(AL470,"0.#"),1)&lt;&gt;"."),TRUE,FALSE)</formula>
    </cfRule>
    <cfRule type="expression" dxfId="82" priority="2394">
      <formula>IF(AND(AL470&lt;0, RIGHT(TEXT(AL470,"0.#"),1)="."),TRUE,FALSE)</formula>
    </cfRule>
  </conditionalFormatting>
  <conditionalFormatting sqref="AL503:AO532">
    <cfRule type="expression" dxfId="81" priority="2379">
      <formula>IF(AND(AL503&gt;=0, RIGHT(TEXT(AL503,"0.#"),1)&lt;&gt;"."),TRUE,FALSE)</formula>
    </cfRule>
    <cfRule type="expression" dxfId="80" priority="2380">
      <formula>IF(AND(AL503&gt;=0, RIGHT(TEXT(AL503,"0.#"),1)="."),TRUE,FALSE)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7">
      <formula>IF(AND(AL536&gt;=0, RIGHT(TEXT(AL536,"0.#"),1)&lt;&gt;"."),TRUE,FALSE)</formula>
    </cfRule>
    <cfRule type="expression" dxfId="76" priority="2368">
      <formula>IF(AND(AL536&gt;=0, RIGHT(TEXT(AL536,"0.#"),1)="."),TRUE,FALSE)</formula>
    </cfRule>
    <cfRule type="expression" dxfId="75" priority="2369">
      <formula>IF(AND(AL536&lt;0, RIGHT(TEXT(AL536,"0.#"),1)&lt;&gt;"."),TRUE,FALSE)</formula>
    </cfRule>
    <cfRule type="expression" dxfId="74" priority="2370">
      <formula>IF(AND(AL536&lt;0, RIGHT(TEXT(AL536,"0.#"),1)="."),TRUE,FALSE)</formula>
    </cfRule>
  </conditionalFormatting>
  <conditionalFormatting sqref="AL569:AO598">
    <cfRule type="expression" dxfId="73" priority="2355">
      <formula>IF(AND(AL569&gt;=0, RIGHT(TEXT(AL569,"0.#"),1)&lt;&gt;"."),TRUE,FALSE)</formula>
    </cfRule>
    <cfRule type="expression" dxfId="72" priority="2356">
      <formula>IF(AND(AL569&gt;=0, RIGHT(TEXT(AL569,"0.#"),1)="."),TRUE,FALSE)</formula>
    </cfRule>
    <cfRule type="expression" dxfId="71" priority="2357">
      <formula>IF(AND(AL569&lt;0, RIGHT(TEXT(AL569,"0.#"),1)&lt;&gt;"."),TRUE,FALSE)</formula>
    </cfRule>
    <cfRule type="expression" dxfId="70" priority="2358">
      <formula>IF(AND(AL569&lt;0, RIGHT(TEXT(AL569,"0.#"),1)="."),TRUE,FALSE)</formula>
    </cfRule>
  </conditionalFormatting>
  <conditionalFormatting sqref="AL603:AO632">
    <cfRule type="expression" dxfId="69" priority="2501">
      <formula>IF(AND(AL603&gt;=0, RIGHT(TEXT(AL603,"0.#"),1)&lt;&gt;"."),TRUE,FALSE)</formula>
    </cfRule>
    <cfRule type="expression" dxfId="68" priority="2502">
      <formula>IF(AND(AL603&gt;=0, RIGHT(TEXT(AL603,"0.#"),1)="."),TRUE,FALSE)</formula>
    </cfRule>
    <cfRule type="expression" dxfId="67" priority="2503">
      <formula>IF(AND(AL603&lt;0, RIGHT(TEXT(AL603,"0.#"),1)&lt;&gt;"."),TRUE,FALSE)</formula>
    </cfRule>
    <cfRule type="expression" dxfId="66" priority="2504">
      <formula>IF(AND(AL603&lt;0, RIGHT(TEXT(AL603,"0.#"),1)="."),TRUE,FALSE)</formula>
    </cfRule>
  </conditionalFormatting>
  <conditionalFormatting sqref="AM48:AM49">
    <cfRule type="expression" dxfId="65" priority="2535">
      <formula>IF(RIGHT(TEXT(AM48,"0.#"),1)=".",FALSE,TRUE)</formula>
    </cfRule>
    <cfRule type="expression" dxfId="64" priority="2536">
      <formula>IF(RIGHT(TEXT(AM48,"0.#"),1)=".",TRUE,FALSE)</formula>
    </cfRule>
  </conditionalFormatting>
  <conditionalFormatting sqref="AM54:AM56">
    <cfRule type="expression" dxfId="63" priority="2331">
      <formula>IF(RIGHT(TEXT(AM54,"0.#"),1)=".",FALSE,TRUE)</formula>
    </cfRule>
    <cfRule type="expression" dxfId="62" priority="2332">
      <formula>IF(RIGHT(TEXT(AM54,"0.#"),1)=".",TRUE,FALSE)</formula>
    </cfRule>
  </conditionalFormatting>
  <conditionalFormatting sqref="AM81:AM82">
    <cfRule type="expression" dxfId="61" priority="386">
      <formula>IF(RIGHT(TEXT(AM81,"0.#"),1)=".",FALSE,TRUE)</formula>
    </cfRule>
    <cfRule type="expression" dxfId="60" priority="387">
      <formula>IF(RIGHT(TEXT(AM81,"0.#"),1)=".",TRUE,FALSE)</formula>
    </cfRule>
  </conditionalFormatting>
  <conditionalFormatting sqref="AM114:AM115">
    <cfRule type="expression" dxfId="59" priority="308">
      <formula>IF(RIGHT(TEXT(AM114,"0.#"),1)=".",FALSE,TRUE)</formula>
    </cfRule>
    <cfRule type="expression" dxfId="58" priority="309">
      <formula>IF(RIGHT(TEXT(AM114,"0.#"),1)=".",TRUE,FALSE)</formula>
    </cfRule>
  </conditionalFormatting>
  <conditionalFormatting sqref="AM147:AM148">
    <cfRule type="expression" dxfId="57" priority="230">
      <formula>IF(RIGHT(TEXT(AM147,"0.#"),1)=".",FALSE,TRUE)</formula>
    </cfRule>
    <cfRule type="expression" dxfId="56" priority="231">
      <formula>IF(RIGHT(TEXT(AM147,"0.#"),1)=".",TRUE,FALSE)</formula>
    </cfRule>
  </conditionalFormatting>
  <conditionalFormatting sqref="AM180:AM181">
    <cfRule type="expression" dxfId="55" priority="152">
      <formula>IF(RIGHT(TEXT(AM180,"0.#"),1)=".",FALSE,TRUE)</formula>
    </cfRule>
    <cfRule type="expression" dxfId="54" priority="153">
      <formula>IF(RIGHT(TEXT(AM180,"0.#"),1)=".",TRUE,FALSE)</formula>
    </cfRule>
  </conditionalFormatting>
  <conditionalFormatting sqref="AQ48:AQ49">
    <cfRule type="expression" dxfId="53" priority="2533">
      <formula>IF(RIGHT(TEXT(AQ48,"0.#"),1)=".",FALSE,TRUE)</formula>
    </cfRule>
    <cfRule type="expression" dxfId="52" priority="2534">
      <formula>IF(RIGHT(TEXT(AQ48,"0.#"),1)=".",TRUE,FALSE)</formula>
    </cfRule>
  </conditionalFormatting>
  <conditionalFormatting sqref="AQ54:AQ56">
    <cfRule type="expression" dxfId="51" priority="2327">
      <formula>IF(RIGHT(TEXT(AQ54,"0.#"),1)=".",FALSE,TRUE)</formula>
    </cfRule>
    <cfRule type="expression" dxfId="50" priority="2328">
      <formula>IF(RIGHT(TEXT(AQ54,"0.#"),1)=".",TRUE,FALSE)</formula>
    </cfRule>
  </conditionalFormatting>
  <conditionalFormatting sqref="AQ62:AQ64">
    <cfRule type="expression" dxfId="49" priority="27">
      <formula>IF(RIGHT(TEXT(AQ62,"0.#"),1)=".",FALSE,TRUE)</formula>
    </cfRule>
    <cfRule type="expression" dxfId="48" priority="28">
      <formula>IF(RIGHT(TEXT(AQ62,"0.#"),1)=".",TRUE,FALSE)</formula>
    </cfRule>
  </conditionalFormatting>
  <conditionalFormatting sqref="AQ70:AQ72">
    <cfRule type="expression" dxfId="47" priority="25">
      <formula>IF(RIGHT(TEXT(AQ70,"0.#"),1)=".",FALSE,TRUE)</formula>
    </cfRule>
    <cfRule type="expression" dxfId="46" priority="26">
      <formula>IF(RIGHT(TEXT(AQ70,"0.#"),1)=".",TRUE,FALSE)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1">
      <formula>IF(RIGHT(TEXT(AQ95,"0.#"),1)=".",FALSE,TRUE)</formula>
    </cfRule>
    <cfRule type="expression" dxfId="40" priority="22">
      <formula>IF(RIGHT(TEXT(AQ95,"0.#"),1)=".",TRUE,FALSE)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5">
      <formula>IF(RIGHT(TEXT(AQ128,"0.#"),1)=".",FALSE,TRUE)</formula>
    </cfRule>
    <cfRule type="expression" dxfId="32" priority="16">
      <formula>IF(RIGHT(TEXT(AQ128,"0.#"),1)=".",TRUE,FALSE)</formula>
    </cfRule>
  </conditionalFormatting>
  <conditionalFormatting sqref="AQ136:AQ138">
    <cfRule type="expression" dxfId="31" priority="13">
      <formula>IF(RIGHT(TEXT(AQ136,"0.#"),1)=".",FALSE,TRUE)</formula>
    </cfRule>
    <cfRule type="expression" dxfId="30" priority="14">
      <formula>IF(RIGHT(TEXT(AQ136,"0.#"),1)=".",TRUE,FALSE)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7">
      <formula>IF(RIGHT(TEXT(AQ169,"0.#"),1)=".",FALSE,TRUE)</formula>
    </cfRule>
    <cfRule type="expression" dxfId="22" priority="8">
      <formula>IF(RIGHT(TEXT(AQ169,"0.#"),1)=".",TRUE,FALSE)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49">
      <formula>IF(RIGHT(TEXT(AU48,"0.#"),1)=".",FALSE,TRUE)</formula>
    </cfRule>
    <cfRule type="expression" dxfId="12" priority="2350">
      <formula>IF(RIGHT(TEXT(AU48,"0.#"),1)=".",TRUE,FALSE)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2">
      <formula>IF(RIGHT(TEXT(AU114,"0.#"),1)=".",FALSE,TRUE)</formula>
    </cfRule>
    <cfRule type="expression" dxfId="8" priority="303">
      <formula>IF(RIGHT(TEXT(AU114,"0.#"),1)=".",TRUE,FALSE)</formula>
    </cfRule>
  </conditionalFormatting>
  <conditionalFormatting sqref="AU147:AU148">
    <cfRule type="expression" dxfId="7" priority="224">
      <formula>IF(RIGHT(TEXT(AU147,"0.#"),1)=".",FALSE,TRUE)</formula>
    </cfRule>
    <cfRule type="expression" dxfId="6" priority="225">
      <formula>IF(RIGHT(TEXT(AU147,"0.#"),1)=".",TRUE,FALSE)</formula>
    </cfRule>
  </conditionalFormatting>
  <conditionalFormatting sqref="AU180:AU181">
    <cfRule type="expression" dxfId="5" priority="146">
      <formula>IF(RIGHT(TEXT(AU180,"0.#"),1)=".",FALSE,TRUE)</formula>
    </cfRule>
    <cfRule type="expression" dxfId="4" priority="147">
      <formula>IF(RIGHT(TEXT(AU180,"0.#"),1)=".",TRUE,FALSE)</formula>
    </cfRule>
  </conditionalFormatting>
  <conditionalFormatting sqref="AU282:AU292">
    <cfRule type="expression" dxfId="3" priority="2557">
      <formula>IF(RIGHT(TEXT(AU282,"0.#"),1)=".",FALSE,TRUE)</formula>
    </cfRule>
    <cfRule type="expression" dxfId="2" priority="2558">
      <formula>IF(RIGHT(TEXT(AU282,"0.#"),1)=".",TRUE,FALSE)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rintOptions horizontalCentered="1"/>
  <pageMargins left="0.62992125984251968" right="0.39370078740157483" top="0.59055118110236227" bottom="0.39370078740157483" header="0.51181102362204722" footer="0.51181102362204722"/>
  <pageSetup paperSize="9" scale="57" fitToHeight="0" orientation="portrait" r:id="rId5"/>
  <headerFooter differentFirst="1" alignWithMargins="0"/>
  <rowBreaks count="4" manualBreakCount="4">
    <brk id="44" max="16383" man="1"/>
    <brk id="224" max="49" man="1"/>
    <brk id="247"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232</v>
      </c>
      <c r="F1" s="21" t="s">
        <v>233</v>
      </c>
      <c r="G1" s="19" t="s">
        <v>234</v>
      </c>
      <c r="J1" s="10"/>
      <c r="K1" s="20" t="s">
        <v>35</v>
      </c>
      <c r="L1" s="20" t="s">
        <v>232</v>
      </c>
      <c r="O1" s="10"/>
      <c r="P1" s="23" t="s">
        <v>235</v>
      </c>
      <c r="R1" s="23" t="s">
        <v>236</v>
      </c>
      <c r="T1" s="23" t="s">
        <v>237</v>
      </c>
      <c r="U1" s="23" t="s">
        <v>238</v>
      </c>
      <c r="V1" s="23" t="s">
        <v>239</v>
      </c>
      <c r="W1" s="23" t="s">
        <v>240</v>
      </c>
      <c r="X1" s="23" t="s">
        <v>241</v>
      </c>
      <c r="Y1" s="22"/>
      <c r="Z1" s="23" t="s">
        <v>242</v>
      </c>
      <c r="AA1" s="24"/>
      <c r="AB1" s="35" t="s">
        <v>228</v>
      </c>
      <c r="AE1" s="35" t="s">
        <v>243</v>
      </c>
      <c r="AJ1" s="22" t="s">
        <v>244</v>
      </c>
    </row>
    <row r="2" spans="1:36" ht="13.5" customHeight="1">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87" t="s">
        <v>249</v>
      </c>
      <c r="R2" s="26" t="s">
        <v>250</v>
      </c>
      <c r="T2" s="26" t="s">
        <v>251</v>
      </c>
      <c r="U2" s="26" t="s">
        <v>251</v>
      </c>
      <c r="V2" s="55" t="s">
        <v>252</v>
      </c>
      <c r="W2" s="55" t="s">
        <v>253</v>
      </c>
      <c r="X2" s="86" t="s">
        <v>254</v>
      </c>
      <c r="Y2" s="22"/>
      <c r="Z2" s="23" t="s">
        <v>254</v>
      </c>
      <c r="AA2" s="24"/>
      <c r="AB2" s="37" t="s">
        <v>255</v>
      </c>
      <c r="AE2" s="35" t="s">
        <v>256</v>
      </c>
      <c r="AJ2" s="60" t="s">
        <v>257</v>
      </c>
    </row>
    <row r="3" spans="1:36" ht="13.5" customHeight="1">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t="s">
        <v>246</v>
      </c>
      <c r="M3" s="10" t="str">
        <f t="shared" ref="M3:M8" si="2">IF(L3="","",K3)</f>
        <v>委託・請負</v>
      </c>
      <c r="N3" s="10" t="str">
        <f t="shared" ref="N3:N8" si="3">IF(M3="",N2,IF(N2&lt;&gt;"",CONCATENATE(N2,"、",M3),M3))</f>
        <v>委託・請負</v>
      </c>
      <c r="O3" s="10"/>
      <c r="P3" s="57">
        <v>22</v>
      </c>
      <c r="R3" s="26" t="s">
        <v>261</v>
      </c>
      <c r="T3" s="26" t="s">
        <v>262</v>
      </c>
      <c r="U3" s="26" t="s">
        <v>263</v>
      </c>
      <c r="V3" s="55" t="s">
        <v>264</v>
      </c>
      <c r="W3" s="55" t="s">
        <v>265</v>
      </c>
      <c r="X3" s="56" t="s">
        <v>266</v>
      </c>
      <c r="Y3" s="22"/>
      <c r="Z3" s="27" t="s">
        <v>267</v>
      </c>
      <c r="AA3" s="24"/>
      <c r="AB3" s="37" t="s">
        <v>268</v>
      </c>
      <c r="AE3" s="35" t="str">
        <f>CHAR(CODE(AE2)+1)</f>
        <v>B</v>
      </c>
      <c r="AJ3" s="60" t="s">
        <v>269</v>
      </c>
    </row>
    <row r="4" spans="1:36" ht="13.5" customHeight="1">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c r="M4" s="10" t="str">
        <f t="shared" si="2"/>
        <v/>
      </c>
      <c r="N4" s="10" t="str">
        <f t="shared" si="3"/>
        <v>委託・請負</v>
      </c>
      <c r="O4" s="10"/>
      <c r="P4" s="26" t="s">
        <v>273</v>
      </c>
      <c r="R4" s="26" t="s">
        <v>274</v>
      </c>
      <c r="T4" s="26" t="s">
        <v>275</v>
      </c>
      <c r="U4" s="26" t="s">
        <v>276</v>
      </c>
      <c r="V4" s="55" t="s">
        <v>277</v>
      </c>
      <c r="W4" s="55" t="s">
        <v>278</v>
      </c>
      <c r="X4" s="56" t="s">
        <v>279</v>
      </c>
      <c r="Y4" s="22"/>
      <c r="Z4" s="27" t="s">
        <v>280</v>
      </c>
      <c r="AA4" s="24"/>
      <c r="AB4" s="37" t="s">
        <v>281</v>
      </c>
      <c r="AE4" s="35" t="str">
        <f t="shared" ref="AE4:AE49" si="6">CHAR(CODE(AE3)+1)</f>
        <v>C</v>
      </c>
      <c r="AJ4" s="60" t="s">
        <v>282</v>
      </c>
    </row>
    <row r="5" spans="1:36" ht="13.5" customHeight="1">
      <c r="A5" s="15" t="s">
        <v>283</v>
      </c>
      <c r="B5" s="14"/>
      <c r="C5" s="10" t="str">
        <f t="shared" si="0"/>
        <v/>
      </c>
      <c r="D5" s="10" t="str">
        <f t="shared" si="4"/>
        <v>一般会計</v>
      </c>
      <c r="F5" s="11" t="s">
        <v>284</v>
      </c>
      <c r="G5" s="12"/>
      <c r="H5" s="10" t="str">
        <f t="shared" si="1"/>
        <v/>
      </c>
      <c r="I5" s="10" t="str">
        <f t="shared" si="5"/>
        <v/>
      </c>
      <c r="J5" s="10"/>
      <c r="K5" s="9" t="s">
        <v>285</v>
      </c>
      <c r="L5" s="14"/>
      <c r="M5" s="10" t="str">
        <f t="shared" si="2"/>
        <v/>
      </c>
      <c r="N5" s="10" t="str">
        <f t="shared" si="3"/>
        <v>委託・請負</v>
      </c>
      <c r="O5" s="10"/>
      <c r="P5" s="26" t="s">
        <v>286</v>
      </c>
      <c r="R5" s="26" t="s">
        <v>287</v>
      </c>
      <c r="T5" s="26" t="s">
        <v>288</v>
      </c>
      <c r="U5" s="26" t="s">
        <v>289</v>
      </c>
      <c r="V5" s="55" t="s">
        <v>290</v>
      </c>
      <c r="W5" s="55" t="s">
        <v>291</v>
      </c>
      <c r="X5" s="55" t="s">
        <v>292</v>
      </c>
      <c r="Z5" s="27" t="s">
        <v>293</v>
      </c>
      <c r="AA5" s="24"/>
      <c r="AB5" s="37" t="s">
        <v>294</v>
      </c>
      <c r="AE5" s="35" t="str">
        <f t="shared" si="6"/>
        <v>D</v>
      </c>
      <c r="AJ5" s="60" t="s">
        <v>295</v>
      </c>
    </row>
    <row r="6" spans="1:36" ht="13.5" customHeight="1">
      <c r="A6" s="15" t="s">
        <v>296</v>
      </c>
      <c r="B6" s="14"/>
      <c r="C6" s="10" t="str">
        <f t="shared" si="0"/>
        <v/>
      </c>
      <c r="D6" s="10" t="str">
        <f t="shared" si="4"/>
        <v>一般会計</v>
      </c>
      <c r="F6" s="11" t="s">
        <v>297</v>
      </c>
      <c r="G6" s="12"/>
      <c r="H6" s="10" t="str">
        <f t="shared" si="1"/>
        <v/>
      </c>
      <c r="I6" s="10" t="str">
        <f t="shared" si="5"/>
        <v/>
      </c>
      <c r="J6" s="10"/>
      <c r="K6" s="9" t="s">
        <v>298</v>
      </c>
      <c r="L6" s="14"/>
      <c r="M6" s="10" t="str">
        <f t="shared" si="2"/>
        <v/>
      </c>
      <c r="N6" s="10" t="str">
        <f t="shared" si="3"/>
        <v>委託・請負</v>
      </c>
      <c r="O6" s="10"/>
      <c r="R6" s="26" t="s">
        <v>299</v>
      </c>
      <c r="T6" s="26" t="s">
        <v>300</v>
      </c>
      <c r="U6" s="26" t="s">
        <v>301</v>
      </c>
      <c r="V6" s="55" t="s">
        <v>302</v>
      </c>
      <c r="W6" s="55" t="s">
        <v>303</v>
      </c>
      <c r="X6" s="55" t="s">
        <v>304</v>
      </c>
      <c r="Z6" s="27" t="s">
        <v>305</v>
      </c>
      <c r="AA6" s="24"/>
      <c r="AB6" s="37" t="s">
        <v>306</v>
      </c>
      <c r="AE6" s="35" t="str">
        <f>CHAR(CODE(AE5)+1)</f>
        <v>E</v>
      </c>
      <c r="AJ6" s="60" t="s">
        <v>307</v>
      </c>
    </row>
    <row r="7" spans="1:36" ht="13.5" customHeight="1">
      <c r="A7" s="15" t="s">
        <v>308</v>
      </c>
      <c r="B7" s="14"/>
      <c r="C7" s="10" t="str">
        <f t="shared" si="0"/>
        <v/>
      </c>
      <c r="D7" s="10" t="str">
        <f t="shared" si="4"/>
        <v>一般会計</v>
      </c>
      <c r="F7" s="11" t="s">
        <v>309</v>
      </c>
      <c r="G7" s="12"/>
      <c r="H7" s="10" t="str">
        <f t="shared" si="1"/>
        <v/>
      </c>
      <c r="I7" s="10" t="str">
        <f t="shared" si="5"/>
        <v/>
      </c>
      <c r="J7" s="10"/>
      <c r="K7" s="9" t="s">
        <v>310</v>
      </c>
      <c r="L7" s="14"/>
      <c r="M7" s="10" t="str">
        <f t="shared" si="2"/>
        <v/>
      </c>
      <c r="N7" s="10" t="str">
        <f t="shared" si="3"/>
        <v>委託・請負</v>
      </c>
      <c r="O7" s="10"/>
      <c r="P7" s="69" t="s">
        <v>311</v>
      </c>
      <c r="R7" s="26" t="s">
        <v>312</v>
      </c>
      <c r="T7" s="26" t="s">
        <v>313</v>
      </c>
      <c r="U7" s="26" t="s">
        <v>314</v>
      </c>
      <c r="V7" s="55" t="s">
        <v>315</v>
      </c>
      <c r="W7" s="55" t="s">
        <v>316</v>
      </c>
      <c r="X7" s="55" t="s">
        <v>317</v>
      </c>
      <c r="Z7" s="27" t="s">
        <v>318</v>
      </c>
      <c r="AA7" s="24"/>
      <c r="AB7" s="37" t="s">
        <v>319</v>
      </c>
      <c r="AC7" s="54"/>
      <c r="AE7" s="35" t="str">
        <f>CHAR(CODE(AE6)+1)</f>
        <v>F</v>
      </c>
      <c r="AJ7" s="60" t="s">
        <v>320</v>
      </c>
    </row>
    <row r="8" spans="1:36" ht="13.5" customHeight="1">
      <c r="A8" s="15" t="s">
        <v>321</v>
      </c>
      <c r="B8" s="14"/>
      <c r="C8" s="10" t="str">
        <f t="shared" si="0"/>
        <v/>
      </c>
      <c r="D8" s="10" t="str">
        <f t="shared" si="4"/>
        <v>一般会計</v>
      </c>
      <c r="F8" s="11" t="s">
        <v>322</v>
      </c>
      <c r="G8" s="12"/>
      <c r="H8" s="10" t="str">
        <f t="shared" si="1"/>
        <v/>
      </c>
      <c r="I8" s="10" t="str">
        <f t="shared" si="5"/>
        <v/>
      </c>
      <c r="J8" s="10"/>
      <c r="K8" s="9" t="s">
        <v>62</v>
      </c>
      <c r="L8" s="14"/>
      <c r="M8" s="10" t="str">
        <f t="shared" si="2"/>
        <v/>
      </c>
      <c r="N8" s="10" t="str">
        <f t="shared" si="3"/>
        <v>委託・請負</v>
      </c>
      <c r="O8" s="10"/>
      <c r="P8" s="26"/>
      <c r="R8" s="26" t="s">
        <v>323</v>
      </c>
      <c r="T8" s="26" t="s">
        <v>324</v>
      </c>
      <c r="U8" s="26" t="s">
        <v>325</v>
      </c>
      <c r="V8" s="55" t="s">
        <v>326</v>
      </c>
      <c r="W8" s="55" t="s">
        <v>327</v>
      </c>
      <c r="Z8" s="26" t="s">
        <v>317</v>
      </c>
      <c r="AA8" s="24"/>
      <c r="AB8" s="37" t="s">
        <v>328</v>
      </c>
      <c r="AE8" s="35" t="str">
        <f t="shared" si="6"/>
        <v>G</v>
      </c>
      <c r="AJ8" s="60" t="s">
        <v>329</v>
      </c>
    </row>
    <row r="9" spans="1:36" ht="13.5" customHeight="1">
      <c r="A9" s="15" t="s">
        <v>330</v>
      </c>
      <c r="B9" s="14"/>
      <c r="C9" s="10" t="str">
        <f t="shared" si="0"/>
        <v/>
      </c>
      <c r="D9" s="10" t="str">
        <f t="shared" si="4"/>
        <v>一般会計</v>
      </c>
      <c r="F9" s="11" t="s">
        <v>331</v>
      </c>
      <c r="G9" s="12"/>
      <c r="H9" s="10" t="str">
        <f t="shared" si="1"/>
        <v/>
      </c>
      <c r="I9" s="10" t="str">
        <f t="shared" si="5"/>
        <v/>
      </c>
      <c r="J9" s="10"/>
      <c r="K9" s="10"/>
      <c r="L9" s="16"/>
      <c r="O9" s="10"/>
      <c r="P9" s="26" t="s">
        <v>332</v>
      </c>
      <c r="R9" s="26" t="s">
        <v>333</v>
      </c>
      <c r="T9" s="26" t="s">
        <v>334</v>
      </c>
      <c r="U9" s="26" t="s">
        <v>335</v>
      </c>
      <c r="V9" s="55" t="s">
        <v>336</v>
      </c>
      <c r="W9" s="55" t="s">
        <v>337</v>
      </c>
      <c r="AA9" s="24"/>
      <c r="AB9" s="37" t="s">
        <v>338</v>
      </c>
      <c r="AE9" s="35" t="str">
        <f t="shared" si="6"/>
        <v>H</v>
      </c>
      <c r="AJ9" s="60" t="s">
        <v>339</v>
      </c>
    </row>
    <row r="10" spans="1:36" ht="13.5" customHeight="1">
      <c r="A10" s="15" t="s">
        <v>340</v>
      </c>
      <c r="B10" s="14"/>
      <c r="C10" s="10" t="str">
        <f t="shared" si="0"/>
        <v/>
      </c>
      <c r="D10" s="10" t="str">
        <f t="shared" si="4"/>
        <v>一般会計</v>
      </c>
      <c r="F10" s="11" t="s">
        <v>341</v>
      </c>
      <c r="G10" s="12"/>
      <c r="H10" s="10" t="str">
        <f t="shared" si="1"/>
        <v/>
      </c>
      <c r="I10" s="10" t="str">
        <f t="shared" si="5"/>
        <v/>
      </c>
      <c r="J10" s="10"/>
      <c r="K10" s="10" t="str">
        <f>N8</f>
        <v>委託・請負</v>
      </c>
      <c r="L10" s="16"/>
      <c r="O10" s="10"/>
      <c r="P10" s="26" t="s">
        <v>342</v>
      </c>
      <c r="R10" s="26" t="s">
        <v>343</v>
      </c>
      <c r="T10" s="26" t="s">
        <v>344</v>
      </c>
      <c r="U10" s="26" t="s">
        <v>345</v>
      </c>
      <c r="V10" s="55" t="s">
        <v>346</v>
      </c>
      <c r="W10" s="55" t="s">
        <v>347</v>
      </c>
      <c r="AA10" s="24"/>
      <c r="AB10" s="37" t="s">
        <v>348</v>
      </c>
      <c r="AE10" s="35" t="str">
        <f t="shared" si="6"/>
        <v>I</v>
      </c>
      <c r="AJ10" s="60" t="s">
        <v>349</v>
      </c>
    </row>
    <row r="11" spans="1:36" ht="13.5" customHeight="1">
      <c r="A11" s="15" t="s">
        <v>350</v>
      </c>
      <c r="B11" s="14"/>
      <c r="C11" s="10" t="str">
        <f t="shared" si="0"/>
        <v/>
      </c>
      <c r="D11" s="10" t="str">
        <f t="shared" si="4"/>
        <v>一般会計</v>
      </c>
      <c r="F11" s="11" t="s">
        <v>351</v>
      </c>
      <c r="G11" s="12"/>
      <c r="H11" s="10" t="str">
        <f t="shared" si="1"/>
        <v/>
      </c>
      <c r="I11" s="10" t="str">
        <f t="shared" si="5"/>
        <v/>
      </c>
      <c r="J11" s="10"/>
      <c r="K11" s="10"/>
      <c r="L11" s="16"/>
      <c r="O11" s="10"/>
      <c r="R11" s="26" t="s">
        <v>352</v>
      </c>
      <c r="T11" s="26" t="s">
        <v>353</v>
      </c>
      <c r="U11" s="26" t="s">
        <v>354</v>
      </c>
      <c r="V11" s="55" t="s">
        <v>355</v>
      </c>
      <c r="W11" s="55" t="s">
        <v>356</v>
      </c>
      <c r="AA11" s="24"/>
      <c r="AB11" s="37" t="s">
        <v>357</v>
      </c>
      <c r="AE11" s="35" t="str">
        <f t="shared" si="6"/>
        <v>J</v>
      </c>
      <c r="AJ11" s="60" t="s">
        <v>62</v>
      </c>
    </row>
    <row r="12" spans="1:36" ht="13.5" customHeight="1">
      <c r="A12" s="15" t="s">
        <v>358</v>
      </c>
      <c r="B12" s="14"/>
      <c r="C12" s="10" t="str">
        <f t="shared" si="0"/>
        <v/>
      </c>
      <c r="D12" s="10" t="str">
        <f t="shared" si="4"/>
        <v>一般会計</v>
      </c>
      <c r="F12" s="9" t="s">
        <v>359</v>
      </c>
      <c r="G12" s="12"/>
      <c r="H12" s="10" t="str">
        <f t="shared" si="1"/>
        <v/>
      </c>
      <c r="I12" s="10" t="str">
        <f t="shared" si="5"/>
        <v/>
      </c>
      <c r="J12" s="10"/>
      <c r="K12" s="10"/>
      <c r="L12" s="16"/>
      <c r="O12" s="10"/>
      <c r="R12" s="26" t="s">
        <v>360</v>
      </c>
      <c r="T12" s="26" t="s">
        <v>361</v>
      </c>
      <c r="U12" s="26" t="s">
        <v>362</v>
      </c>
      <c r="V12" s="55" t="s">
        <v>363</v>
      </c>
      <c r="W12" s="55" t="s">
        <v>364</v>
      </c>
      <c r="AA12" s="24"/>
      <c r="AB12" s="35" t="s">
        <v>365</v>
      </c>
      <c r="AE12" s="35" t="str">
        <f t="shared" si="6"/>
        <v>K</v>
      </c>
    </row>
    <row r="13" spans="1:36" ht="13.5" customHeight="1">
      <c r="A13" s="15" t="s">
        <v>366</v>
      </c>
      <c r="B13" s="14"/>
      <c r="C13" s="10" t="str">
        <f t="shared" si="0"/>
        <v/>
      </c>
      <c r="D13" s="10" t="str">
        <f t="shared" si="4"/>
        <v>一般会計</v>
      </c>
      <c r="F13" s="9" t="s">
        <v>367</v>
      </c>
      <c r="G13" s="12"/>
      <c r="H13" s="10" t="str">
        <f t="shared" si="1"/>
        <v/>
      </c>
      <c r="I13" s="10" t="str">
        <f t="shared" si="5"/>
        <v/>
      </c>
      <c r="J13" s="10"/>
      <c r="K13" s="10"/>
      <c r="L13" s="16"/>
      <c r="O13" s="10"/>
      <c r="P13" s="23" t="s">
        <v>368</v>
      </c>
      <c r="R13" s="26" t="s">
        <v>369</v>
      </c>
      <c r="T13" s="26" t="s">
        <v>370</v>
      </c>
      <c r="U13" s="26" t="s">
        <v>371</v>
      </c>
      <c r="V13" s="55" t="s">
        <v>372</v>
      </c>
      <c r="W13" s="55" t="s">
        <v>373</v>
      </c>
      <c r="AA13" s="24"/>
      <c r="AB13" s="35" t="s">
        <v>374</v>
      </c>
      <c r="AE13" s="35" t="str">
        <f t="shared" si="6"/>
        <v>L</v>
      </c>
    </row>
    <row r="14" spans="1:36" ht="13.5" customHeight="1">
      <c r="A14" s="15" t="s">
        <v>375</v>
      </c>
      <c r="B14" s="14"/>
      <c r="C14" s="10" t="str">
        <f t="shared" si="0"/>
        <v/>
      </c>
      <c r="D14" s="10" t="str">
        <f t="shared" si="4"/>
        <v>一般会計</v>
      </c>
      <c r="F14" s="9" t="s">
        <v>376</v>
      </c>
      <c r="G14" s="12"/>
      <c r="H14" s="10" t="str">
        <f t="shared" ref="H14:H29" si="7">IF(G14="","",F14)</f>
        <v/>
      </c>
      <c r="I14" s="10" t="str">
        <f t="shared" si="5"/>
        <v/>
      </c>
      <c r="J14" s="10"/>
      <c r="K14" s="10"/>
      <c r="L14" s="16"/>
      <c r="O14" s="10"/>
      <c r="P14" s="26" t="s">
        <v>250</v>
      </c>
      <c r="R14" s="26" t="s">
        <v>377</v>
      </c>
      <c r="T14" s="26" t="s">
        <v>378</v>
      </c>
      <c r="U14" s="26" t="s">
        <v>379</v>
      </c>
      <c r="V14" s="55" t="s">
        <v>380</v>
      </c>
      <c r="W14" s="55" t="s">
        <v>381</v>
      </c>
      <c r="AA14" s="24"/>
      <c r="AB14" s="35" t="s">
        <v>62</v>
      </c>
      <c r="AE14" s="35" t="str">
        <f t="shared" si="6"/>
        <v>M</v>
      </c>
    </row>
    <row r="15" spans="1:36" ht="13.5" customHeight="1">
      <c r="A15" s="15" t="s">
        <v>382</v>
      </c>
      <c r="B15" s="14"/>
      <c r="C15" s="10" t="str">
        <f t="shared" si="0"/>
        <v/>
      </c>
      <c r="D15" s="10" t="str">
        <f t="shared" si="4"/>
        <v>一般会計</v>
      </c>
      <c r="F15" s="9" t="s">
        <v>383</v>
      </c>
      <c r="G15" s="12"/>
      <c r="H15" s="10" t="str">
        <f t="shared" si="7"/>
        <v/>
      </c>
      <c r="I15" s="10" t="str">
        <f t="shared" si="5"/>
        <v/>
      </c>
      <c r="J15" s="10"/>
      <c r="K15" s="10"/>
      <c r="L15" s="16"/>
      <c r="O15" s="10"/>
      <c r="P15" s="26" t="s">
        <v>384</v>
      </c>
      <c r="R15" s="26" t="s">
        <v>385</v>
      </c>
      <c r="T15" s="26" t="s">
        <v>386</v>
      </c>
      <c r="U15" s="26" t="s">
        <v>387</v>
      </c>
      <c r="V15" s="55" t="s">
        <v>388</v>
      </c>
      <c r="W15" s="55" t="s">
        <v>389</v>
      </c>
      <c r="AA15" s="24"/>
      <c r="AB15" s="53"/>
      <c r="AE15" s="35" t="str">
        <f t="shared" si="6"/>
        <v>N</v>
      </c>
    </row>
    <row r="16" spans="1:36" ht="13.5" customHeight="1">
      <c r="A16" s="15" t="s">
        <v>390</v>
      </c>
      <c r="B16" s="14"/>
      <c r="C16" s="10" t="str">
        <f t="shared" si="0"/>
        <v/>
      </c>
      <c r="D16" s="10" t="str">
        <f t="shared" si="4"/>
        <v>一般会計</v>
      </c>
      <c r="F16" s="9" t="s">
        <v>391</v>
      </c>
      <c r="G16" s="12"/>
      <c r="H16" s="10" t="str">
        <f t="shared" si="7"/>
        <v/>
      </c>
      <c r="I16" s="10" t="str">
        <f t="shared" si="5"/>
        <v/>
      </c>
      <c r="J16" s="10"/>
      <c r="K16" s="10"/>
      <c r="L16" s="16"/>
      <c r="O16" s="10"/>
      <c r="P16" s="26" t="s">
        <v>392</v>
      </c>
      <c r="R16" s="26" t="s">
        <v>5</v>
      </c>
      <c r="T16" s="26" t="s">
        <v>393</v>
      </c>
      <c r="U16" s="26" t="s">
        <v>394</v>
      </c>
      <c r="V16" s="55" t="s">
        <v>395</v>
      </c>
      <c r="W16" s="55" t="s">
        <v>396</v>
      </c>
      <c r="AA16" s="24"/>
      <c r="AE16" s="35" t="str">
        <f t="shared" si="6"/>
        <v>O</v>
      </c>
    </row>
    <row r="17" spans="1:31" ht="13.5" customHeight="1">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55" t="s">
        <v>403</v>
      </c>
      <c r="W17" s="55" t="s">
        <v>404</v>
      </c>
      <c r="AA17" s="24"/>
      <c r="AE17" s="35" t="str">
        <f t="shared" si="6"/>
        <v>P</v>
      </c>
    </row>
    <row r="18" spans="1:31" ht="13.5" customHeight="1">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55" t="s">
        <v>411</v>
      </c>
      <c r="W18" s="55" t="s">
        <v>412</v>
      </c>
      <c r="AA18" s="24"/>
      <c r="AE18" s="35" t="str">
        <f t="shared" si="6"/>
        <v>Q</v>
      </c>
    </row>
    <row r="19" spans="1:31" ht="13.5" customHeight="1">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55" t="s">
        <v>419</v>
      </c>
      <c r="W19" s="55" t="s">
        <v>420</v>
      </c>
      <c r="AA19" s="24"/>
      <c r="AE19" s="35" t="str">
        <f t="shared" si="6"/>
        <v>R</v>
      </c>
    </row>
    <row r="20" spans="1:31" ht="13.5" customHeight="1">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55" t="s">
        <v>427</v>
      </c>
      <c r="W20" s="55" t="s">
        <v>428</v>
      </c>
      <c r="AA20" s="24"/>
      <c r="AE20" s="35" t="str">
        <f t="shared" si="6"/>
        <v>S</v>
      </c>
    </row>
    <row r="21" spans="1:31" ht="13.5" customHeight="1">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55" t="s">
        <v>435</v>
      </c>
      <c r="W21" s="55" t="s">
        <v>436</v>
      </c>
      <c r="AA21" s="24"/>
      <c r="AE21" s="35" t="str">
        <f t="shared" si="6"/>
        <v>T</v>
      </c>
    </row>
    <row r="22" spans="1:31" ht="13.5" customHeight="1">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55" t="s">
        <v>443</v>
      </c>
      <c r="W22" s="55" t="s">
        <v>444</v>
      </c>
      <c r="AA22" s="24"/>
      <c r="AE22" s="35" t="str">
        <f t="shared" si="6"/>
        <v>U</v>
      </c>
    </row>
    <row r="23" spans="1:31" ht="13.5" customHeight="1">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55" t="s">
        <v>451</v>
      </c>
      <c r="W23" s="55" t="s">
        <v>452</v>
      </c>
      <c r="AA23" s="24"/>
      <c r="AE23" s="35" t="str">
        <f t="shared" si="6"/>
        <v>V</v>
      </c>
    </row>
    <row r="24" spans="1:31" ht="13.5" customHeight="1">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55" t="s">
        <v>459</v>
      </c>
      <c r="W24" s="55" t="s">
        <v>460</v>
      </c>
      <c r="AA24" s="24"/>
      <c r="AE24" s="35" t="str">
        <f>CHAR(CODE(AE23)+1)</f>
        <v>W</v>
      </c>
    </row>
    <row r="25" spans="1:31" ht="13.5" customHeight="1">
      <c r="A25" s="15" t="s">
        <v>461</v>
      </c>
      <c r="B25" s="14"/>
      <c r="C25" s="10" t="str">
        <f t="shared" si="0"/>
        <v/>
      </c>
      <c r="D25" s="10" t="str">
        <f t="shared" si="4"/>
        <v>一般会計</v>
      </c>
      <c r="F25" s="9" t="s">
        <v>462</v>
      </c>
      <c r="G25" s="12"/>
      <c r="H25" s="10" t="str">
        <f t="shared" si="7"/>
        <v/>
      </c>
      <c r="I25" s="10" t="str">
        <f t="shared" si="5"/>
        <v/>
      </c>
      <c r="J25" s="10"/>
      <c r="K25" s="10"/>
      <c r="L25" s="16"/>
      <c r="O25" s="10"/>
      <c r="P25" s="26" t="s">
        <v>463</v>
      </c>
      <c r="R25" s="26" t="s">
        <v>464</v>
      </c>
      <c r="T25" s="26" t="s">
        <v>465</v>
      </c>
      <c r="U25" s="26" t="s">
        <v>466</v>
      </c>
      <c r="V25" s="55" t="s">
        <v>467</v>
      </c>
      <c r="W25" s="55" t="s">
        <v>468</v>
      </c>
      <c r="AA25" s="24"/>
      <c r="AE25" s="35" t="str">
        <f t="shared" si="6"/>
        <v>X</v>
      </c>
    </row>
    <row r="26" spans="1:31" ht="13.5" customHeight="1">
      <c r="A26" s="15" t="s">
        <v>469</v>
      </c>
      <c r="B26" s="14"/>
      <c r="C26" s="10" t="str">
        <f t="shared" si="0"/>
        <v/>
      </c>
      <c r="D26" s="10" t="str">
        <f t="shared" si="4"/>
        <v>一般会計</v>
      </c>
      <c r="F26" s="9" t="s">
        <v>470</v>
      </c>
      <c r="G26" s="12"/>
      <c r="H26" s="10" t="str">
        <f t="shared" si="7"/>
        <v/>
      </c>
      <c r="I26" s="10" t="str">
        <f t="shared" si="5"/>
        <v/>
      </c>
      <c r="J26" s="10"/>
      <c r="K26" s="10"/>
      <c r="L26" s="16"/>
      <c r="O26" s="10"/>
      <c r="P26" s="26" t="s">
        <v>471</v>
      </c>
      <c r="R26" s="51"/>
      <c r="T26" s="26" t="s">
        <v>472</v>
      </c>
      <c r="U26" s="26" t="s">
        <v>473</v>
      </c>
      <c r="V26" s="55" t="s">
        <v>474</v>
      </c>
      <c r="W26" s="55" t="s">
        <v>475</v>
      </c>
      <c r="AA26" s="24"/>
      <c r="AE26" s="35" t="str">
        <f t="shared" si="6"/>
        <v>Y</v>
      </c>
    </row>
    <row r="27" spans="1:31" ht="13.5" customHeight="1">
      <c r="A27" s="15" t="s">
        <v>476</v>
      </c>
      <c r="B27" s="14"/>
      <c r="C27" s="10" t="str">
        <f t="shared" si="0"/>
        <v/>
      </c>
      <c r="D27" s="10" t="str">
        <f t="shared" si="4"/>
        <v>一般会計</v>
      </c>
      <c r="F27" s="9" t="s">
        <v>477</v>
      </c>
      <c r="G27" s="12"/>
      <c r="H27" s="10" t="str">
        <f t="shared" si="7"/>
        <v/>
      </c>
      <c r="I27" s="10" t="str">
        <f t="shared" si="5"/>
        <v/>
      </c>
      <c r="J27" s="10"/>
      <c r="K27" s="10"/>
      <c r="L27" s="16"/>
      <c r="O27" s="10"/>
      <c r="P27" s="26" t="s">
        <v>478</v>
      </c>
      <c r="T27" s="26" t="s">
        <v>479</v>
      </c>
      <c r="U27" s="26" t="s">
        <v>480</v>
      </c>
      <c r="V27" s="55" t="s">
        <v>481</v>
      </c>
      <c r="W27" s="55" t="s">
        <v>482</v>
      </c>
      <c r="AA27" s="24"/>
      <c r="AE27" s="35" t="str">
        <f>CHAR(CODE(AE26)+1)</f>
        <v>Z</v>
      </c>
    </row>
    <row r="28" spans="1:31" ht="13.5" customHeight="1">
      <c r="A28" s="15" t="s">
        <v>483</v>
      </c>
      <c r="B28" s="14"/>
      <c r="C28" s="10" t="str">
        <f t="shared" si="0"/>
        <v/>
      </c>
      <c r="D28" s="10" t="str">
        <f t="shared" si="4"/>
        <v>一般会計</v>
      </c>
      <c r="F28" s="9" t="s">
        <v>484</v>
      </c>
      <c r="G28" s="12"/>
      <c r="H28" s="10" t="str">
        <f t="shared" si="7"/>
        <v/>
      </c>
      <c r="I28" s="10" t="str">
        <f t="shared" si="5"/>
        <v/>
      </c>
      <c r="J28" s="10"/>
      <c r="K28" s="10"/>
      <c r="L28" s="16"/>
      <c r="O28" s="10"/>
      <c r="P28" s="26" t="s">
        <v>485</v>
      </c>
      <c r="T28" s="26" t="s">
        <v>486</v>
      </c>
      <c r="U28" s="26" t="s">
        <v>487</v>
      </c>
      <c r="V28" s="55" t="s">
        <v>488</v>
      </c>
      <c r="W28" s="55" t="s">
        <v>489</v>
      </c>
      <c r="AA28" s="24"/>
      <c r="AE28" s="35" t="s">
        <v>490</v>
      </c>
    </row>
    <row r="29" spans="1:31" ht="13.5" customHeight="1">
      <c r="A29" s="15" t="s">
        <v>491</v>
      </c>
      <c r="B29" s="14"/>
      <c r="C29" s="10" t="str">
        <f t="shared" si="0"/>
        <v/>
      </c>
      <c r="D29" s="10" t="str">
        <f t="shared" si="4"/>
        <v>一般会計</v>
      </c>
      <c r="F29" s="9" t="s">
        <v>492</v>
      </c>
      <c r="G29" s="12" t="s">
        <v>246</v>
      </c>
      <c r="H29" s="10" t="str">
        <f t="shared" si="7"/>
        <v>その他の事項経費</v>
      </c>
      <c r="I29" s="10" t="str">
        <f t="shared" si="5"/>
        <v>その他の事項経費</v>
      </c>
      <c r="J29" s="10"/>
      <c r="K29" s="10"/>
      <c r="L29" s="16"/>
      <c r="O29" s="10"/>
      <c r="P29" s="26" t="s">
        <v>493</v>
      </c>
      <c r="T29" s="26" t="s">
        <v>494</v>
      </c>
      <c r="U29" s="26" t="s">
        <v>495</v>
      </c>
      <c r="V29" s="55" t="s">
        <v>496</v>
      </c>
      <c r="W29" s="55" t="s">
        <v>497</v>
      </c>
      <c r="AA29" s="24"/>
      <c r="AE29" s="35" t="str">
        <f t="shared" si="6"/>
        <v>b</v>
      </c>
    </row>
    <row r="30" spans="1:31" ht="13.5" customHeight="1">
      <c r="A30" s="15" t="s">
        <v>498</v>
      </c>
      <c r="B30" s="14"/>
      <c r="C30" s="10" t="str">
        <f t="shared" si="0"/>
        <v/>
      </c>
      <c r="D30" s="10" t="str">
        <f t="shared" si="4"/>
        <v>一般会計</v>
      </c>
      <c r="F30" s="10"/>
      <c r="G30" s="10"/>
      <c r="J30" s="10"/>
      <c r="K30" s="10"/>
      <c r="L30" s="16"/>
      <c r="O30" s="10"/>
      <c r="P30" s="26" t="s">
        <v>499</v>
      </c>
      <c r="T30" s="26" t="s">
        <v>500</v>
      </c>
      <c r="U30" s="26" t="s">
        <v>501</v>
      </c>
      <c r="V30" s="51"/>
      <c r="W30" s="55" t="s">
        <v>502</v>
      </c>
      <c r="AA30" s="24"/>
      <c r="AE30" s="35" t="str">
        <f t="shared" si="6"/>
        <v>c</v>
      </c>
    </row>
    <row r="31" spans="1:31" ht="13.5" customHeight="1">
      <c r="A31" s="15" t="s">
        <v>503</v>
      </c>
      <c r="B31" s="14"/>
      <c r="C31" s="10" t="str">
        <f>IF(B31="","",#REF!)</f>
        <v/>
      </c>
      <c r="D31" s="10" t="str">
        <f t="shared" si="4"/>
        <v>一般会計</v>
      </c>
      <c r="F31" s="10" t="str">
        <f>I29</f>
        <v>その他の事項経費</v>
      </c>
      <c r="G31" s="10"/>
      <c r="J31" s="10"/>
      <c r="K31" s="10"/>
      <c r="L31" s="16"/>
      <c r="O31" s="10"/>
      <c r="P31" s="26" t="s">
        <v>504</v>
      </c>
      <c r="T31" s="26" t="s">
        <v>505</v>
      </c>
      <c r="U31" s="26" t="s">
        <v>506</v>
      </c>
      <c r="W31" s="55" t="s">
        <v>507</v>
      </c>
      <c r="AA31" s="24"/>
      <c r="AE31" s="35" t="str">
        <f t="shared" si="6"/>
        <v>d</v>
      </c>
    </row>
    <row r="32" spans="1:31" ht="13.5" customHeight="1">
      <c r="A32" s="15" t="s">
        <v>508</v>
      </c>
      <c r="B32" s="14"/>
      <c r="C32" s="10" t="str">
        <f>IF(B32="","",A31)</f>
        <v/>
      </c>
      <c r="D32" s="10" t="str">
        <f t="shared" si="4"/>
        <v>一般会計</v>
      </c>
      <c r="F32" s="10"/>
      <c r="G32" s="10"/>
      <c r="J32" s="10"/>
      <c r="K32" s="10"/>
      <c r="L32" s="16"/>
      <c r="O32" s="10"/>
      <c r="P32" s="26" t="s">
        <v>509</v>
      </c>
      <c r="T32" s="26" t="s">
        <v>510</v>
      </c>
      <c r="U32" s="26" t="s">
        <v>511</v>
      </c>
      <c r="W32" s="55" t="s">
        <v>496</v>
      </c>
      <c r="AA32" s="24"/>
      <c r="AE32" s="35" t="str">
        <f t="shared" si="6"/>
        <v>e</v>
      </c>
    </row>
    <row r="33" spans="1:31" ht="13.5" customHeight="1">
      <c r="A33" s="15" t="s">
        <v>512</v>
      </c>
      <c r="B33" s="14"/>
      <c r="C33" s="10" t="str">
        <f>IF(B33="","",A32)</f>
        <v/>
      </c>
      <c r="D33" s="10" t="str">
        <f t="shared" si="4"/>
        <v>一般会計</v>
      </c>
      <c r="F33" s="10"/>
      <c r="G33" s="10"/>
      <c r="J33" s="10"/>
      <c r="K33" s="10"/>
      <c r="L33" s="16"/>
      <c r="O33" s="10"/>
      <c r="P33" s="26" t="s">
        <v>513</v>
      </c>
      <c r="T33" s="26" t="s">
        <v>514</v>
      </c>
      <c r="U33" s="26" t="s">
        <v>515</v>
      </c>
      <c r="AA33" s="24"/>
      <c r="AE33" s="35" t="str">
        <f t="shared" si="6"/>
        <v>f</v>
      </c>
    </row>
    <row r="34" spans="1:31" ht="13.5" customHeight="1">
      <c r="A34" s="15" t="s">
        <v>516</v>
      </c>
      <c r="B34" s="14"/>
      <c r="C34" s="10" t="str">
        <f>IF(B34="","",A33)</f>
        <v/>
      </c>
      <c r="D34" s="10" t="str">
        <f t="shared" si="4"/>
        <v>一般会計</v>
      </c>
      <c r="F34" s="10"/>
      <c r="G34" s="10"/>
      <c r="J34" s="10"/>
      <c r="K34" s="10"/>
      <c r="L34" s="16"/>
      <c r="O34" s="10"/>
      <c r="P34" s="26" t="s">
        <v>517</v>
      </c>
      <c r="T34" s="26" t="s">
        <v>518</v>
      </c>
      <c r="U34" s="26" t="s">
        <v>519</v>
      </c>
      <c r="AA34" s="24"/>
      <c r="AE34" s="35" t="str">
        <f t="shared" si="6"/>
        <v>g</v>
      </c>
    </row>
    <row r="35" spans="1:31" ht="13.5" customHeight="1">
      <c r="A35" s="15" t="s">
        <v>508</v>
      </c>
      <c r="B35" s="14"/>
      <c r="C35" s="10" t="str">
        <f>IF(B35="","",A34)</f>
        <v/>
      </c>
      <c r="D35" s="10" t="str">
        <f t="shared" si="4"/>
        <v>一般会計</v>
      </c>
      <c r="F35" s="10"/>
      <c r="G35" s="10"/>
      <c r="J35" s="10"/>
      <c r="K35" s="10"/>
      <c r="L35" s="16"/>
      <c r="O35" s="10"/>
      <c r="P35" s="26" t="s">
        <v>520</v>
      </c>
      <c r="T35" s="26" t="s">
        <v>521</v>
      </c>
      <c r="U35" s="26" t="s">
        <v>522</v>
      </c>
      <c r="AA35" s="24"/>
      <c r="AE35" s="35" t="str">
        <f t="shared" si="6"/>
        <v>h</v>
      </c>
    </row>
    <row r="36" spans="1:31" ht="13.5" customHeight="1">
      <c r="A36" s="10"/>
      <c r="B36" s="16"/>
      <c r="C36" s="10" t="str">
        <f>IF(B36="","",#REF!)</f>
        <v/>
      </c>
      <c r="F36" s="10"/>
      <c r="G36" s="10"/>
      <c r="J36" s="10"/>
      <c r="K36" s="10"/>
      <c r="L36" s="16"/>
      <c r="O36" s="10"/>
      <c r="P36" s="26" t="s">
        <v>523</v>
      </c>
      <c r="T36" s="26" t="s">
        <v>524</v>
      </c>
      <c r="U36" s="26" t="s">
        <v>525</v>
      </c>
      <c r="AA36" s="24"/>
      <c r="AE36" s="35" t="str">
        <f t="shared" si="6"/>
        <v>i</v>
      </c>
    </row>
    <row r="37" spans="1:31" ht="13.5" customHeight="1">
      <c r="A37" s="10" t="str">
        <f>D35</f>
        <v>一般会計</v>
      </c>
      <c r="B37" s="16"/>
      <c r="F37" s="10"/>
      <c r="G37" s="10"/>
      <c r="J37" s="10"/>
      <c r="K37" s="10"/>
      <c r="L37" s="16"/>
      <c r="O37" s="10"/>
      <c r="P37" s="26" t="s">
        <v>526</v>
      </c>
      <c r="T37" s="26" t="s">
        <v>527</v>
      </c>
      <c r="U37" s="26" t="s">
        <v>528</v>
      </c>
      <c r="AA37" s="24"/>
      <c r="AE37" s="35" t="str">
        <f t="shared" si="6"/>
        <v>j</v>
      </c>
    </row>
    <row r="38" spans="1:31">
      <c r="A38" s="10"/>
      <c r="B38" s="16"/>
      <c r="F38" s="10"/>
      <c r="G38" s="10"/>
      <c r="J38" s="10"/>
      <c r="K38" s="10"/>
      <c r="L38" s="16"/>
      <c r="O38" s="10"/>
      <c r="T38" s="26" t="s">
        <v>529</v>
      </c>
      <c r="U38" s="26" t="s">
        <v>530</v>
      </c>
      <c r="AA38" s="24"/>
      <c r="AE38" s="35" t="str">
        <f t="shared" si="6"/>
        <v>k</v>
      </c>
    </row>
    <row r="39" spans="1:31">
      <c r="A39" s="10"/>
      <c r="B39" s="16"/>
      <c r="F39" s="10"/>
      <c r="G39" s="10"/>
      <c r="J39" s="10"/>
      <c r="K39" s="10"/>
      <c r="L39" s="16"/>
      <c r="O39" s="10"/>
      <c r="T39" s="26" t="s">
        <v>531</v>
      </c>
      <c r="U39" s="26" t="s">
        <v>532</v>
      </c>
      <c r="AA39" s="24"/>
      <c r="AE39" s="35" t="str">
        <f t="shared" si="6"/>
        <v>l</v>
      </c>
    </row>
    <row r="40" spans="1:31">
      <c r="A40" s="10"/>
      <c r="B40" s="16"/>
      <c r="F40" s="10"/>
      <c r="G40" s="10"/>
      <c r="J40" s="10"/>
      <c r="K40" s="10"/>
      <c r="L40" s="16"/>
      <c r="O40" s="10"/>
      <c r="T40" s="26" t="s">
        <v>533</v>
      </c>
      <c r="U40" s="26" t="s">
        <v>534</v>
      </c>
      <c r="AA40" s="24"/>
      <c r="AE40" s="35" t="str">
        <f t="shared" si="6"/>
        <v>m</v>
      </c>
    </row>
    <row r="41" spans="1:31">
      <c r="A41" s="10"/>
      <c r="B41" s="16"/>
      <c r="F41" s="10"/>
      <c r="G41" s="10"/>
      <c r="J41" s="10"/>
      <c r="K41" s="10"/>
      <c r="L41" s="16"/>
      <c r="O41" s="10"/>
      <c r="P41" s="26" t="s">
        <v>535</v>
      </c>
      <c r="T41" s="26" t="s">
        <v>536</v>
      </c>
      <c r="U41" s="26" t="s">
        <v>537</v>
      </c>
      <c r="AA41" s="24"/>
      <c r="AE41" s="35" t="str">
        <f t="shared" si="6"/>
        <v>n</v>
      </c>
    </row>
    <row r="42" spans="1:31">
      <c r="A42" s="10"/>
      <c r="B42" s="16"/>
      <c r="F42" s="10"/>
      <c r="G42" s="10"/>
      <c r="J42" s="10"/>
      <c r="K42" s="10"/>
      <c r="L42" s="16"/>
      <c r="O42" s="10"/>
      <c r="P42" s="26"/>
      <c r="T42" s="26" t="s">
        <v>538</v>
      </c>
      <c r="U42" s="26" t="s">
        <v>539</v>
      </c>
      <c r="AA42" s="24"/>
      <c r="AE42" s="35" t="str">
        <f t="shared" si="6"/>
        <v>o</v>
      </c>
    </row>
    <row r="43" spans="1:31">
      <c r="A43" s="10"/>
      <c r="B43" s="16"/>
      <c r="F43" s="10"/>
      <c r="G43" s="10"/>
      <c r="J43" s="10"/>
      <c r="K43" s="10"/>
      <c r="L43" s="16"/>
      <c r="O43" s="10"/>
      <c r="P43" s="26" t="s">
        <v>540</v>
      </c>
      <c r="T43" s="26" t="s">
        <v>541</v>
      </c>
      <c r="U43" s="26" t="s">
        <v>542</v>
      </c>
      <c r="AA43" s="24"/>
      <c r="AE43" s="35" t="str">
        <f t="shared" si="6"/>
        <v>p</v>
      </c>
    </row>
    <row r="44" spans="1:31">
      <c r="A44" s="10"/>
      <c r="B44" s="16"/>
      <c r="F44" s="10"/>
      <c r="G44" s="10"/>
      <c r="J44" s="10"/>
      <c r="K44" s="10"/>
      <c r="L44" s="16"/>
      <c r="O44" s="10"/>
      <c r="P44" s="26" t="s">
        <v>543</v>
      </c>
      <c r="T44" s="26" t="s">
        <v>544</v>
      </c>
      <c r="U44" s="26" t="s">
        <v>545</v>
      </c>
      <c r="AA44" s="24"/>
      <c r="AE44" s="35" t="str">
        <f t="shared" si="6"/>
        <v>q</v>
      </c>
    </row>
    <row r="45" spans="1:31">
      <c r="A45" s="10"/>
      <c r="B45" s="16"/>
      <c r="F45" s="10"/>
      <c r="G45" s="10"/>
      <c r="J45" s="10"/>
      <c r="K45" s="10"/>
      <c r="L45" s="16"/>
      <c r="O45" s="10"/>
      <c r="T45" s="26" t="s">
        <v>546</v>
      </c>
      <c r="U45" s="26" t="s">
        <v>547</v>
      </c>
      <c r="AA45" s="24"/>
      <c r="AE45" s="35" t="str">
        <f t="shared" si="6"/>
        <v>r</v>
      </c>
    </row>
    <row r="46" spans="1:31">
      <c r="A46" s="10"/>
      <c r="B46" s="16"/>
      <c r="F46" s="10"/>
      <c r="G46" s="10"/>
      <c r="J46" s="10"/>
      <c r="K46" s="10"/>
      <c r="L46" s="16"/>
      <c r="O46" s="10"/>
      <c r="P46" s="69" t="s">
        <v>311</v>
      </c>
      <c r="T46" s="26" t="s">
        <v>548</v>
      </c>
      <c r="U46" s="26" t="s">
        <v>549</v>
      </c>
      <c r="AA46" s="24"/>
      <c r="AE46" s="35" t="str">
        <f t="shared" si="6"/>
        <v>s</v>
      </c>
    </row>
    <row r="47" spans="1:31">
      <c r="A47" s="10"/>
      <c r="B47" s="16"/>
      <c r="F47" s="10"/>
      <c r="G47" s="10"/>
      <c r="J47" s="10"/>
      <c r="K47" s="10"/>
      <c r="L47" s="16"/>
      <c r="O47" s="10"/>
      <c r="P47" s="26"/>
      <c r="T47" s="26" t="s">
        <v>550</v>
      </c>
      <c r="U47" s="26" t="s">
        <v>551</v>
      </c>
      <c r="AA47" s="24"/>
      <c r="AE47" s="35" t="str">
        <f t="shared" si="6"/>
        <v>t</v>
      </c>
    </row>
    <row r="48" spans="1:31">
      <c r="A48" s="10"/>
      <c r="B48" s="16"/>
      <c r="F48" s="10"/>
      <c r="G48" s="10"/>
      <c r="J48" s="10"/>
      <c r="K48" s="10"/>
      <c r="L48" s="16"/>
      <c r="O48" s="10"/>
      <c r="P48" s="26" t="s">
        <v>332</v>
      </c>
      <c r="T48" s="26" t="s">
        <v>552</v>
      </c>
      <c r="U48" s="26" t="s">
        <v>553</v>
      </c>
      <c r="AA48" s="24"/>
      <c r="AE48" s="35" t="str">
        <f t="shared" si="6"/>
        <v>u</v>
      </c>
    </row>
    <row r="49" spans="1:31">
      <c r="A49" s="10"/>
      <c r="B49" s="16"/>
      <c r="F49" s="10"/>
      <c r="G49" s="10"/>
      <c r="J49" s="10"/>
      <c r="K49" s="10"/>
      <c r="L49" s="16"/>
      <c r="O49" s="10"/>
      <c r="P49" s="26" t="s">
        <v>342</v>
      </c>
      <c r="T49" s="26" t="s">
        <v>554</v>
      </c>
      <c r="U49" s="26" t="s">
        <v>555</v>
      </c>
      <c r="AA49" s="24"/>
      <c r="AE49" s="35" t="str">
        <f t="shared" si="6"/>
        <v>v</v>
      </c>
    </row>
    <row r="50" spans="1:31">
      <c r="A50" s="10"/>
      <c r="B50" s="16"/>
      <c r="F50" s="10"/>
      <c r="G50" s="10"/>
      <c r="J50" s="10"/>
      <c r="K50" s="10"/>
      <c r="L50" s="16"/>
      <c r="O50" s="10"/>
      <c r="T50" s="26" t="s">
        <v>556</v>
      </c>
      <c r="U50" s="26" t="s">
        <v>557</v>
      </c>
      <c r="AA50" s="24"/>
    </row>
    <row r="51" spans="1:31">
      <c r="A51" s="10"/>
      <c r="B51" s="16"/>
      <c r="F51" s="10"/>
      <c r="G51" s="10"/>
      <c r="J51" s="10"/>
      <c r="K51" s="10"/>
      <c r="L51" s="16"/>
      <c r="O51" s="10"/>
      <c r="P51" s="23" t="s">
        <v>235</v>
      </c>
      <c r="T51" s="26" t="s">
        <v>558</v>
      </c>
      <c r="U51" s="26" t="s">
        <v>559</v>
      </c>
      <c r="AA51" s="24"/>
    </row>
    <row r="52" spans="1:31">
      <c r="A52" s="10"/>
      <c r="B52" s="16"/>
      <c r="F52" s="10"/>
      <c r="G52" s="10"/>
      <c r="J52" s="10"/>
      <c r="K52" s="10"/>
      <c r="L52" s="16"/>
      <c r="O52" s="10"/>
      <c r="P52" s="57" t="s">
        <v>560</v>
      </c>
      <c r="T52" s="26" t="s">
        <v>561</v>
      </c>
      <c r="U52" s="26" t="s">
        <v>562</v>
      </c>
      <c r="AA52" s="24"/>
    </row>
    <row r="53" spans="1:31">
      <c r="A53" s="10"/>
      <c r="B53" s="16"/>
      <c r="F53" s="10"/>
      <c r="G53" s="10"/>
      <c r="J53" s="10"/>
      <c r="K53" s="10"/>
      <c r="L53" s="16"/>
      <c r="O53" s="10"/>
      <c r="T53" s="26" t="s">
        <v>563</v>
      </c>
      <c r="U53" s="26" t="s">
        <v>564</v>
      </c>
      <c r="AA53" s="24"/>
    </row>
    <row r="54" spans="1:31">
      <c r="A54" s="10"/>
      <c r="B54" s="16"/>
      <c r="F54" s="10"/>
      <c r="G54" s="10"/>
      <c r="J54" s="10"/>
      <c r="K54" s="10"/>
      <c r="L54" s="16"/>
      <c r="O54" s="10"/>
      <c r="P54" s="57">
        <v>2021</v>
      </c>
      <c r="T54" s="26" t="s">
        <v>565</v>
      </c>
      <c r="U54" s="26" t="s">
        <v>566</v>
      </c>
      <c r="AA54" s="24"/>
    </row>
    <row r="55" spans="1:31">
      <c r="A55" s="10"/>
      <c r="B55" s="16"/>
      <c r="F55" s="10"/>
      <c r="G55" s="10"/>
      <c r="J55" s="10"/>
      <c r="K55" s="10"/>
      <c r="L55" s="16"/>
      <c r="O55" s="10"/>
      <c r="P55" s="57">
        <v>2022</v>
      </c>
      <c r="T55" s="26" t="s">
        <v>567</v>
      </c>
      <c r="U55" s="26" t="s">
        <v>568</v>
      </c>
      <c r="AA55" s="24"/>
    </row>
    <row r="56" spans="1:31">
      <c r="A56" s="10"/>
      <c r="B56" s="16"/>
      <c r="F56" s="10"/>
      <c r="G56" s="10"/>
      <c r="J56" s="10"/>
      <c r="K56" s="10"/>
      <c r="L56" s="16"/>
      <c r="O56" s="10"/>
      <c r="P56" s="57">
        <v>2023</v>
      </c>
      <c r="T56" s="26" t="s">
        <v>569</v>
      </c>
      <c r="U56" s="26" t="s">
        <v>570</v>
      </c>
      <c r="AA56" s="24"/>
    </row>
    <row r="57" spans="1:31">
      <c r="A57" s="10"/>
      <c r="B57" s="16"/>
      <c r="F57" s="10"/>
      <c r="G57" s="10"/>
      <c r="J57" s="10"/>
      <c r="K57" s="10"/>
      <c r="L57" s="16"/>
      <c r="O57" s="10"/>
      <c r="P57" s="57">
        <v>2024</v>
      </c>
      <c r="T57" s="26" t="s">
        <v>571</v>
      </c>
      <c r="U57" s="26" t="s">
        <v>572</v>
      </c>
      <c r="AA57" s="24"/>
    </row>
    <row r="58" spans="1:31">
      <c r="A58" s="10"/>
      <c r="B58" s="16"/>
      <c r="F58" s="10"/>
      <c r="G58" s="10"/>
      <c r="J58" s="10"/>
      <c r="K58" s="10"/>
      <c r="L58" s="16"/>
      <c r="O58" s="10"/>
      <c r="P58" s="57">
        <v>2025</v>
      </c>
      <c r="T58" s="26" t="s">
        <v>573</v>
      </c>
      <c r="U58" s="26" t="s">
        <v>574</v>
      </c>
      <c r="AA58" s="24"/>
    </row>
    <row r="59" spans="1:31">
      <c r="A59" s="10"/>
      <c r="B59" s="16"/>
      <c r="F59" s="10"/>
      <c r="G59" s="10"/>
      <c r="J59" s="10"/>
      <c r="K59" s="10"/>
      <c r="L59" s="16"/>
      <c r="O59" s="10"/>
      <c r="P59" s="57">
        <v>2026</v>
      </c>
      <c r="T59" s="26" t="s">
        <v>575</v>
      </c>
      <c r="U59" s="26" t="s">
        <v>576</v>
      </c>
      <c r="AA59" s="24"/>
    </row>
    <row r="60" spans="1:31">
      <c r="A60" s="10"/>
      <c r="B60" s="16"/>
      <c r="F60" s="10"/>
      <c r="G60" s="10"/>
      <c r="J60" s="10"/>
      <c r="K60" s="10"/>
      <c r="L60" s="16"/>
      <c r="O60" s="10"/>
      <c r="T60" s="26" t="s">
        <v>577</v>
      </c>
      <c r="U60" s="26" t="s">
        <v>578</v>
      </c>
      <c r="AA60" s="24"/>
    </row>
    <row r="61" spans="1:31">
      <c r="A61" s="10"/>
      <c r="B61" s="16"/>
      <c r="F61" s="10"/>
      <c r="G61" s="10"/>
      <c r="J61" s="10"/>
      <c r="K61" s="10"/>
      <c r="L61" s="16"/>
      <c r="O61" s="10"/>
      <c r="P61" s="68" t="s">
        <v>579</v>
      </c>
      <c r="T61" s="26" t="s">
        <v>580</v>
      </c>
      <c r="U61" s="26" t="s">
        <v>581</v>
      </c>
      <c r="AA61" s="24"/>
    </row>
    <row r="62" spans="1:31">
      <c r="A62" s="10"/>
      <c r="B62" s="16"/>
      <c r="F62" s="10"/>
      <c r="G62" s="10"/>
      <c r="J62" s="10"/>
      <c r="K62" s="10"/>
      <c r="L62" s="16"/>
      <c r="O62" s="10"/>
      <c r="P62" s="57">
        <v>20</v>
      </c>
      <c r="T62" s="26" t="s">
        <v>582</v>
      </c>
      <c r="U62" s="26" t="s">
        <v>583</v>
      </c>
      <c r="AA62" s="24"/>
    </row>
    <row r="63" spans="1:31">
      <c r="A63" s="10"/>
      <c r="B63" s="16"/>
      <c r="F63" s="10"/>
      <c r="G63" s="10"/>
      <c r="J63" s="10"/>
      <c r="K63" s="10"/>
      <c r="L63" s="16"/>
      <c r="O63" s="10"/>
      <c r="P63" s="26" t="s">
        <v>584</v>
      </c>
      <c r="T63" s="26" t="s">
        <v>585</v>
      </c>
      <c r="U63" s="26" t="s">
        <v>586</v>
      </c>
      <c r="AA63" s="24"/>
    </row>
    <row r="64" spans="1:31">
      <c r="A64" s="10"/>
      <c r="B64" s="16"/>
      <c r="F64" s="10"/>
      <c r="G64" s="10"/>
      <c r="J64" s="10"/>
      <c r="K64" s="10"/>
      <c r="L64" s="16"/>
      <c r="O64" s="10"/>
      <c r="P64" s="26" t="s">
        <v>587</v>
      </c>
      <c r="T64" s="26" t="s">
        <v>588</v>
      </c>
      <c r="U64" s="26" t="s">
        <v>589</v>
      </c>
      <c r="AA64" s="24"/>
    </row>
    <row r="65" spans="1:27">
      <c r="A65" s="10"/>
      <c r="B65" s="16"/>
      <c r="F65" s="10"/>
      <c r="G65" s="10"/>
      <c r="J65" s="10"/>
      <c r="K65" s="10"/>
      <c r="L65" s="16"/>
      <c r="O65" s="10"/>
      <c r="T65" s="26" t="s">
        <v>590</v>
      </c>
      <c r="U65" s="26" t="s">
        <v>591</v>
      </c>
      <c r="AA65" s="24"/>
    </row>
    <row r="66" spans="1:27">
      <c r="A66" s="10"/>
      <c r="B66" s="16"/>
      <c r="J66" s="10"/>
      <c r="K66" s="10"/>
      <c r="L66" s="16"/>
      <c r="O66" s="10"/>
      <c r="P66" s="68" t="s">
        <v>592</v>
      </c>
      <c r="T66" s="26" t="s">
        <v>593</v>
      </c>
      <c r="U66" s="26" t="s">
        <v>594</v>
      </c>
      <c r="AA66" s="24"/>
    </row>
    <row r="67" spans="1:27">
      <c r="A67" s="10"/>
      <c r="B67" s="16"/>
      <c r="J67" s="10"/>
      <c r="K67" s="10"/>
      <c r="L67" s="16"/>
      <c r="O67" s="10"/>
      <c r="P67" s="57">
        <v>21</v>
      </c>
      <c r="T67" s="26" t="s">
        <v>595</v>
      </c>
      <c r="U67" s="26" t="s">
        <v>596</v>
      </c>
      <c r="AA67" s="24"/>
    </row>
    <row r="68" spans="1:27">
      <c r="B68" s="16"/>
      <c r="J68" s="10"/>
      <c r="K68" s="10"/>
      <c r="L68" s="16"/>
      <c r="O68" s="10"/>
      <c r="P68" s="26" t="s">
        <v>587</v>
      </c>
      <c r="T68" s="26" t="s">
        <v>597</v>
      </c>
      <c r="U68" s="26" t="s">
        <v>598</v>
      </c>
      <c r="AA68" s="24"/>
    </row>
    <row r="69" spans="1:27">
      <c r="J69" s="10"/>
      <c r="K69" s="10"/>
      <c r="L69" s="16"/>
      <c r="O69" s="10"/>
      <c r="P69" s="26" t="s">
        <v>273</v>
      </c>
      <c r="T69" s="26" t="s">
        <v>599</v>
      </c>
      <c r="U69" s="26" t="s">
        <v>600</v>
      </c>
      <c r="AA69" s="24"/>
    </row>
    <row r="70" spans="1:27">
      <c r="T70" s="26" t="s">
        <v>601</v>
      </c>
      <c r="U70" s="26" t="s">
        <v>602</v>
      </c>
    </row>
    <row r="71" spans="1:27">
      <c r="P71" s="60" t="s">
        <v>603</v>
      </c>
      <c r="T71" s="26" t="s">
        <v>604</v>
      </c>
      <c r="U71" s="26" t="s">
        <v>605</v>
      </c>
    </row>
    <row r="72" spans="1:27">
      <c r="P72" s="60" t="s">
        <v>606</v>
      </c>
      <c r="T72" s="26" t="s">
        <v>607</v>
      </c>
      <c r="U72" s="26" t="s">
        <v>608</v>
      </c>
    </row>
    <row r="73" spans="1:27">
      <c r="P73" s="60" t="s">
        <v>609</v>
      </c>
      <c r="T73" s="26" t="s">
        <v>610</v>
      </c>
      <c r="U73" s="26" t="s">
        <v>611</v>
      </c>
    </row>
    <row r="74" spans="1:27">
      <c r="P74" s="60" t="s">
        <v>612</v>
      </c>
      <c r="T74" s="26" t="s">
        <v>613</v>
      </c>
      <c r="U74" s="26" t="s">
        <v>614</v>
      </c>
    </row>
    <row r="75" spans="1:27">
      <c r="P75" s="60" t="s">
        <v>615</v>
      </c>
      <c r="T75" s="26" t="s">
        <v>616</v>
      </c>
      <c r="U75" s="26" t="s">
        <v>617</v>
      </c>
    </row>
    <row r="76" spans="1:27">
      <c r="P76" s="60" t="s">
        <v>618</v>
      </c>
      <c r="T76" s="26" t="s">
        <v>619</v>
      </c>
      <c r="U76" s="26" t="s">
        <v>620</v>
      </c>
    </row>
    <row r="77" spans="1:27">
      <c r="T77" s="26" t="s">
        <v>621</v>
      </c>
      <c r="U77" s="26" t="s">
        <v>622</v>
      </c>
    </row>
    <row r="78" spans="1:27">
      <c r="T78" s="26" t="s">
        <v>623</v>
      </c>
      <c r="U78" s="26" t="s">
        <v>624</v>
      </c>
    </row>
    <row r="79" spans="1:27">
      <c r="T79" s="26" t="s">
        <v>625</v>
      </c>
      <c r="U79" s="26" t="s">
        <v>626</v>
      </c>
    </row>
    <row r="80" spans="1:27">
      <c r="T80" s="26" t="s">
        <v>627</v>
      </c>
      <c r="U80" s="26" t="s">
        <v>628</v>
      </c>
    </row>
    <row r="81" spans="20:21">
      <c r="T81" s="26" t="s">
        <v>629</v>
      </c>
      <c r="U81" s="26" t="s">
        <v>630</v>
      </c>
    </row>
    <row r="82" spans="20:21">
      <c r="T82" s="26" t="s">
        <v>631</v>
      </c>
      <c r="U82" s="26" t="s">
        <v>632</v>
      </c>
    </row>
    <row r="83" spans="20:21">
      <c r="T83" s="26" t="s">
        <v>633</v>
      </c>
      <c r="U83" s="26" t="s">
        <v>634</v>
      </c>
    </row>
    <row r="84" spans="20:21">
      <c r="T84" s="26" t="s">
        <v>635</v>
      </c>
      <c r="U84" s="26" t="s">
        <v>636</v>
      </c>
    </row>
    <row r="85" spans="20:21">
      <c r="T85" s="26" t="s">
        <v>637</v>
      </c>
      <c r="U85" s="26" t="s">
        <v>638</v>
      </c>
    </row>
    <row r="86" spans="20:21">
      <c r="T86" s="26" t="s">
        <v>639</v>
      </c>
      <c r="U86" s="26" t="s">
        <v>640</v>
      </c>
    </row>
    <row r="87" spans="20:21">
      <c r="T87" s="26" t="s">
        <v>641</v>
      </c>
      <c r="U87" s="26" t="s">
        <v>642</v>
      </c>
    </row>
    <row r="88" spans="20:21">
      <c r="T88" s="26" t="s">
        <v>643</v>
      </c>
      <c r="U88" s="26" t="s">
        <v>644</v>
      </c>
    </row>
    <row r="89" spans="20:21">
      <c r="T89" s="26" t="s">
        <v>645</v>
      </c>
      <c r="U89" s="26" t="s">
        <v>646</v>
      </c>
    </row>
    <row r="90" spans="20:21">
      <c r="T90" s="26" t="s">
        <v>647</v>
      </c>
      <c r="U90" s="26" t="s">
        <v>648</v>
      </c>
    </row>
    <row r="91" spans="20:21">
      <c r="T91" s="26" t="s">
        <v>649</v>
      </c>
      <c r="U91" s="26" t="s">
        <v>650</v>
      </c>
    </row>
    <row r="92" spans="20:21">
      <c r="T92" s="26" t="s">
        <v>651</v>
      </c>
      <c r="U92" s="26" t="s">
        <v>652</v>
      </c>
    </row>
    <row r="93" spans="20:21">
      <c r="T93" s="26" t="s">
        <v>653</v>
      </c>
      <c r="U93" s="26" t="s">
        <v>654</v>
      </c>
    </row>
    <row r="94" spans="20:21">
      <c r="T94" s="26" t="s">
        <v>655</v>
      </c>
      <c r="U94" s="26" t="s">
        <v>656</v>
      </c>
    </row>
    <row r="95" spans="20:21">
      <c r="T95" s="26" t="s">
        <v>657</v>
      </c>
      <c r="U95" s="26" t="s">
        <v>658</v>
      </c>
    </row>
    <row r="96" spans="20:21">
      <c r="T96" s="26" t="s">
        <v>659</v>
      </c>
      <c r="U96" s="26" t="s">
        <v>253</v>
      </c>
    </row>
    <row r="97" spans="16:21">
      <c r="T97" s="26" t="s">
        <v>660</v>
      </c>
      <c r="U97" s="26" t="s">
        <v>265</v>
      </c>
    </row>
    <row r="98" spans="16:21">
      <c r="T98" s="26" t="s">
        <v>183</v>
      </c>
      <c r="U98" s="26" t="s">
        <v>278</v>
      </c>
    </row>
    <row r="99" spans="16:21">
      <c r="T99" s="26" t="s">
        <v>73</v>
      </c>
      <c r="U99" s="26" t="s">
        <v>291</v>
      </c>
    </row>
    <row r="100" spans="16:21">
      <c r="T100" s="26" t="s">
        <v>661</v>
      </c>
      <c r="U100" s="26" t="s">
        <v>303</v>
      </c>
    </row>
    <row r="102" spans="16:21">
      <c r="Q102" s="68" t="s">
        <v>662</v>
      </c>
      <c r="R102" s="68" t="str">
        <f>IFERROR("（令和"&amp;SMALL(Q104:S114,COUNTIF(Q104:S114,0)+1)+1&amp;"年度実施)","（令和○年度実施）")</f>
        <v>（令和○年度実施）</v>
      </c>
      <c r="S102" s="68"/>
    </row>
    <row r="103" spans="16:21">
      <c r="P103" s="68" t="s">
        <v>663</v>
      </c>
      <c r="Q103" s="71"/>
      <c r="R103" s="72" t="s">
        <v>664</v>
      </c>
      <c r="S103" s="71" t="s">
        <v>665</v>
      </c>
    </row>
    <row r="104" spans="16:21">
      <c r="P104" s="68" t="s">
        <v>666</v>
      </c>
      <c r="R104" s="22">
        <f>行政事業レビューシート!AU61</f>
        <v>0</v>
      </c>
      <c r="S104" s="22" t="str">
        <f>行政事業レビューシート!AU69</f>
        <v>-</v>
      </c>
    </row>
    <row r="105" spans="16:21">
      <c r="P105" s="68" t="s">
        <v>667</v>
      </c>
      <c r="R105" s="22">
        <f>行政事業レビューシート!$AU94</f>
        <v>0</v>
      </c>
      <c r="S105" s="22">
        <f>行政事業レビューシート!$AU102</f>
        <v>0</v>
      </c>
    </row>
    <row r="106" spans="16:21">
      <c r="P106" s="68" t="s">
        <v>668</v>
      </c>
      <c r="R106" s="22">
        <f>行政事業レビューシート!$AU127</f>
        <v>0</v>
      </c>
      <c r="S106" s="22">
        <f>行政事業レビューシート!$AU135</f>
        <v>0</v>
      </c>
    </row>
    <row r="107" spans="16:21">
      <c r="P107" s="68" t="s">
        <v>669</v>
      </c>
      <c r="R107" s="22">
        <f>行政事業レビューシート!$AU160</f>
        <v>0</v>
      </c>
      <c r="S107" s="22">
        <f>行政事業レビューシート!$AU168</f>
        <v>0</v>
      </c>
    </row>
    <row r="108" spans="16:21">
      <c r="P108" s="68" t="s">
        <v>670</v>
      </c>
      <c r="R108" s="22">
        <f>行政事業レビューシート!$AU193</f>
        <v>0</v>
      </c>
      <c r="S108" s="22">
        <f>行政事業レビューシート!$AU201</f>
        <v>0</v>
      </c>
    </row>
    <row r="109" spans="16:21">
      <c r="P109" s="68" t="s">
        <v>671</v>
      </c>
      <c r="R109" s="22" t="e">
        <f>#REF!</f>
        <v>#REF!</v>
      </c>
      <c r="S109" s="22" t="e">
        <f>#REF!</f>
        <v>#REF!</v>
      </c>
    </row>
    <row r="110" spans="16:21">
      <c r="P110" s="68" t="s">
        <v>672</v>
      </c>
      <c r="R110" s="22" t="e">
        <f>#REF!</f>
        <v>#REF!</v>
      </c>
      <c r="S110" s="22" t="e">
        <f>#REF!</f>
        <v>#REF!</v>
      </c>
    </row>
    <row r="111" spans="16:21">
      <c r="P111" s="68" t="s">
        <v>673</v>
      </c>
      <c r="R111" s="22" t="e">
        <f>#REF!</f>
        <v>#REF!</v>
      </c>
      <c r="S111" s="22" t="e">
        <f>#REF!</f>
        <v>#REF!</v>
      </c>
    </row>
    <row r="112" spans="16:21">
      <c r="P112" s="68" t="s">
        <v>674</v>
      </c>
      <c r="R112" s="22" t="e">
        <f>#REF!</f>
        <v>#REF!</v>
      </c>
      <c r="S112" s="22" t="e">
        <f>#REF!</f>
        <v>#REF!</v>
      </c>
    </row>
    <row r="113" spans="16:19">
      <c r="P113" s="68" t="s">
        <v>675</v>
      </c>
      <c r="R113" s="22" t="e">
        <f>#REF!</f>
        <v>#REF!</v>
      </c>
      <c r="S113" s="22" t="e">
        <f>#REF!</f>
        <v>#REF!</v>
      </c>
    </row>
    <row r="114" spans="16:19">
      <c r="P114" s="22" t="s">
        <v>676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2023-09-04T02:25:44Z</cp:lastPrinted>
  <dcterms:created xsi:type="dcterms:W3CDTF">2012-03-13T00:50:25Z</dcterms:created>
  <dcterms:modified xsi:type="dcterms:W3CDTF">2023-09-07T08:30:37Z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