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e11667\Desktop\井上\作業\220615米持様：外務省ホームページ更新依頼（会計課経理室）\添付\"/>
    </mc:Choice>
  </mc:AlternateContent>
  <bookViews>
    <workbookView xWindow="-120" yWindow="-120" windowWidth="20730" windowHeight="11160"/>
  </bookViews>
  <sheets>
    <sheet name="表紙" sheetId="11" r:id="rId1"/>
    <sheet name="公表版（令和3年度） " sheetId="12" r:id="rId2"/>
  </sheets>
  <definedNames>
    <definedName name="_xlnm.Print_Area" localSheetId="1">'公表版（令和3年度） '!$A$1:$M$76</definedName>
    <definedName name="_xlnm.Print_Area" localSheetId="0">表紙!$A$1:$H$20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6" i="12" l="1"/>
  <c r="I76" i="12"/>
  <c r="J75" i="12"/>
  <c r="I75" i="12"/>
  <c r="J74" i="12"/>
  <c r="I74" i="12"/>
  <c r="J73" i="12"/>
  <c r="I73" i="12"/>
  <c r="J72" i="12"/>
  <c r="I72" i="12"/>
  <c r="J71" i="12"/>
  <c r="I71" i="12"/>
  <c r="J70" i="12"/>
  <c r="I70" i="12"/>
  <c r="J69" i="12"/>
  <c r="I69" i="12"/>
  <c r="J68" i="12"/>
  <c r="I68" i="12"/>
  <c r="K65" i="12"/>
  <c r="D65" i="12"/>
  <c r="J61" i="12"/>
  <c r="I61" i="12"/>
  <c r="K58" i="12"/>
  <c r="D58" i="12"/>
  <c r="K54" i="12"/>
  <c r="J54" i="12"/>
  <c r="I54" i="12"/>
  <c r="H54" i="12"/>
  <c r="G54" i="12"/>
  <c r="F54" i="12"/>
  <c r="E54" i="12"/>
  <c r="J53" i="12"/>
  <c r="I53" i="12"/>
  <c r="J52" i="12"/>
  <c r="I52" i="12"/>
  <c r="J51" i="12"/>
  <c r="I51" i="12"/>
  <c r="K50" i="12"/>
  <c r="J50" i="12"/>
  <c r="I50" i="12"/>
  <c r="H50" i="12"/>
  <c r="G50" i="12"/>
  <c r="F50" i="12"/>
  <c r="E50" i="12"/>
  <c r="J49" i="12"/>
  <c r="I49" i="12"/>
  <c r="J48" i="12"/>
  <c r="I48" i="12"/>
  <c r="J47" i="12"/>
  <c r="I47" i="12"/>
  <c r="J46" i="12"/>
  <c r="I46" i="12"/>
  <c r="K43" i="12"/>
  <c r="D43" i="12"/>
  <c r="J35" i="12"/>
  <c r="I35" i="12"/>
  <c r="J34" i="12"/>
  <c r="I34" i="12"/>
  <c r="J33" i="12"/>
  <c r="I33" i="12"/>
  <c r="J32" i="12"/>
  <c r="I32" i="12"/>
  <c r="J31" i="12"/>
  <c r="I31" i="12"/>
  <c r="J30" i="12"/>
  <c r="I30" i="12"/>
  <c r="J29" i="12"/>
  <c r="I29" i="12"/>
  <c r="J28" i="12"/>
  <c r="I28" i="12"/>
  <c r="H28" i="12"/>
  <c r="K25" i="12"/>
  <c r="D25" i="12"/>
  <c r="J23" i="12"/>
  <c r="I23" i="12"/>
  <c r="I22" i="12"/>
  <c r="G22" i="12"/>
  <c r="F22" i="12"/>
  <c r="I21" i="12"/>
  <c r="I20" i="12"/>
  <c r="J19" i="12"/>
  <c r="I19" i="12"/>
  <c r="J18" i="12"/>
  <c r="I18" i="12"/>
  <c r="J17" i="12"/>
  <c r="I17" i="12"/>
  <c r="J16" i="12"/>
  <c r="I16" i="12"/>
  <c r="J15" i="12"/>
  <c r="I15" i="12"/>
  <c r="J14" i="12"/>
  <c r="I14" i="12"/>
  <c r="J13" i="12"/>
  <c r="I13" i="12"/>
  <c r="J12" i="12"/>
  <c r="I12" i="12"/>
  <c r="J11" i="12"/>
  <c r="I11" i="12"/>
  <c r="J10" i="12"/>
  <c r="I10" i="12"/>
  <c r="J9" i="12"/>
  <c r="I9" i="12"/>
  <c r="J8" i="12"/>
  <c r="I8" i="12"/>
  <c r="J7" i="12"/>
  <c r="I7" i="12"/>
</calcChain>
</file>

<file path=xl/sharedStrings.xml><?xml version="1.0" encoding="utf-8"?>
<sst xmlns="http://schemas.openxmlformats.org/spreadsheetml/2006/main" count="180" uniqueCount="53">
  <si>
    <t>（組織）</t>
    <rPh sb="1" eb="3">
      <t>ソシキ</t>
    </rPh>
    <phoneticPr fontId="2"/>
  </si>
  <si>
    <t>第４四半期</t>
    <rPh sb="0" eb="1">
      <t>ダイ</t>
    </rPh>
    <rPh sb="2" eb="5">
      <t>シハンキ</t>
    </rPh>
    <phoneticPr fontId="2"/>
  </si>
  <si>
    <t>前年度には発生しなかった経費が発生したため</t>
  </si>
  <si>
    <t>（項）</t>
    <rPh sb="1" eb="2">
      <t>コウ</t>
    </rPh>
    <phoneticPr fontId="2"/>
  </si>
  <si>
    <t>　　情報処理業務庁費・政府開発援助情報処理業務庁費</t>
    <rPh sb="2" eb="4">
      <t>ジョウホウ</t>
    </rPh>
    <rPh sb="4" eb="6">
      <t>ショリ</t>
    </rPh>
    <rPh sb="6" eb="8">
      <t>ギョウム</t>
    </rPh>
    <rPh sb="8" eb="10">
      <t>チョウヒ</t>
    </rPh>
    <rPh sb="11" eb="13">
      <t>セイフ</t>
    </rPh>
    <rPh sb="13" eb="15">
      <t>カイハツ</t>
    </rPh>
    <rPh sb="15" eb="17">
      <t>エンジョ</t>
    </rPh>
    <rPh sb="17" eb="19">
      <t>ジョウホウ</t>
    </rPh>
    <rPh sb="19" eb="21">
      <t>ショリ</t>
    </rPh>
    <rPh sb="21" eb="23">
      <t>ギョウム</t>
    </rPh>
    <rPh sb="23" eb="25">
      <t>チョウヒ</t>
    </rPh>
    <phoneticPr fontId="2"/>
  </si>
  <si>
    <t>経済協力費</t>
    <rPh sb="0" eb="2">
      <t>ケイザイ</t>
    </rPh>
    <rPh sb="2" eb="5">
      <t>キョウリョクヒ</t>
    </rPh>
    <phoneticPr fontId="2"/>
  </si>
  <si>
    <t>（目）</t>
    <rPh sb="1" eb="2">
      <t>メ</t>
    </rPh>
    <phoneticPr fontId="2"/>
  </si>
  <si>
    <t>分野別外交費</t>
    <rPh sb="0" eb="3">
      <t>ブンヤベツ</t>
    </rPh>
    <rPh sb="3" eb="5">
      <t>ガイコウ</t>
    </rPh>
    <rPh sb="5" eb="6">
      <t>ヒ</t>
    </rPh>
    <phoneticPr fontId="2"/>
  </si>
  <si>
    <t>第１四半期</t>
    <rPh sb="0" eb="1">
      <t>ダイ</t>
    </rPh>
    <rPh sb="2" eb="5">
      <t>シハンキ</t>
    </rPh>
    <phoneticPr fontId="2"/>
  </si>
  <si>
    <t>職員旅費</t>
    <rPh sb="0" eb="2">
      <t>ショクイン</t>
    </rPh>
    <rPh sb="2" eb="4">
      <t>リョヒ</t>
    </rPh>
    <phoneticPr fontId="2"/>
  </si>
  <si>
    <t>（単位：千円）</t>
    <rPh sb="1" eb="3">
      <t>タンイ</t>
    </rPh>
    <rPh sb="4" eb="6">
      <t>センエン</t>
    </rPh>
    <phoneticPr fontId="2"/>
  </si>
  <si>
    <t>　　在外公館連絡庁費・政府開発援助在外公館連絡庁費</t>
    <rPh sb="2" eb="4">
      <t>ザイガイ</t>
    </rPh>
    <rPh sb="4" eb="6">
      <t>コウカン</t>
    </rPh>
    <rPh sb="6" eb="8">
      <t>レンラク</t>
    </rPh>
    <rPh sb="8" eb="10">
      <t>チョウヒ</t>
    </rPh>
    <rPh sb="11" eb="13">
      <t>セイフ</t>
    </rPh>
    <rPh sb="13" eb="15">
      <t>カイハツ</t>
    </rPh>
    <rPh sb="15" eb="17">
      <t>エンジョ</t>
    </rPh>
    <rPh sb="17" eb="19">
      <t>ザイガイ</t>
    </rPh>
    <rPh sb="19" eb="21">
      <t>コウカン</t>
    </rPh>
    <rPh sb="21" eb="23">
      <t>レンラク</t>
    </rPh>
    <rPh sb="23" eb="25">
      <t>チョウヒ</t>
    </rPh>
    <phoneticPr fontId="2"/>
  </si>
  <si>
    <t>　　渡航事務庁費</t>
    <rPh sb="2" eb="4">
      <t>トコウ</t>
    </rPh>
    <rPh sb="4" eb="6">
      <t>ジム</t>
    </rPh>
    <rPh sb="6" eb="8">
      <t>チョウヒ</t>
    </rPh>
    <phoneticPr fontId="2"/>
  </si>
  <si>
    <t>　　（１）庁費、情報処理業務庁費、在外公館連絡庁費、渡航事務庁費</t>
    <rPh sb="5" eb="7">
      <t>チョウヒ</t>
    </rPh>
    <rPh sb="8" eb="10">
      <t>ジョウホウ</t>
    </rPh>
    <rPh sb="10" eb="12">
      <t>ショリ</t>
    </rPh>
    <rPh sb="12" eb="14">
      <t>ギョウム</t>
    </rPh>
    <rPh sb="14" eb="16">
      <t>チョウヒ</t>
    </rPh>
    <rPh sb="17" eb="19">
      <t>ザイガイ</t>
    </rPh>
    <rPh sb="19" eb="21">
      <t>コウカン</t>
    </rPh>
    <rPh sb="21" eb="23">
      <t>レンラク</t>
    </rPh>
    <rPh sb="23" eb="25">
      <t>チョウヒ</t>
    </rPh>
    <rPh sb="26" eb="28">
      <t>トコウ</t>
    </rPh>
    <rPh sb="28" eb="30">
      <t>ジム</t>
    </rPh>
    <rPh sb="30" eb="32">
      <t>チョウヒ</t>
    </rPh>
    <phoneticPr fontId="2"/>
  </si>
  <si>
    <t>第２四半期</t>
    <rPh sb="0" eb="1">
      <t>ダイ</t>
    </rPh>
    <rPh sb="2" eb="5">
      <t>シハンキ</t>
    </rPh>
    <phoneticPr fontId="2"/>
  </si>
  <si>
    <t>令和２年度</t>
    <rPh sb="0" eb="2">
      <t>レイワ</t>
    </rPh>
    <rPh sb="4" eb="5">
      <t>ド</t>
    </rPh>
    <phoneticPr fontId="2"/>
  </si>
  <si>
    <t>第３四半期</t>
    <rPh sb="0" eb="1">
      <t>ダイ</t>
    </rPh>
    <rPh sb="2" eb="5">
      <t>シハンキ</t>
    </rPh>
    <phoneticPr fontId="2"/>
  </si>
  <si>
    <t>外務本省</t>
    <rPh sb="0" eb="2">
      <t>ガイム</t>
    </rPh>
    <rPh sb="2" eb="4">
      <t>ホンショウ</t>
    </rPh>
    <phoneticPr fontId="2"/>
  </si>
  <si>
    <t>広報文化交流及報道対策費</t>
    <rPh sb="0" eb="2">
      <t>コウホウ</t>
    </rPh>
    <rPh sb="2" eb="4">
      <t>ブンカ</t>
    </rPh>
    <rPh sb="4" eb="6">
      <t>コウリュウ</t>
    </rPh>
    <rPh sb="6" eb="7">
      <t>オヨ</t>
    </rPh>
    <rPh sb="7" eb="9">
      <t>ホウドウ</t>
    </rPh>
    <rPh sb="9" eb="12">
      <t>タイサクヒ</t>
    </rPh>
    <phoneticPr fontId="2"/>
  </si>
  <si>
    <t>在外公館</t>
    <rPh sb="0" eb="2">
      <t>ザイガイ</t>
    </rPh>
    <rPh sb="2" eb="4">
      <t>コウカン</t>
    </rPh>
    <phoneticPr fontId="2"/>
  </si>
  <si>
    <t>前年度には発生しなかった経費が発生したため</t>
    <rPh sb="0" eb="3">
      <t>ゼンネンド</t>
    </rPh>
    <rPh sb="5" eb="7">
      <t>ハッセイ</t>
    </rPh>
    <rPh sb="12" eb="14">
      <t>ケイヒ</t>
    </rPh>
    <rPh sb="15" eb="17">
      <t>ハッセイ</t>
    </rPh>
    <phoneticPr fontId="2"/>
  </si>
  <si>
    <t>外務本省共通費</t>
    <rPh sb="0" eb="2">
      <t>ガイム</t>
    </rPh>
    <rPh sb="2" eb="4">
      <t>ホンショウ</t>
    </rPh>
    <rPh sb="4" eb="6">
      <t>キョウツウ</t>
    </rPh>
    <rPh sb="6" eb="7">
      <t>ヒ</t>
    </rPh>
    <phoneticPr fontId="2"/>
  </si>
  <si>
    <t>　　対象項目</t>
    <rPh sb="2" eb="4">
      <t>タイショウ</t>
    </rPh>
    <rPh sb="4" eb="6">
      <t>コウモク</t>
    </rPh>
    <phoneticPr fontId="2"/>
  </si>
  <si>
    <t>地域別外交費</t>
    <rPh sb="0" eb="2">
      <t>チイキ</t>
    </rPh>
    <rPh sb="2" eb="3">
      <t>ベツ</t>
    </rPh>
    <rPh sb="3" eb="5">
      <t>ガイコウ</t>
    </rPh>
    <rPh sb="5" eb="6">
      <t>ヒ</t>
    </rPh>
    <phoneticPr fontId="2"/>
  </si>
  <si>
    <t>　　一般会計</t>
    <rPh sb="2" eb="4">
      <t>イッパン</t>
    </rPh>
    <rPh sb="4" eb="6">
      <t>カイケイ</t>
    </rPh>
    <phoneticPr fontId="2"/>
  </si>
  <si>
    <t>広報文化交流及報道対策費</t>
    <rPh sb="0" eb="2">
      <t>コウホウ</t>
    </rPh>
    <rPh sb="2" eb="4">
      <t>ブンカ</t>
    </rPh>
    <rPh sb="4" eb="6">
      <t>コウリュウ</t>
    </rPh>
    <rPh sb="6" eb="7">
      <t>オヨ</t>
    </rPh>
    <rPh sb="7" eb="9">
      <t>ホウドウ</t>
    </rPh>
    <rPh sb="9" eb="11">
      <t>タイサク</t>
    </rPh>
    <rPh sb="11" eb="12">
      <t>ヒ</t>
    </rPh>
    <phoneticPr fontId="2"/>
  </si>
  <si>
    <t>第４四半期の支出済歳出額</t>
    <rPh sb="0" eb="1">
      <t>ダイ</t>
    </rPh>
    <rPh sb="2" eb="5">
      <t>シハンキ</t>
    </rPh>
    <rPh sb="6" eb="8">
      <t>シシュツ</t>
    </rPh>
    <rPh sb="8" eb="9">
      <t>ズ</t>
    </rPh>
    <rPh sb="9" eb="12">
      <t>サイシュツガク</t>
    </rPh>
    <phoneticPr fontId="2"/>
  </si>
  <si>
    <t>領事政策費</t>
    <rPh sb="0" eb="2">
      <t>リョウジ</t>
    </rPh>
    <rPh sb="2" eb="5">
      <t>セイサクヒ</t>
    </rPh>
    <phoneticPr fontId="2"/>
  </si>
  <si>
    <t>経済協力費</t>
    <rPh sb="0" eb="2">
      <t>ケイザイ</t>
    </rPh>
    <rPh sb="2" eb="4">
      <t>キョウリョク</t>
    </rPh>
    <rPh sb="4" eb="5">
      <t>ヒ</t>
    </rPh>
    <phoneticPr fontId="2"/>
  </si>
  <si>
    <t>庁費</t>
    <rPh sb="0" eb="2">
      <t>チョウヒ</t>
    </rPh>
    <phoneticPr fontId="2"/>
  </si>
  <si>
    <t>新型コロナウイルス感染症の規制緩和に伴い、出張件数が増加したため</t>
    <rPh sb="0" eb="2">
      <t>シンガタ</t>
    </rPh>
    <rPh sb="9" eb="12">
      <t>カンセンショウ</t>
    </rPh>
    <rPh sb="13" eb="15">
      <t>キセイ</t>
    </rPh>
    <rPh sb="15" eb="17">
      <t>カンワ</t>
    </rPh>
    <rPh sb="18" eb="19">
      <t>トモナ</t>
    </rPh>
    <rPh sb="21" eb="23">
      <t>シュッチョウ</t>
    </rPh>
    <rPh sb="23" eb="25">
      <t>ケンスウ</t>
    </rPh>
    <rPh sb="26" eb="28">
      <t>ゾウカ</t>
    </rPh>
    <phoneticPr fontId="2"/>
  </si>
  <si>
    <t>政府開発援助庁費</t>
    <rPh sb="0" eb="2">
      <t>セイフ</t>
    </rPh>
    <rPh sb="2" eb="4">
      <t>カイハツ</t>
    </rPh>
    <rPh sb="4" eb="6">
      <t>エンジョ</t>
    </rPh>
    <rPh sb="6" eb="8">
      <t>チョウヒ</t>
    </rPh>
    <phoneticPr fontId="2"/>
  </si>
  <si>
    <t>在外公館共通費</t>
    <rPh sb="0" eb="2">
      <t>ザイガイ</t>
    </rPh>
    <rPh sb="2" eb="4">
      <t>コウカン</t>
    </rPh>
    <rPh sb="4" eb="6">
      <t>キョウツウ</t>
    </rPh>
    <rPh sb="6" eb="7">
      <t>ヒ</t>
    </rPh>
    <phoneticPr fontId="2"/>
  </si>
  <si>
    <t>地域別外交費</t>
    <rPh sb="0" eb="3">
      <t>チイキベツ</t>
    </rPh>
    <rPh sb="3" eb="5">
      <t>ガイコウ</t>
    </rPh>
    <rPh sb="5" eb="6">
      <t>ヒ</t>
    </rPh>
    <phoneticPr fontId="2"/>
  </si>
  <si>
    <t>情報処理業務庁費</t>
    <rPh sb="0" eb="2">
      <t>ジョウホウ</t>
    </rPh>
    <rPh sb="2" eb="4">
      <t>ショリ</t>
    </rPh>
    <rPh sb="4" eb="6">
      <t>ギョウム</t>
    </rPh>
    <rPh sb="6" eb="8">
      <t>チョウヒ</t>
    </rPh>
    <phoneticPr fontId="2"/>
  </si>
  <si>
    <t>支出済歳出額</t>
    <rPh sb="0" eb="2">
      <t>シシュツ</t>
    </rPh>
    <rPh sb="2" eb="3">
      <t>ス</t>
    </rPh>
    <rPh sb="3" eb="5">
      <t>サイシュツ</t>
    </rPh>
    <rPh sb="5" eb="6">
      <t>ガク</t>
    </rPh>
    <phoneticPr fontId="2"/>
  </si>
  <si>
    <t>政府開発援助情報処理業務庁費</t>
    <rPh sb="0" eb="2">
      <t>セイフ</t>
    </rPh>
    <rPh sb="2" eb="4">
      <t>カイハツ</t>
    </rPh>
    <rPh sb="4" eb="6">
      <t>エンジョ</t>
    </rPh>
    <rPh sb="6" eb="8">
      <t>ジョウホウ</t>
    </rPh>
    <rPh sb="8" eb="10">
      <t>ショリ</t>
    </rPh>
    <rPh sb="10" eb="12">
      <t>ギョウム</t>
    </rPh>
    <rPh sb="12" eb="14">
      <t>チョウヒ</t>
    </rPh>
    <phoneticPr fontId="2"/>
  </si>
  <si>
    <t>広報文化交流及報道対策費</t>
    <rPh sb="0" eb="4">
      <t>コウホウブンカ</t>
    </rPh>
    <rPh sb="4" eb="6">
      <t>コウリュウ</t>
    </rPh>
    <rPh sb="6" eb="7">
      <t>オヨ</t>
    </rPh>
    <rPh sb="7" eb="9">
      <t>ホウドウ</t>
    </rPh>
    <rPh sb="9" eb="12">
      <t>タイサクヒ</t>
    </rPh>
    <phoneticPr fontId="2"/>
  </si>
  <si>
    <t>渡航事務庁費</t>
    <rPh sb="0" eb="2">
      <t>トコウ</t>
    </rPh>
    <rPh sb="2" eb="4">
      <t>ジム</t>
    </rPh>
    <rPh sb="4" eb="6">
      <t>チョウヒ</t>
    </rPh>
    <phoneticPr fontId="2"/>
  </si>
  <si>
    <t>在外公館連絡庁費</t>
    <rPh sb="0" eb="2">
      <t>ザイガイ</t>
    </rPh>
    <rPh sb="2" eb="4">
      <t>コウカン</t>
    </rPh>
    <rPh sb="4" eb="6">
      <t>レンラク</t>
    </rPh>
    <rPh sb="6" eb="8">
      <t>チョウヒ</t>
    </rPh>
    <phoneticPr fontId="2"/>
  </si>
  <si>
    <t>政府開発援助在外公館連絡庁費</t>
    <rPh sb="0" eb="2">
      <t>セイフ</t>
    </rPh>
    <rPh sb="2" eb="4">
      <t>カイハツ</t>
    </rPh>
    <rPh sb="4" eb="6">
      <t>エンジョ</t>
    </rPh>
    <rPh sb="6" eb="8">
      <t>ザイガイ</t>
    </rPh>
    <rPh sb="8" eb="10">
      <t>コウカン</t>
    </rPh>
    <rPh sb="10" eb="12">
      <t>レンラク</t>
    </rPh>
    <rPh sb="12" eb="14">
      <t>チョウヒ</t>
    </rPh>
    <phoneticPr fontId="2"/>
  </si>
  <si>
    <t>政府開発援助職員旅費</t>
    <rPh sb="0" eb="2">
      <t>セイフ</t>
    </rPh>
    <rPh sb="2" eb="4">
      <t>カイハツ</t>
    </rPh>
    <rPh sb="4" eb="6">
      <t>エンジョ</t>
    </rPh>
    <rPh sb="6" eb="8">
      <t>ショクイン</t>
    </rPh>
    <rPh sb="8" eb="10">
      <t>リョヒ</t>
    </rPh>
    <phoneticPr fontId="2"/>
  </si>
  <si>
    <t>　　（２）職員旅費</t>
    <rPh sb="5" eb="7">
      <t>ショクイン</t>
    </rPh>
    <rPh sb="7" eb="9">
      <t>リョヒ</t>
    </rPh>
    <phoneticPr fontId="2"/>
  </si>
  <si>
    <t>（１）庁費・政府開発援助庁費</t>
    <rPh sb="3" eb="5">
      <t>チョウヒ</t>
    </rPh>
    <rPh sb="6" eb="8">
      <t>セイフ</t>
    </rPh>
    <rPh sb="8" eb="10">
      <t>カイハツ</t>
    </rPh>
    <rPh sb="10" eb="12">
      <t>エンジョ</t>
    </rPh>
    <rPh sb="12" eb="14">
      <t>チョウヒ</t>
    </rPh>
    <phoneticPr fontId="2"/>
  </si>
  <si>
    <t>（２）職員旅費</t>
    <rPh sb="3" eb="5">
      <t>ショクイン</t>
    </rPh>
    <rPh sb="5" eb="7">
      <t>リョヒ</t>
    </rPh>
    <phoneticPr fontId="2"/>
  </si>
  <si>
    <t>合計</t>
    <rPh sb="0" eb="2">
      <t>ゴウケイ</t>
    </rPh>
    <phoneticPr fontId="2"/>
  </si>
  <si>
    <t>支出済歳出額の第４四半期の割合</t>
    <rPh sb="0" eb="2">
      <t>シシュツ</t>
    </rPh>
    <rPh sb="2" eb="3">
      <t>ス</t>
    </rPh>
    <rPh sb="3" eb="6">
      <t>サイシュツガク</t>
    </rPh>
    <rPh sb="7" eb="8">
      <t>ダイ</t>
    </rPh>
    <rPh sb="9" eb="12">
      <t>シハンキ</t>
    </rPh>
    <rPh sb="13" eb="15">
      <t>ワリアイ</t>
    </rPh>
    <phoneticPr fontId="2"/>
  </si>
  <si>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2"/>
  </si>
  <si>
    <t>在外公館内及びテレワーク時に外務省情報ネットワークシステムに接続するための現地職員用パソコンの一括調達を実施したため</t>
  </si>
  <si>
    <t>　　　　　　※各四半期の支出済歳出額については、千円未満切り捨てにて記載。</t>
    <rPh sb="7" eb="8">
      <t>カク</t>
    </rPh>
    <rPh sb="8" eb="11">
      <t>シハンキ</t>
    </rPh>
    <rPh sb="12" eb="14">
      <t>シシュツ</t>
    </rPh>
    <rPh sb="14" eb="15">
      <t>ス</t>
    </rPh>
    <rPh sb="15" eb="17">
      <t>サイシュツ</t>
    </rPh>
    <rPh sb="17" eb="18">
      <t>ガク</t>
    </rPh>
    <rPh sb="24" eb="26">
      <t>センエン</t>
    </rPh>
    <rPh sb="26" eb="28">
      <t>ミマン</t>
    </rPh>
    <rPh sb="28" eb="29">
      <t>キ</t>
    </rPh>
    <rPh sb="30" eb="31">
      <t>ス</t>
    </rPh>
    <rPh sb="34" eb="36">
      <t>キサイ</t>
    </rPh>
    <phoneticPr fontId="2"/>
  </si>
  <si>
    <t>前年度は実施されなかった会議等が第４四半期に開催されたため及び前年度には発生しなかった経費が発生したため</t>
    <rPh sb="12" eb="14">
      <t>カイギ</t>
    </rPh>
    <rPh sb="14" eb="15">
      <t>トウ</t>
    </rPh>
    <rPh sb="16" eb="17">
      <t>ダイ</t>
    </rPh>
    <rPh sb="18" eb="21">
      <t>シハンキ</t>
    </rPh>
    <rPh sb="22" eb="24">
      <t>カイサイ</t>
    </rPh>
    <rPh sb="29" eb="30">
      <t>オヨ</t>
    </rPh>
    <phoneticPr fontId="2"/>
  </si>
  <si>
    <t>令和３年度　外務省　支出状況</t>
    <rPh sb="0" eb="2">
      <t>レイワ</t>
    </rPh>
    <rPh sb="3" eb="5">
      <t>ネンド</t>
    </rPh>
    <rPh sb="6" eb="9">
      <t>ガイムショウ</t>
    </rPh>
    <rPh sb="10" eb="12">
      <t>シシュツ</t>
    </rPh>
    <rPh sb="12" eb="14">
      <t>ジョウキョウ</t>
    </rPh>
    <phoneticPr fontId="2"/>
  </si>
  <si>
    <t>令和３年度
予算額</t>
    <rPh sb="0" eb="2">
      <t>レイワ</t>
    </rPh>
    <rPh sb="4" eb="5">
      <t>ド</t>
    </rPh>
    <rPh sb="6" eb="9">
      <t>ヨサンガク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</si>
</sst>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
    <numFmt numFmtId="178" formatCode="#,##0_);[Red]\(#,##0\)"/>
  </numFmts>
  <fonts count="8" x14ac:knownFonts="1">
    <font>
      <sz val="11"/>
      <color theme="1"/>
      <name val="ＭＳ Ｐゴシック"/>
      <family val="3"/>
      <scheme val="minor"/>
    </font>
    <font>
      <sz val="11"/>
      <color theme="1"/>
      <name val="ＭＳ Ｐゴシック"/>
      <family val="3"/>
      <scheme val="minor"/>
    </font>
    <font>
      <sz val="6"/>
      <name val="ＭＳ Ｐゴシック"/>
      <family val="3"/>
    </font>
    <font>
      <sz val="22"/>
      <color theme="1"/>
      <name val="ＭＳ Ｐゴシック"/>
      <family val="3"/>
      <scheme val="minor"/>
    </font>
    <font>
      <sz val="16"/>
      <color theme="1"/>
      <name val="ＭＳ Ｐゴシック"/>
      <family val="3"/>
      <scheme val="minor"/>
    </font>
    <font>
      <sz val="14"/>
      <color theme="1"/>
      <name val="ＭＳ Ｐゴシック"/>
      <family val="3"/>
      <scheme val="minor"/>
    </font>
    <font>
      <sz val="18"/>
      <color theme="1"/>
      <name val="ＭＳ Ｐゴシック"/>
      <family val="2"/>
      <scheme val="minor"/>
    </font>
    <font>
      <sz val="12"/>
      <color theme="1"/>
      <name val="ＭＳ Ｐゴシック"/>
      <family val="3"/>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style="thin">
        <color indexed="64"/>
      </left>
      <right/>
      <top/>
      <bottom/>
      <diagonal/>
    </border>
    <border>
      <left style="thin">
        <color auto="1"/>
      </left>
      <right/>
      <top/>
      <bottom style="thin">
        <color auto="1"/>
      </bottom>
      <diagonal/>
    </border>
    <border>
      <left/>
      <right/>
      <top style="thin">
        <color indexed="64"/>
      </top>
      <bottom/>
      <diagonal/>
    </border>
    <border>
      <left/>
      <right/>
      <top/>
      <bottom style="thin">
        <color indexed="64"/>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9">
    <xf numFmtId="0" fontId="0" fillId="0" borderId="0" xfId="0">
      <alignment vertical="center"/>
    </xf>
    <xf numFmtId="0" fontId="0" fillId="0" borderId="0" xfId="0" applyFill="1">
      <alignment vertical="center"/>
    </xf>
    <xf numFmtId="0" fontId="4" fillId="0" borderId="2" xfId="0" applyFont="1"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5" fillId="0" borderId="0" xfId="0" applyFont="1" applyBorder="1">
      <alignment vertical="center"/>
    </xf>
    <xf numFmtId="0" fontId="0" fillId="0" borderId="7" xfId="0" applyBorder="1">
      <alignment vertical="center"/>
    </xf>
    <xf numFmtId="0" fontId="0" fillId="0" borderId="7" xfId="0" applyFill="1" applyBorder="1">
      <alignment vertical="center"/>
    </xf>
    <xf numFmtId="0" fontId="0" fillId="0" borderId="8" xfId="0" applyBorder="1">
      <alignment vertical="center"/>
    </xf>
    <xf numFmtId="0" fontId="6" fillId="0" borderId="0" xfId="0" applyFont="1" applyFill="1">
      <alignment vertical="center"/>
    </xf>
    <xf numFmtId="0" fontId="1" fillId="0" borderId="13" xfId="2" applyFont="1" applyFill="1" applyBorder="1" applyAlignment="1">
      <alignment horizontal="center" vertical="center" wrapText="1"/>
    </xf>
    <xf numFmtId="0" fontId="0" fillId="0" borderId="13" xfId="0" applyFont="1" applyFill="1" applyBorder="1" applyAlignment="1">
      <alignment vertical="center" wrapText="1"/>
    </xf>
    <xf numFmtId="0" fontId="1" fillId="0" borderId="0" xfId="2" applyFont="1" applyFill="1" applyBorder="1" applyAlignment="1">
      <alignment horizontal="center" vertical="center" wrapText="1"/>
    </xf>
    <xf numFmtId="0" fontId="1" fillId="0" borderId="12" xfId="2" applyFont="1" applyFill="1" applyBorder="1" applyAlignment="1">
      <alignment vertical="center" wrapText="1"/>
    </xf>
    <xf numFmtId="0" fontId="1" fillId="0" borderId="10" xfId="2" applyFont="1" applyFill="1" applyBorder="1" applyAlignment="1">
      <alignment vertical="center" wrapText="1"/>
    </xf>
    <xf numFmtId="0" fontId="1" fillId="0" borderId="0" xfId="2" applyFont="1" applyFill="1" applyBorder="1" applyAlignment="1">
      <alignment vertical="center" wrapText="1"/>
    </xf>
    <xf numFmtId="177" fontId="7" fillId="0" borderId="11" xfId="0" applyNumberFormat="1" applyFont="1" applyFill="1" applyBorder="1">
      <alignment vertical="center"/>
    </xf>
    <xf numFmtId="38" fontId="7" fillId="0" borderId="12" xfId="3" applyFont="1" applyFill="1" applyBorder="1" applyAlignment="1">
      <alignment vertical="center"/>
    </xf>
    <xf numFmtId="38" fontId="7" fillId="0" borderId="13" xfId="3" applyFont="1" applyFill="1" applyBorder="1" applyAlignment="1">
      <alignment vertical="center"/>
    </xf>
    <xf numFmtId="38" fontId="7" fillId="0" borderId="0" xfId="3" applyFont="1" applyFill="1" applyBorder="1" applyAlignment="1">
      <alignment vertical="center"/>
    </xf>
    <xf numFmtId="177" fontId="7" fillId="0" borderId="13" xfId="0" applyNumberFormat="1" applyFont="1" applyFill="1" applyBorder="1">
      <alignment vertical="center"/>
    </xf>
    <xf numFmtId="176" fontId="0" fillId="0" borderId="0" xfId="0" applyNumberFormat="1" applyFont="1" applyFill="1" applyBorder="1">
      <alignment vertical="center"/>
    </xf>
    <xf numFmtId="178" fontId="7" fillId="0" borderId="12" xfId="0" applyNumberFormat="1" applyFont="1" applyFill="1" applyBorder="1">
      <alignment vertical="center"/>
    </xf>
    <xf numFmtId="178" fontId="7" fillId="0" borderId="13" xfId="0" applyNumberFormat="1" applyFont="1" applyFill="1" applyBorder="1">
      <alignment vertical="center"/>
    </xf>
    <xf numFmtId="176" fontId="0" fillId="0" borderId="0" xfId="0" applyNumberFormat="1" applyFont="1" applyFill="1">
      <alignment vertical="center"/>
    </xf>
    <xf numFmtId="178" fontId="7" fillId="0" borderId="0" xfId="0" applyNumberFormat="1" applyFont="1" applyFill="1" applyBorder="1">
      <alignment vertical="center"/>
    </xf>
    <xf numFmtId="178" fontId="0" fillId="0" borderId="0" xfId="0" applyNumberFormat="1" applyFont="1" applyFill="1">
      <alignment vertical="center"/>
    </xf>
    <xf numFmtId="10" fontId="7" fillId="0" borderId="13" xfId="0" applyNumberFormat="1" applyFont="1" applyFill="1" applyBorder="1">
      <alignment vertical="center"/>
    </xf>
    <xf numFmtId="10" fontId="7" fillId="0" borderId="0" xfId="0" applyNumberFormat="1" applyFont="1" applyFill="1" applyBorder="1">
      <alignment vertical="center"/>
    </xf>
    <xf numFmtId="10" fontId="0" fillId="0" borderId="13" xfId="0" applyNumberFormat="1" applyFont="1" applyFill="1" applyBorder="1">
      <alignment vertical="center"/>
    </xf>
    <xf numFmtId="10" fontId="0" fillId="0" borderId="18" xfId="3" applyNumberFormat="1" applyFont="1" applyFill="1" applyBorder="1">
      <alignment vertical="center"/>
    </xf>
    <xf numFmtId="10" fontId="0" fillId="0" borderId="11" xfId="3" applyNumberFormat="1" applyFont="1" applyFill="1" applyBorder="1">
      <alignment vertical="center"/>
    </xf>
    <xf numFmtId="10" fontId="0" fillId="0" borderId="0" xfId="3" applyNumberFormat="1" applyFont="1" applyFill="1" applyBorder="1">
      <alignment vertical="center"/>
    </xf>
    <xf numFmtId="0" fontId="0" fillId="0" borderId="0" xfId="0" applyFont="1" applyFill="1" applyBorder="1" applyAlignment="1">
      <alignment horizontal="right" vertical="center"/>
    </xf>
    <xf numFmtId="10" fontId="0" fillId="0" borderId="13" xfId="3" applyNumberFormat="1" applyFont="1" applyFill="1" applyBorder="1" applyAlignment="1">
      <alignment vertical="center" wrapText="1"/>
    </xf>
    <xf numFmtId="0" fontId="0" fillId="0" borderId="0" xfId="0" applyFont="1" applyFill="1" applyAlignment="1">
      <alignment horizontal="right" vertical="center"/>
    </xf>
    <xf numFmtId="10" fontId="0" fillId="0" borderId="0" xfId="3" applyNumberFormat="1" applyFont="1" applyFill="1" applyBorder="1" applyAlignment="1">
      <alignment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5" fillId="0" borderId="5" xfId="2" applyFont="1" applyFill="1" applyBorder="1" applyAlignment="1">
      <alignment vertical="center" shrinkToFit="1"/>
    </xf>
    <xf numFmtId="176" fontId="0" fillId="0" borderId="15" xfId="0" applyNumberFormat="1" applyFont="1" applyFill="1" applyBorder="1" applyAlignment="1">
      <alignment horizontal="center" vertical="center"/>
    </xf>
    <xf numFmtId="176" fontId="0" fillId="0" borderId="16" xfId="0" applyNumberFormat="1"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7" xfId="0" applyFont="1" applyFill="1" applyBorder="1" applyAlignment="1">
      <alignment vertical="center"/>
    </xf>
    <xf numFmtId="0" fontId="1" fillId="0" borderId="9" xfId="2" applyFont="1" applyFill="1" applyBorder="1" applyAlignment="1">
      <alignment horizontal="center" vertical="center" wrapText="1"/>
    </xf>
    <xf numFmtId="0" fontId="1" fillId="0" borderId="10" xfId="2" applyFont="1" applyFill="1" applyBorder="1" applyAlignment="1">
      <alignment horizontal="center" vertical="center" wrapText="1"/>
    </xf>
    <xf numFmtId="0" fontId="1" fillId="0" borderId="11" xfId="2" applyFont="1" applyFill="1" applyBorder="1" applyAlignment="1">
      <alignment horizontal="center" vertical="center" wrapText="1"/>
    </xf>
    <xf numFmtId="0" fontId="1" fillId="0" borderId="14" xfId="2" applyFont="1" applyFill="1" applyBorder="1" applyAlignment="1">
      <alignment horizontal="center" vertical="center" wrapText="1"/>
    </xf>
    <xf numFmtId="0" fontId="1" fillId="0" borderId="14" xfId="2" applyFont="1" applyFill="1" applyBorder="1" applyAlignment="1">
      <alignment horizontal="center" vertical="center"/>
    </xf>
    <xf numFmtId="0" fontId="0" fillId="0" borderId="13" xfId="0" applyFont="1" applyFill="1" applyBorder="1" applyAlignment="1">
      <alignment vertical="center" wrapText="1"/>
    </xf>
    <xf numFmtId="176" fontId="1" fillId="0" borderId="10" xfId="2" applyNumberFormat="1" applyFont="1" applyFill="1" applyBorder="1" applyAlignment="1">
      <alignment horizontal="center" vertical="center" wrapText="1"/>
    </xf>
    <xf numFmtId="176" fontId="1" fillId="0" borderId="11" xfId="2" applyNumberFormat="1" applyFont="1" applyFill="1" applyBorder="1" applyAlignment="1">
      <alignment horizontal="center" vertical="center"/>
    </xf>
    <xf numFmtId="176" fontId="1" fillId="0" borderId="7" xfId="2" applyNumberFormat="1" applyFont="1" applyFill="1" applyBorder="1" applyAlignment="1">
      <alignment horizontal="center" vertical="center" wrapText="1"/>
    </xf>
    <xf numFmtId="176" fontId="1" fillId="0" borderId="8" xfId="2" applyNumberFormat="1" applyFont="1" applyFill="1" applyBorder="1" applyAlignment="1">
      <alignment horizontal="center" vertical="center"/>
    </xf>
    <xf numFmtId="0" fontId="0" fillId="0" borderId="11" xfId="0" applyFont="1" applyFill="1" applyBorder="1" applyAlignment="1">
      <alignment horizontal="center" vertical="center"/>
    </xf>
    <xf numFmtId="176" fontId="1" fillId="0" borderId="12" xfId="2" applyNumberFormat="1" applyFont="1" applyFill="1" applyBorder="1" applyAlignment="1">
      <alignment horizontal="left" vertical="center" wrapText="1"/>
    </xf>
    <xf numFmtId="0" fontId="0" fillId="0" borderId="11" xfId="0" applyFont="1" applyFill="1" applyBorder="1" applyAlignment="1">
      <alignment horizontal="left" vertical="center"/>
    </xf>
    <xf numFmtId="176" fontId="1" fillId="0" borderId="10" xfId="2" applyNumberFormat="1" applyFont="1" applyFill="1" applyBorder="1" applyAlignment="1">
      <alignment horizontal="left" vertical="center" wrapText="1"/>
    </xf>
    <xf numFmtId="0" fontId="0" fillId="0" borderId="11" xfId="0" applyFont="1" applyFill="1" applyBorder="1" applyAlignment="1">
      <alignment horizontal="left" vertical="center" wrapText="1"/>
    </xf>
    <xf numFmtId="0" fontId="1" fillId="0" borderId="12" xfId="2" applyFont="1" applyFill="1" applyBorder="1" applyAlignment="1">
      <alignment vertical="center" wrapText="1"/>
    </xf>
    <xf numFmtId="0" fontId="1" fillId="0" borderId="10" xfId="2" applyFont="1" applyFill="1" applyBorder="1" applyAlignment="1">
      <alignment vertical="center" wrapText="1"/>
    </xf>
    <xf numFmtId="0" fontId="1" fillId="0" borderId="13" xfId="2" applyFont="1" applyFill="1" applyBorder="1" applyAlignment="1">
      <alignment horizontal="center" vertical="center" wrapText="1"/>
    </xf>
    <xf numFmtId="0" fontId="1" fillId="0" borderId="12" xfId="2" applyFont="1" applyFill="1" applyBorder="1" applyAlignment="1">
      <alignment horizontal="center" vertical="center" wrapText="1"/>
    </xf>
  </cellXfs>
  <cellStyles count="4">
    <cellStyle name="桁区切り" xfId="3" builtinId="6"/>
    <cellStyle name="桁区切り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tabSelected="1" zoomScale="70" zoomScaleNormal="70" workbookViewId="0">
      <selection sqref="A1:H3"/>
    </sheetView>
  </sheetViews>
  <sheetFormatPr defaultRowHeight="13" x14ac:dyDescent="0.2"/>
  <cols>
    <col min="1" max="1" width="21.36328125" bestFit="1" customWidth="1"/>
    <col min="2" max="2" width="31.453125" customWidth="1"/>
    <col min="3" max="3" width="21.36328125" customWidth="1"/>
    <col min="4" max="4" width="17.6328125" customWidth="1"/>
    <col min="5" max="8" width="17.26953125" customWidth="1"/>
  </cols>
  <sheetData>
    <row r="1" spans="1:8" ht="36" customHeight="1" x14ac:dyDescent="0.2">
      <c r="A1" s="38" t="s">
        <v>51</v>
      </c>
      <c r="B1" s="39"/>
      <c r="C1" s="39"/>
      <c r="D1" s="39"/>
      <c r="E1" s="39"/>
      <c r="F1" s="39"/>
      <c r="G1" s="39"/>
      <c r="H1" s="40"/>
    </row>
    <row r="2" spans="1:8" x14ac:dyDescent="0.2">
      <c r="A2" s="41"/>
      <c r="B2" s="42"/>
      <c r="C2" s="42"/>
      <c r="D2" s="42"/>
      <c r="E2" s="42"/>
      <c r="F2" s="42"/>
      <c r="G2" s="42"/>
      <c r="H2" s="43"/>
    </row>
    <row r="3" spans="1:8" x14ac:dyDescent="0.2">
      <c r="A3" s="41"/>
      <c r="B3" s="42"/>
      <c r="C3" s="42"/>
      <c r="D3" s="42"/>
      <c r="E3" s="42"/>
      <c r="F3" s="42"/>
      <c r="G3" s="42"/>
      <c r="H3" s="43"/>
    </row>
    <row r="4" spans="1:8" ht="61.5" customHeight="1" x14ac:dyDescent="0.2">
      <c r="A4" s="2" t="s">
        <v>22</v>
      </c>
      <c r="H4" s="7"/>
    </row>
    <row r="5" spans="1:8" ht="49.5" customHeight="1" x14ac:dyDescent="0.2">
      <c r="A5" s="2" t="s">
        <v>24</v>
      </c>
      <c r="H5" s="7"/>
    </row>
    <row r="6" spans="1:8" ht="40.5" customHeight="1" x14ac:dyDescent="0.2">
      <c r="A6" s="2" t="s">
        <v>13</v>
      </c>
      <c r="H6" s="7"/>
    </row>
    <row r="7" spans="1:8" ht="40.5" customHeight="1" x14ac:dyDescent="0.2">
      <c r="A7" s="2" t="s">
        <v>42</v>
      </c>
      <c r="H7" s="7"/>
    </row>
    <row r="8" spans="1:8" ht="40.5" customHeight="1" x14ac:dyDescent="0.2">
      <c r="A8" s="2"/>
      <c r="H8" s="8"/>
    </row>
    <row r="9" spans="1:8" s="1" customFormat="1" ht="49.5" customHeight="1" x14ac:dyDescent="0.2">
      <c r="A9" s="2"/>
      <c r="H9" s="8"/>
    </row>
    <row r="10" spans="1:8" s="1" customFormat="1" ht="40.5" customHeight="1" x14ac:dyDescent="0.2">
      <c r="A10" s="2"/>
      <c r="H10" s="8"/>
    </row>
    <row r="11" spans="1:8" s="1" customFormat="1" ht="40.5" customHeight="1" x14ac:dyDescent="0.2">
      <c r="A11" s="2"/>
      <c r="H11" s="8"/>
    </row>
    <row r="12" spans="1:8" s="1" customFormat="1" ht="40.5" customHeight="1" x14ac:dyDescent="0.2">
      <c r="A12" s="2"/>
      <c r="H12" s="8"/>
    </row>
    <row r="13" spans="1:8" ht="40.5" customHeight="1" x14ac:dyDescent="0.2">
      <c r="A13" s="2"/>
      <c r="H13" s="7"/>
    </row>
    <row r="14" spans="1:8" ht="40.5" customHeight="1" x14ac:dyDescent="0.2">
      <c r="A14" s="2"/>
      <c r="H14" s="7"/>
    </row>
    <row r="15" spans="1:8" ht="40.5" customHeight="1" x14ac:dyDescent="0.2">
      <c r="A15" s="2"/>
      <c r="H15" s="7"/>
    </row>
    <row r="16" spans="1:8" x14ac:dyDescent="0.2">
      <c r="A16" s="3"/>
      <c r="H16" s="7"/>
    </row>
    <row r="17" spans="1:8" x14ac:dyDescent="0.2">
      <c r="A17" s="3"/>
      <c r="H17" s="7"/>
    </row>
    <row r="18" spans="1:8" ht="16.5" x14ac:dyDescent="0.2">
      <c r="A18" s="3"/>
      <c r="G18" s="6"/>
      <c r="H18" s="7"/>
    </row>
    <row r="19" spans="1:8" ht="16.5" x14ac:dyDescent="0.2">
      <c r="A19" s="3"/>
      <c r="G19" s="6"/>
      <c r="H19" s="7"/>
    </row>
    <row r="20" spans="1:8" x14ac:dyDescent="0.2">
      <c r="A20" s="4"/>
      <c r="B20" s="5"/>
      <c r="C20" s="5"/>
      <c r="D20" s="5"/>
      <c r="E20" s="5"/>
      <c r="F20" s="5"/>
      <c r="G20" s="5"/>
      <c r="H20" s="9"/>
    </row>
  </sheetData>
  <mergeCells count="1">
    <mergeCell ref="A1:H3"/>
  </mergeCells>
  <phoneticPr fontId="2"/>
  <pageMargins left="0.91" right="1.07" top="0.9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6"/>
  <sheetViews>
    <sheetView view="pageBreakPreview" zoomScale="60" workbookViewId="0"/>
  </sheetViews>
  <sheetFormatPr defaultColWidth="8.7265625" defaultRowHeight="13" x14ac:dyDescent="0.2"/>
  <cols>
    <col min="1" max="1" width="11.6328125" style="1" customWidth="1"/>
    <col min="2" max="2" width="24.08984375" style="1" customWidth="1"/>
    <col min="3" max="3" width="18.7265625" style="1" customWidth="1"/>
    <col min="4" max="9" width="12.08984375" style="1" customWidth="1"/>
    <col min="10" max="10" width="11.6328125" style="1" customWidth="1"/>
    <col min="11" max="11" width="10.453125" style="1" customWidth="1"/>
    <col min="12" max="12" width="12.6328125" style="1" customWidth="1"/>
    <col min="13" max="13" width="36" style="1" customWidth="1"/>
    <col min="14" max="16384" width="8.7265625" style="1"/>
  </cols>
  <sheetData>
    <row r="1" spans="1:13" ht="21" x14ac:dyDescent="0.2">
      <c r="A1" s="10"/>
      <c r="J1" s="1" t="s">
        <v>49</v>
      </c>
    </row>
    <row r="2" spans="1:13" ht="17.25" customHeight="1" x14ac:dyDescent="0.2">
      <c r="A2" s="10"/>
      <c r="F2" s="27"/>
    </row>
    <row r="3" spans="1:13" ht="16.5" x14ac:dyDescent="0.2">
      <c r="A3" s="44" t="s">
        <v>43</v>
      </c>
      <c r="B3" s="44"/>
      <c r="C3" s="44"/>
      <c r="E3" s="22"/>
      <c r="F3" s="22"/>
      <c r="G3" s="22"/>
      <c r="I3"/>
      <c r="M3" s="34" t="s">
        <v>10</v>
      </c>
    </row>
    <row r="4" spans="1:13" ht="22.5" customHeight="1" x14ac:dyDescent="0.2">
      <c r="A4" s="50" t="s">
        <v>0</v>
      </c>
      <c r="B4" s="50" t="s">
        <v>3</v>
      </c>
      <c r="C4" s="50" t="s">
        <v>6</v>
      </c>
      <c r="D4" s="53" t="s">
        <v>52</v>
      </c>
      <c r="E4" s="45" t="s">
        <v>35</v>
      </c>
      <c r="F4" s="46"/>
      <c r="G4" s="46"/>
      <c r="H4" s="46"/>
      <c r="I4" s="47"/>
      <c r="J4" s="48"/>
      <c r="K4" s="45" t="s">
        <v>15</v>
      </c>
      <c r="L4" s="49"/>
      <c r="M4" s="55" t="s">
        <v>47</v>
      </c>
    </row>
    <row r="5" spans="1:13" ht="13.5" customHeight="1" x14ac:dyDescent="0.2">
      <c r="A5" s="51"/>
      <c r="B5" s="51"/>
      <c r="C5" s="51"/>
      <c r="D5" s="54"/>
      <c r="E5" s="56" t="s">
        <v>8</v>
      </c>
      <c r="F5" s="58" t="s">
        <v>14</v>
      </c>
      <c r="G5" s="56" t="s">
        <v>16</v>
      </c>
      <c r="H5" s="56" t="s">
        <v>1</v>
      </c>
      <c r="I5" s="56" t="s">
        <v>45</v>
      </c>
      <c r="J5" s="61" t="s">
        <v>46</v>
      </c>
      <c r="K5" s="63" t="s">
        <v>26</v>
      </c>
      <c r="L5" s="63" t="s">
        <v>46</v>
      </c>
      <c r="M5" s="55"/>
    </row>
    <row r="6" spans="1:13" ht="27.75" customHeight="1" x14ac:dyDescent="0.2">
      <c r="A6" s="52"/>
      <c r="B6" s="52"/>
      <c r="C6" s="52"/>
      <c r="D6" s="54"/>
      <c r="E6" s="57"/>
      <c r="F6" s="59"/>
      <c r="G6" s="57"/>
      <c r="H6" s="57"/>
      <c r="I6" s="60"/>
      <c r="J6" s="62"/>
      <c r="K6" s="64"/>
      <c r="L6" s="62"/>
      <c r="M6" s="55"/>
    </row>
    <row r="7" spans="1:13" ht="40" customHeight="1" x14ac:dyDescent="0.2">
      <c r="A7" s="68" t="s">
        <v>17</v>
      </c>
      <c r="B7" s="65" t="s">
        <v>21</v>
      </c>
      <c r="C7" s="14" t="s">
        <v>29</v>
      </c>
      <c r="D7" s="17">
        <v>3553896</v>
      </c>
      <c r="E7" s="23">
        <v>385810</v>
      </c>
      <c r="F7" s="23">
        <v>589353</v>
      </c>
      <c r="G7" s="23">
        <v>739285</v>
      </c>
      <c r="H7" s="23">
        <v>1203501</v>
      </c>
      <c r="I7" s="24">
        <f t="shared" ref="I7:I23" si="0">SUM(E7:H7)</f>
        <v>2917949</v>
      </c>
      <c r="J7" s="28">
        <f t="shared" ref="J7:J19" si="1">H7/I7</f>
        <v>0.41244757876165761</v>
      </c>
      <c r="K7" s="23">
        <v>1249744</v>
      </c>
      <c r="L7" s="30">
        <v>0.44319999999999998</v>
      </c>
      <c r="M7" s="35"/>
    </row>
    <row r="8" spans="1:13" ht="40" customHeight="1" x14ac:dyDescent="0.2">
      <c r="A8" s="51"/>
      <c r="B8" s="66"/>
      <c r="C8" s="14" t="s">
        <v>31</v>
      </c>
      <c r="D8" s="17">
        <v>159314</v>
      </c>
      <c r="E8" s="23">
        <v>32188</v>
      </c>
      <c r="F8" s="23">
        <v>24988</v>
      </c>
      <c r="G8" s="23">
        <v>43723</v>
      </c>
      <c r="H8" s="23">
        <v>29676</v>
      </c>
      <c r="I8" s="24">
        <f t="shared" si="0"/>
        <v>130575</v>
      </c>
      <c r="J8" s="28">
        <f t="shared" si="1"/>
        <v>0.2272716829408386</v>
      </c>
      <c r="K8" s="23">
        <v>29790</v>
      </c>
      <c r="L8" s="30">
        <v>0.2384</v>
      </c>
      <c r="M8" s="35"/>
    </row>
    <row r="9" spans="1:13" ht="40" customHeight="1" x14ac:dyDescent="0.2">
      <c r="A9" s="51"/>
      <c r="B9" s="65" t="s">
        <v>23</v>
      </c>
      <c r="C9" s="14" t="s">
        <v>29</v>
      </c>
      <c r="D9" s="17">
        <v>51420</v>
      </c>
      <c r="E9" s="23">
        <v>3692</v>
      </c>
      <c r="F9" s="23">
        <v>5983</v>
      </c>
      <c r="G9" s="23">
        <v>6384</v>
      </c>
      <c r="H9" s="23">
        <v>22827</v>
      </c>
      <c r="I9" s="24">
        <f t="shared" si="0"/>
        <v>38886</v>
      </c>
      <c r="J9" s="28">
        <f t="shared" si="1"/>
        <v>0.58702360746798332</v>
      </c>
      <c r="K9" s="23">
        <v>21880</v>
      </c>
      <c r="L9" s="30">
        <v>0.6008</v>
      </c>
      <c r="M9" s="35"/>
    </row>
    <row r="10" spans="1:13" ht="61.5" customHeight="1" x14ac:dyDescent="0.2">
      <c r="A10" s="51"/>
      <c r="B10" s="66"/>
      <c r="C10" s="14" t="s">
        <v>31</v>
      </c>
      <c r="D10" s="17">
        <v>409406</v>
      </c>
      <c r="E10" s="23">
        <v>672</v>
      </c>
      <c r="F10" s="23">
        <v>13428</v>
      </c>
      <c r="G10" s="23">
        <v>5614</v>
      </c>
      <c r="H10" s="23">
        <v>22456</v>
      </c>
      <c r="I10" s="24">
        <f t="shared" si="0"/>
        <v>42170</v>
      </c>
      <c r="J10" s="28">
        <f t="shared" si="1"/>
        <v>0.532511263931705</v>
      </c>
      <c r="K10" s="23">
        <v>2834</v>
      </c>
      <c r="L10" s="31">
        <v>0.39579999999999999</v>
      </c>
      <c r="M10" s="35" t="s">
        <v>50</v>
      </c>
    </row>
    <row r="11" spans="1:13" ht="33" customHeight="1" x14ac:dyDescent="0.2">
      <c r="A11" s="51"/>
      <c r="B11" s="14" t="s">
        <v>7</v>
      </c>
      <c r="C11" s="14" t="s">
        <v>29</v>
      </c>
      <c r="D11" s="17">
        <v>96233</v>
      </c>
      <c r="E11" s="23">
        <v>1430</v>
      </c>
      <c r="F11" s="23">
        <v>1850</v>
      </c>
      <c r="G11" s="23">
        <v>1496</v>
      </c>
      <c r="H11" s="23">
        <v>22237</v>
      </c>
      <c r="I11" s="24">
        <f t="shared" si="0"/>
        <v>27013</v>
      </c>
      <c r="J11" s="28">
        <f t="shared" si="1"/>
        <v>0.82319623884796211</v>
      </c>
      <c r="K11" s="23">
        <v>21151</v>
      </c>
      <c r="L11" s="31">
        <v>0.68140000000000001</v>
      </c>
      <c r="M11" s="35" t="s">
        <v>20</v>
      </c>
    </row>
    <row r="12" spans="1:13" ht="40" customHeight="1" x14ac:dyDescent="0.2">
      <c r="A12" s="51"/>
      <c r="B12" s="14" t="s">
        <v>25</v>
      </c>
      <c r="C12" s="12" t="s">
        <v>29</v>
      </c>
      <c r="D12" s="17">
        <v>4414</v>
      </c>
      <c r="E12" s="23">
        <v>178</v>
      </c>
      <c r="F12" s="23">
        <v>24</v>
      </c>
      <c r="G12" s="23">
        <v>109</v>
      </c>
      <c r="H12" s="23">
        <v>1003</v>
      </c>
      <c r="I12" s="24">
        <f t="shared" si="0"/>
        <v>1314</v>
      </c>
      <c r="J12" s="28">
        <f t="shared" si="1"/>
        <v>0.76331811263318117</v>
      </c>
      <c r="K12" s="23">
        <v>1508</v>
      </c>
      <c r="L12" s="31">
        <v>0.90410000000000001</v>
      </c>
      <c r="M12" s="35"/>
    </row>
    <row r="13" spans="1:13" ht="33" customHeight="1" x14ac:dyDescent="0.2">
      <c r="A13" s="51"/>
      <c r="B13" s="14" t="s">
        <v>27</v>
      </c>
      <c r="C13" s="15" t="s">
        <v>29</v>
      </c>
      <c r="D13" s="17">
        <v>9733</v>
      </c>
      <c r="E13" s="23">
        <v>1583</v>
      </c>
      <c r="F13" s="23">
        <v>743</v>
      </c>
      <c r="G13" s="23">
        <v>652</v>
      </c>
      <c r="H13" s="23">
        <v>712</v>
      </c>
      <c r="I13" s="24">
        <f t="shared" si="0"/>
        <v>3690</v>
      </c>
      <c r="J13" s="28">
        <f t="shared" si="1"/>
        <v>0.19295392953929533</v>
      </c>
      <c r="K13" s="23">
        <v>1457</v>
      </c>
      <c r="L13" s="31">
        <v>5.0000000000000001E-3</v>
      </c>
      <c r="M13" s="35"/>
    </row>
    <row r="14" spans="1:13" ht="33" customHeight="1" x14ac:dyDescent="0.2">
      <c r="A14" s="51"/>
      <c r="B14" s="12" t="s">
        <v>28</v>
      </c>
      <c r="C14" s="14" t="s">
        <v>31</v>
      </c>
      <c r="D14" s="17">
        <v>79251</v>
      </c>
      <c r="E14" s="23">
        <v>3590</v>
      </c>
      <c r="F14" s="23">
        <v>3082</v>
      </c>
      <c r="G14" s="23">
        <v>4878</v>
      </c>
      <c r="H14" s="23">
        <v>55565</v>
      </c>
      <c r="I14" s="24">
        <f t="shared" si="0"/>
        <v>67115</v>
      </c>
      <c r="J14" s="28">
        <f t="shared" si="1"/>
        <v>0.82790732325113614</v>
      </c>
      <c r="K14" s="23">
        <v>33837</v>
      </c>
      <c r="L14" s="31">
        <v>3.9300000000000002E-2</v>
      </c>
      <c r="M14" s="35" t="s">
        <v>20</v>
      </c>
    </row>
    <row r="15" spans="1:13" ht="40" customHeight="1" x14ac:dyDescent="0.2">
      <c r="A15" s="67" t="s">
        <v>19</v>
      </c>
      <c r="B15" s="55" t="s">
        <v>32</v>
      </c>
      <c r="C15" s="12" t="s">
        <v>29</v>
      </c>
      <c r="D15" s="17">
        <v>3994454</v>
      </c>
      <c r="E15" s="23">
        <v>1734251</v>
      </c>
      <c r="F15" s="23">
        <v>100662</v>
      </c>
      <c r="G15" s="23">
        <v>1001450</v>
      </c>
      <c r="H15" s="23">
        <v>979525</v>
      </c>
      <c r="I15" s="24">
        <f t="shared" si="0"/>
        <v>3815888</v>
      </c>
      <c r="J15" s="28">
        <f t="shared" si="1"/>
        <v>0.2566964753682498</v>
      </c>
      <c r="K15" s="23">
        <v>1007487</v>
      </c>
      <c r="L15" s="31">
        <v>0.26490000000000002</v>
      </c>
      <c r="M15" s="35"/>
    </row>
    <row r="16" spans="1:13" ht="40" customHeight="1" x14ac:dyDescent="0.2">
      <c r="A16" s="67"/>
      <c r="B16" s="55"/>
      <c r="C16" s="12" t="s">
        <v>31</v>
      </c>
      <c r="D16" s="17">
        <v>3177324</v>
      </c>
      <c r="E16" s="23">
        <v>1379471</v>
      </c>
      <c r="F16" s="23">
        <v>80070</v>
      </c>
      <c r="G16" s="23">
        <v>796575</v>
      </c>
      <c r="H16" s="23">
        <v>779143</v>
      </c>
      <c r="I16" s="24">
        <f t="shared" si="0"/>
        <v>3035259</v>
      </c>
      <c r="J16" s="28">
        <f t="shared" si="1"/>
        <v>0.25669736915367025</v>
      </c>
      <c r="K16" s="23">
        <v>801395</v>
      </c>
      <c r="L16" s="31">
        <v>0.26490000000000002</v>
      </c>
      <c r="M16" s="35"/>
    </row>
    <row r="17" spans="1:13" ht="33" customHeight="1" x14ac:dyDescent="0.2">
      <c r="A17" s="67"/>
      <c r="B17" s="55" t="s">
        <v>23</v>
      </c>
      <c r="C17" s="12" t="s">
        <v>29</v>
      </c>
      <c r="D17" s="17">
        <v>30179</v>
      </c>
      <c r="E17" s="23">
        <v>4989</v>
      </c>
      <c r="F17" s="23">
        <v>560</v>
      </c>
      <c r="G17" s="23">
        <v>2457</v>
      </c>
      <c r="H17" s="23">
        <v>1480</v>
      </c>
      <c r="I17" s="24">
        <f t="shared" si="0"/>
        <v>9486</v>
      </c>
      <c r="J17" s="28">
        <f t="shared" si="1"/>
        <v>0.15601939700611428</v>
      </c>
      <c r="K17" s="23">
        <v>972</v>
      </c>
      <c r="L17" s="31">
        <v>0.13339999999999999</v>
      </c>
      <c r="M17" s="35" t="s">
        <v>20</v>
      </c>
    </row>
    <row r="18" spans="1:13" ht="33" customHeight="1" x14ac:dyDescent="0.2">
      <c r="A18" s="67"/>
      <c r="B18" s="55"/>
      <c r="C18" s="12" t="s">
        <v>31</v>
      </c>
      <c r="D18" s="17">
        <v>10727</v>
      </c>
      <c r="E18" s="23">
        <v>568</v>
      </c>
      <c r="F18" s="23">
        <v>1683</v>
      </c>
      <c r="G18" s="23">
        <v>491</v>
      </c>
      <c r="H18" s="23">
        <v>1915</v>
      </c>
      <c r="I18" s="24">
        <f t="shared" si="0"/>
        <v>4657</v>
      </c>
      <c r="J18" s="28">
        <f t="shared" si="1"/>
        <v>0.41120893278934928</v>
      </c>
      <c r="K18" s="23">
        <v>2582</v>
      </c>
      <c r="L18" s="31">
        <v>0.43830000000000002</v>
      </c>
      <c r="M18" s="35"/>
    </row>
    <row r="19" spans="1:13" ht="33" customHeight="1" x14ac:dyDescent="0.2">
      <c r="A19" s="67"/>
      <c r="B19" s="55" t="s">
        <v>7</v>
      </c>
      <c r="C19" s="12" t="s">
        <v>29</v>
      </c>
      <c r="D19" s="17">
        <v>35073</v>
      </c>
      <c r="E19" s="23">
        <v>405</v>
      </c>
      <c r="F19" s="23">
        <v>168</v>
      </c>
      <c r="G19" s="23">
        <v>4415</v>
      </c>
      <c r="H19" s="23">
        <v>5126</v>
      </c>
      <c r="I19" s="24">
        <f t="shared" si="0"/>
        <v>10114</v>
      </c>
      <c r="J19" s="28">
        <f t="shared" si="1"/>
        <v>0.50682222661657117</v>
      </c>
      <c r="K19" s="23">
        <v>147</v>
      </c>
      <c r="L19" s="31">
        <v>0.1341</v>
      </c>
      <c r="M19" s="35" t="s">
        <v>20</v>
      </c>
    </row>
    <row r="20" spans="1:13" ht="33" customHeight="1" x14ac:dyDescent="0.2">
      <c r="A20" s="67"/>
      <c r="B20" s="55"/>
      <c r="C20" s="12" t="s">
        <v>31</v>
      </c>
      <c r="D20" s="17">
        <v>8506</v>
      </c>
      <c r="E20" s="23">
        <v>0</v>
      </c>
      <c r="F20" s="23">
        <v>0</v>
      </c>
      <c r="G20" s="23">
        <v>0</v>
      </c>
      <c r="H20" s="23">
        <v>0</v>
      </c>
      <c r="I20" s="24">
        <f t="shared" si="0"/>
        <v>0</v>
      </c>
      <c r="J20" s="28">
        <v>0</v>
      </c>
      <c r="K20" s="23">
        <v>0</v>
      </c>
      <c r="L20" s="31">
        <v>0</v>
      </c>
      <c r="M20" s="35"/>
    </row>
    <row r="21" spans="1:13" ht="33" customHeight="1" x14ac:dyDescent="0.2">
      <c r="A21" s="67"/>
      <c r="B21" s="55" t="s">
        <v>25</v>
      </c>
      <c r="C21" s="12" t="s">
        <v>29</v>
      </c>
      <c r="D21" s="17">
        <v>876</v>
      </c>
      <c r="E21" s="23">
        <v>0</v>
      </c>
      <c r="F21" s="23">
        <v>0</v>
      </c>
      <c r="G21" s="23">
        <v>0</v>
      </c>
      <c r="H21" s="23">
        <v>0</v>
      </c>
      <c r="I21" s="24">
        <f t="shared" si="0"/>
        <v>0</v>
      </c>
      <c r="J21" s="28">
        <v>0</v>
      </c>
      <c r="K21" s="23">
        <v>0</v>
      </c>
      <c r="L21" s="31">
        <v>0</v>
      </c>
      <c r="M21" s="30"/>
    </row>
    <row r="22" spans="1:13" ht="33" customHeight="1" x14ac:dyDescent="0.2">
      <c r="A22" s="67"/>
      <c r="B22" s="55"/>
      <c r="C22" s="12" t="s">
        <v>31</v>
      </c>
      <c r="D22" s="17">
        <v>51</v>
      </c>
      <c r="E22" s="23">
        <v>0</v>
      </c>
      <c r="F22" s="23">
        <f>ROUNDDOWN(0,-3)/1000</f>
        <v>0</v>
      </c>
      <c r="G22" s="23">
        <f>ROUNDDOWN(,-3)/1000</f>
        <v>0</v>
      </c>
      <c r="H22" s="23">
        <v>0</v>
      </c>
      <c r="I22" s="24">
        <f t="shared" si="0"/>
        <v>0</v>
      </c>
      <c r="J22" s="28">
        <v>0</v>
      </c>
      <c r="K22" s="23">
        <v>0</v>
      </c>
      <c r="L22" s="31">
        <v>0</v>
      </c>
      <c r="M22" s="30"/>
    </row>
    <row r="23" spans="1:13" ht="55.5" customHeight="1" x14ac:dyDescent="0.2">
      <c r="A23" s="55"/>
      <c r="B23" s="12" t="s">
        <v>28</v>
      </c>
      <c r="C23" s="12" t="s">
        <v>31</v>
      </c>
      <c r="D23" s="17">
        <v>11792</v>
      </c>
      <c r="E23" s="24">
        <v>321</v>
      </c>
      <c r="F23" s="24">
        <v>15</v>
      </c>
      <c r="G23" s="24">
        <v>1486</v>
      </c>
      <c r="H23" s="24">
        <v>5278</v>
      </c>
      <c r="I23" s="24">
        <f t="shared" si="0"/>
        <v>7100</v>
      </c>
      <c r="J23" s="28">
        <f>H23/I23</f>
        <v>0.74338028169014081</v>
      </c>
      <c r="K23" s="24">
        <v>5472</v>
      </c>
      <c r="L23" s="31">
        <v>0.80189999999999984</v>
      </c>
      <c r="M23" s="35"/>
    </row>
    <row r="24" spans="1:13" ht="16.5" x14ac:dyDescent="0.2">
      <c r="A24" s="44" t="s">
        <v>4</v>
      </c>
      <c r="B24" s="44"/>
      <c r="C24" s="44"/>
      <c r="E24" s="25"/>
      <c r="F24" s="25"/>
      <c r="G24" s="25"/>
      <c r="M24" s="36" t="s">
        <v>10</v>
      </c>
    </row>
    <row r="25" spans="1:13" ht="22.5" customHeight="1" x14ac:dyDescent="0.2">
      <c r="A25" s="50" t="s">
        <v>0</v>
      </c>
      <c r="B25" s="50" t="s">
        <v>3</v>
      </c>
      <c r="C25" s="50" t="s">
        <v>6</v>
      </c>
      <c r="D25" s="53" t="str">
        <f>D4</f>
        <v>令和３年度
予算額</v>
      </c>
      <c r="E25" s="45" t="s">
        <v>35</v>
      </c>
      <c r="F25" s="46"/>
      <c r="G25" s="46"/>
      <c r="H25" s="46"/>
      <c r="I25" s="47"/>
      <c r="J25" s="48"/>
      <c r="K25" s="45" t="str">
        <f>K4</f>
        <v>令和２年度</v>
      </c>
      <c r="L25" s="49"/>
      <c r="M25" s="55" t="s">
        <v>47</v>
      </c>
    </row>
    <row r="26" spans="1:13" ht="13.5" customHeight="1" x14ac:dyDescent="0.2">
      <c r="A26" s="51"/>
      <c r="B26" s="51"/>
      <c r="C26" s="51"/>
      <c r="D26" s="54"/>
      <c r="E26" s="56" t="s">
        <v>8</v>
      </c>
      <c r="F26" s="58" t="s">
        <v>14</v>
      </c>
      <c r="G26" s="56" t="s">
        <v>16</v>
      </c>
      <c r="H26" s="56" t="s">
        <v>1</v>
      </c>
      <c r="I26" s="56" t="s">
        <v>45</v>
      </c>
      <c r="J26" s="61" t="s">
        <v>46</v>
      </c>
      <c r="K26" s="63" t="s">
        <v>26</v>
      </c>
      <c r="L26" s="63" t="s">
        <v>46</v>
      </c>
      <c r="M26" s="55"/>
    </row>
    <row r="27" spans="1:13" ht="28.5" customHeight="1" x14ac:dyDescent="0.2">
      <c r="A27" s="52"/>
      <c r="B27" s="52"/>
      <c r="C27" s="52"/>
      <c r="D27" s="54"/>
      <c r="E27" s="57"/>
      <c r="F27" s="59"/>
      <c r="G27" s="57"/>
      <c r="H27" s="57"/>
      <c r="I27" s="60"/>
      <c r="J27" s="62"/>
      <c r="K27" s="64"/>
      <c r="L27" s="62"/>
      <c r="M27" s="55"/>
    </row>
    <row r="28" spans="1:13" ht="45.25" customHeight="1" x14ac:dyDescent="0.2">
      <c r="A28" s="67" t="s">
        <v>17</v>
      </c>
      <c r="B28" s="12" t="s">
        <v>21</v>
      </c>
      <c r="C28" s="14" t="s">
        <v>34</v>
      </c>
      <c r="D28" s="18">
        <v>7659619</v>
      </c>
      <c r="E28" s="24">
        <v>761706</v>
      </c>
      <c r="F28" s="24">
        <v>1294583</v>
      </c>
      <c r="G28" s="24">
        <v>1653472</v>
      </c>
      <c r="H28" s="24">
        <f>4927766+275589</f>
        <v>5203355</v>
      </c>
      <c r="I28" s="24">
        <f t="shared" ref="I28:I35" si="2">SUM(E28:H28)</f>
        <v>8913116</v>
      </c>
      <c r="J28" s="28">
        <f t="shared" ref="J28:J35" si="3">H28/I28</f>
        <v>0.58378629875343258</v>
      </c>
      <c r="K28" s="24">
        <v>8384591</v>
      </c>
      <c r="L28" s="30">
        <v>0.57709999999999995</v>
      </c>
      <c r="M28" s="35"/>
    </row>
    <row r="29" spans="1:13" ht="45.25" customHeight="1" x14ac:dyDescent="0.2">
      <c r="A29" s="67"/>
      <c r="B29" s="12" t="s">
        <v>33</v>
      </c>
      <c r="C29" s="12" t="s">
        <v>34</v>
      </c>
      <c r="D29" s="18">
        <v>20581</v>
      </c>
      <c r="E29" s="24">
        <v>2964</v>
      </c>
      <c r="F29" s="24">
        <v>3675</v>
      </c>
      <c r="G29" s="24">
        <v>5611</v>
      </c>
      <c r="H29" s="24">
        <v>6972</v>
      </c>
      <c r="I29" s="24">
        <f t="shared" si="2"/>
        <v>19222</v>
      </c>
      <c r="J29" s="28">
        <f t="shared" si="3"/>
        <v>0.36270939548434078</v>
      </c>
      <c r="K29" s="24">
        <v>7270</v>
      </c>
      <c r="L29" s="31">
        <v>0.23649999999999999</v>
      </c>
      <c r="M29" s="35"/>
    </row>
    <row r="30" spans="1:13" ht="45.25" customHeight="1" x14ac:dyDescent="0.2">
      <c r="A30" s="67"/>
      <c r="B30" s="12" t="s">
        <v>7</v>
      </c>
      <c r="C30" s="12" t="s">
        <v>34</v>
      </c>
      <c r="D30" s="18">
        <v>517786</v>
      </c>
      <c r="E30" s="24">
        <v>59693</v>
      </c>
      <c r="F30" s="24">
        <v>101657</v>
      </c>
      <c r="G30" s="24">
        <v>88762</v>
      </c>
      <c r="H30" s="24">
        <v>224557</v>
      </c>
      <c r="I30" s="24">
        <f t="shared" si="2"/>
        <v>474669</v>
      </c>
      <c r="J30" s="28">
        <f t="shared" si="3"/>
        <v>0.47308124187591777</v>
      </c>
      <c r="K30" s="24">
        <v>241728</v>
      </c>
      <c r="L30" s="32">
        <v>0.4945</v>
      </c>
      <c r="M30" s="35"/>
    </row>
    <row r="31" spans="1:13" ht="45.25" customHeight="1" x14ac:dyDescent="0.2">
      <c r="A31" s="67"/>
      <c r="B31" s="12" t="s">
        <v>18</v>
      </c>
      <c r="C31" s="12" t="s">
        <v>34</v>
      </c>
      <c r="D31" s="18">
        <v>573186</v>
      </c>
      <c r="E31" s="24">
        <v>24467</v>
      </c>
      <c r="F31" s="24">
        <v>152788</v>
      </c>
      <c r="G31" s="24">
        <v>128322</v>
      </c>
      <c r="H31" s="24">
        <v>251242</v>
      </c>
      <c r="I31" s="24">
        <f t="shared" si="2"/>
        <v>556819</v>
      </c>
      <c r="J31" s="28">
        <f t="shared" si="3"/>
        <v>0.45120945944732488</v>
      </c>
      <c r="K31" s="24">
        <v>292148</v>
      </c>
      <c r="L31" s="31">
        <v>0.4748</v>
      </c>
      <c r="M31" s="35"/>
    </row>
    <row r="32" spans="1:13" ht="45.25" customHeight="1" x14ac:dyDescent="0.2">
      <c r="A32" s="67"/>
      <c r="B32" s="12" t="s">
        <v>27</v>
      </c>
      <c r="C32" s="12" t="s">
        <v>34</v>
      </c>
      <c r="D32" s="18">
        <v>325673</v>
      </c>
      <c r="E32" s="24">
        <v>53055</v>
      </c>
      <c r="F32" s="24">
        <v>76661</v>
      </c>
      <c r="G32" s="24">
        <v>129029</v>
      </c>
      <c r="H32" s="24">
        <v>2305809</v>
      </c>
      <c r="I32" s="24">
        <f t="shared" si="2"/>
        <v>2564554</v>
      </c>
      <c r="J32" s="28">
        <f t="shared" si="3"/>
        <v>0.89910721318404674</v>
      </c>
      <c r="K32" s="24">
        <v>2753882</v>
      </c>
      <c r="L32" s="31">
        <v>0.67549999999999999</v>
      </c>
      <c r="M32" s="35"/>
    </row>
    <row r="33" spans="1:13" ht="45.25" customHeight="1" x14ac:dyDescent="0.2">
      <c r="A33" s="67" t="s">
        <v>19</v>
      </c>
      <c r="B33" s="55" t="s">
        <v>32</v>
      </c>
      <c r="C33" s="12" t="s">
        <v>34</v>
      </c>
      <c r="D33" s="18">
        <v>63980</v>
      </c>
      <c r="E33" s="24">
        <v>46312</v>
      </c>
      <c r="F33" s="24">
        <v>520</v>
      </c>
      <c r="G33" s="24">
        <v>15533</v>
      </c>
      <c r="H33" s="24">
        <v>856</v>
      </c>
      <c r="I33" s="24">
        <f t="shared" si="2"/>
        <v>63221</v>
      </c>
      <c r="J33" s="28">
        <f t="shared" si="3"/>
        <v>1.3539804811692317E-2</v>
      </c>
      <c r="K33" s="24">
        <v>1217</v>
      </c>
      <c r="L33" s="31">
        <v>8.0999999999999996E-3</v>
      </c>
      <c r="M33" s="35"/>
    </row>
    <row r="34" spans="1:13" ht="45.25" customHeight="1" x14ac:dyDescent="0.2">
      <c r="A34" s="67"/>
      <c r="B34" s="55"/>
      <c r="C34" s="12" t="s">
        <v>36</v>
      </c>
      <c r="D34" s="18">
        <v>50891</v>
      </c>
      <c r="E34" s="24">
        <v>36838</v>
      </c>
      <c r="F34" s="24">
        <v>413</v>
      </c>
      <c r="G34" s="24">
        <v>12356</v>
      </c>
      <c r="H34" s="24">
        <v>680</v>
      </c>
      <c r="I34" s="24">
        <f t="shared" si="2"/>
        <v>50287</v>
      </c>
      <c r="J34" s="28">
        <f t="shared" si="3"/>
        <v>1.3522381530017698E-2</v>
      </c>
      <c r="K34" s="24">
        <v>968</v>
      </c>
      <c r="L34" s="31">
        <v>8.0999999999999996E-3</v>
      </c>
      <c r="M34" s="35"/>
    </row>
    <row r="35" spans="1:13" ht="45.25" customHeight="1" x14ac:dyDescent="0.2">
      <c r="A35" s="67"/>
      <c r="B35" s="12" t="s">
        <v>37</v>
      </c>
      <c r="C35" s="12" t="s">
        <v>34</v>
      </c>
      <c r="D35" s="19">
        <v>7795</v>
      </c>
      <c r="E35" s="24">
        <v>3442</v>
      </c>
      <c r="F35" s="24">
        <v>1110</v>
      </c>
      <c r="G35" s="24">
        <v>2784</v>
      </c>
      <c r="H35" s="24">
        <v>408</v>
      </c>
      <c r="I35" s="24">
        <f t="shared" si="2"/>
        <v>7744</v>
      </c>
      <c r="J35" s="28">
        <f t="shared" si="3"/>
        <v>5.2685950413223138E-2</v>
      </c>
      <c r="K35" s="24">
        <v>3363</v>
      </c>
      <c r="L35" s="31">
        <v>0.51639999999999997</v>
      </c>
      <c r="M35" s="35"/>
    </row>
    <row r="36" spans="1:13" ht="13.5" customHeight="1" x14ac:dyDescent="0.2">
      <c r="A36" s="13"/>
      <c r="B36" s="16"/>
      <c r="C36" s="16"/>
      <c r="D36" s="20"/>
      <c r="E36" s="26"/>
      <c r="F36" s="26"/>
      <c r="G36" s="26"/>
      <c r="H36" s="26"/>
      <c r="I36" s="26"/>
      <c r="J36" s="29"/>
      <c r="K36" s="26"/>
      <c r="L36" s="33"/>
      <c r="M36" s="37"/>
    </row>
    <row r="37" spans="1:13" ht="13.5" customHeight="1" x14ac:dyDescent="0.2">
      <c r="A37" s="13"/>
      <c r="B37" s="16"/>
      <c r="C37" s="16"/>
      <c r="D37" s="20"/>
      <c r="E37" s="26"/>
      <c r="F37" s="26"/>
      <c r="G37" s="26"/>
      <c r="H37" s="26"/>
      <c r="I37" s="26"/>
      <c r="J37" s="29"/>
      <c r="K37" s="26"/>
      <c r="L37" s="33"/>
      <c r="M37" s="37"/>
    </row>
    <row r="38" spans="1:13" ht="13.5" customHeight="1" x14ac:dyDescent="0.2"/>
    <row r="39" spans="1:13" x14ac:dyDescent="0.2">
      <c r="E39" s="25"/>
      <c r="F39" s="25"/>
      <c r="G39" s="25"/>
      <c r="H39" s="25"/>
      <c r="I39" s="25"/>
      <c r="J39" s="25"/>
      <c r="K39" s="25"/>
    </row>
    <row r="40" spans="1:13" x14ac:dyDescent="0.2">
      <c r="E40" s="25"/>
      <c r="F40" s="25"/>
      <c r="G40" s="25"/>
      <c r="H40" s="25"/>
      <c r="I40" s="25"/>
      <c r="J40" s="25"/>
      <c r="K40" s="25"/>
    </row>
    <row r="42" spans="1:13" ht="16.5" x14ac:dyDescent="0.2">
      <c r="A42" s="44" t="s">
        <v>11</v>
      </c>
      <c r="B42" s="44"/>
      <c r="C42" s="44"/>
      <c r="E42" s="25"/>
      <c r="F42" s="25"/>
      <c r="G42" s="25"/>
      <c r="M42" s="36" t="s">
        <v>10</v>
      </c>
    </row>
    <row r="43" spans="1:13" ht="22.5" customHeight="1" x14ac:dyDescent="0.2">
      <c r="A43" s="68" t="s">
        <v>0</v>
      </c>
      <c r="B43" s="68" t="s">
        <v>3</v>
      </c>
      <c r="C43" s="68" t="s">
        <v>6</v>
      </c>
      <c r="D43" s="53" t="str">
        <f>D4</f>
        <v>令和３年度
予算額</v>
      </c>
      <c r="E43" s="45" t="s">
        <v>35</v>
      </c>
      <c r="F43" s="46"/>
      <c r="G43" s="46"/>
      <c r="H43" s="46"/>
      <c r="I43" s="47"/>
      <c r="J43" s="48"/>
      <c r="K43" s="45" t="str">
        <f>K4</f>
        <v>令和２年度</v>
      </c>
      <c r="L43" s="49"/>
      <c r="M43" s="55" t="s">
        <v>47</v>
      </c>
    </row>
    <row r="44" spans="1:13" ht="13.5" customHeight="1" x14ac:dyDescent="0.2">
      <c r="A44" s="51"/>
      <c r="B44" s="51"/>
      <c r="C44" s="51"/>
      <c r="D44" s="54"/>
      <c r="E44" s="56" t="s">
        <v>8</v>
      </c>
      <c r="F44" s="58" t="s">
        <v>14</v>
      </c>
      <c r="G44" s="56" t="s">
        <v>16</v>
      </c>
      <c r="H44" s="56" t="s">
        <v>1</v>
      </c>
      <c r="I44" s="56" t="s">
        <v>45</v>
      </c>
      <c r="J44" s="61" t="s">
        <v>46</v>
      </c>
      <c r="K44" s="63" t="s">
        <v>26</v>
      </c>
      <c r="L44" s="63" t="s">
        <v>46</v>
      </c>
      <c r="M44" s="55"/>
    </row>
    <row r="45" spans="1:13" ht="27.75" customHeight="1" x14ac:dyDescent="0.2">
      <c r="A45" s="51"/>
      <c r="B45" s="51"/>
      <c r="C45" s="51"/>
      <c r="D45" s="54"/>
      <c r="E45" s="57"/>
      <c r="F45" s="59"/>
      <c r="G45" s="57"/>
      <c r="H45" s="57"/>
      <c r="I45" s="60"/>
      <c r="J45" s="62"/>
      <c r="K45" s="64"/>
      <c r="L45" s="62"/>
      <c r="M45" s="55"/>
    </row>
    <row r="46" spans="1:13" ht="48.75" customHeight="1" x14ac:dyDescent="0.2">
      <c r="A46" s="67" t="s">
        <v>17</v>
      </c>
      <c r="B46" s="12" t="s">
        <v>21</v>
      </c>
      <c r="C46" s="12" t="s">
        <v>39</v>
      </c>
      <c r="D46" s="21">
        <v>576252</v>
      </c>
      <c r="E46" s="24">
        <v>47755</v>
      </c>
      <c r="F46" s="24">
        <v>98987</v>
      </c>
      <c r="G46" s="24">
        <v>101910</v>
      </c>
      <c r="H46" s="24">
        <v>271092</v>
      </c>
      <c r="I46" s="24">
        <f t="shared" ref="I46:I54" si="4">SUM(E46:H46)</f>
        <v>519744</v>
      </c>
      <c r="J46" s="28">
        <f>H46/I46</f>
        <v>0.52158755079423713</v>
      </c>
      <c r="K46" s="24">
        <v>1533847</v>
      </c>
      <c r="L46" s="30">
        <v>0.72629999999999983</v>
      </c>
      <c r="M46" s="35"/>
    </row>
    <row r="47" spans="1:13" ht="33.75" customHeight="1" x14ac:dyDescent="0.2">
      <c r="A47" s="67"/>
      <c r="B47" s="12" t="s">
        <v>37</v>
      </c>
      <c r="C47" s="12" t="s">
        <v>39</v>
      </c>
      <c r="D47" s="21">
        <v>283424</v>
      </c>
      <c r="E47" s="24">
        <v>47237</v>
      </c>
      <c r="F47" s="24">
        <v>70855</v>
      </c>
      <c r="G47" s="24">
        <v>70855</v>
      </c>
      <c r="H47" s="24">
        <v>94474</v>
      </c>
      <c r="I47" s="24">
        <f t="shared" si="4"/>
        <v>283421</v>
      </c>
      <c r="J47" s="28">
        <f>H47/I47</f>
        <v>0.3333345094400203</v>
      </c>
      <c r="K47" s="24">
        <v>94474</v>
      </c>
      <c r="L47" s="30">
        <v>0.33329999999999999</v>
      </c>
      <c r="M47" s="30"/>
    </row>
    <row r="48" spans="1:13" ht="70.5" customHeight="1" x14ac:dyDescent="0.2">
      <c r="A48" s="67" t="s">
        <v>19</v>
      </c>
      <c r="B48" s="55" t="s">
        <v>32</v>
      </c>
      <c r="C48" s="12" t="s">
        <v>39</v>
      </c>
      <c r="D48" s="21">
        <v>1256012</v>
      </c>
      <c r="E48" s="24">
        <v>408268</v>
      </c>
      <c r="F48" s="24">
        <v>60155</v>
      </c>
      <c r="G48" s="24">
        <v>286342</v>
      </c>
      <c r="H48" s="24">
        <v>335572</v>
      </c>
      <c r="I48" s="24">
        <f t="shared" si="4"/>
        <v>1090337</v>
      </c>
      <c r="J48" s="28">
        <f>H48/I48</f>
        <v>0.30776906589430608</v>
      </c>
      <c r="K48" s="24">
        <v>245687</v>
      </c>
      <c r="L48" s="30">
        <v>0.25269999999999998</v>
      </c>
      <c r="M48" s="35" t="s">
        <v>48</v>
      </c>
    </row>
    <row r="49" spans="1:13" ht="65.25" customHeight="1" x14ac:dyDescent="0.2">
      <c r="A49" s="67"/>
      <c r="B49" s="55"/>
      <c r="C49" s="12" t="s">
        <v>40</v>
      </c>
      <c r="D49" s="21">
        <v>999065</v>
      </c>
      <c r="E49" s="24">
        <v>324751</v>
      </c>
      <c r="F49" s="24">
        <v>47849</v>
      </c>
      <c r="G49" s="24">
        <v>227802</v>
      </c>
      <c r="H49" s="24">
        <v>266932</v>
      </c>
      <c r="I49" s="24">
        <f t="shared" si="4"/>
        <v>867334</v>
      </c>
      <c r="J49" s="28">
        <f>H49/I49</f>
        <v>0.30776148519486152</v>
      </c>
      <c r="K49" s="24">
        <v>195429</v>
      </c>
      <c r="L49" s="30">
        <v>0.25269999999999998</v>
      </c>
      <c r="M49" s="35" t="s">
        <v>48</v>
      </c>
    </row>
    <row r="50" spans="1:13" ht="45.4" customHeight="1" x14ac:dyDescent="0.2">
      <c r="A50" s="67"/>
      <c r="B50" s="12" t="s">
        <v>23</v>
      </c>
      <c r="C50" s="12" t="s">
        <v>39</v>
      </c>
      <c r="D50" s="21">
        <v>948</v>
      </c>
      <c r="E50" s="24">
        <f>ROUNDDOWN(0,-3)/1000</f>
        <v>0</v>
      </c>
      <c r="F50" s="24">
        <f>ROUNDDOWN(0,-3)/1000</f>
        <v>0</v>
      </c>
      <c r="G50" s="24">
        <f>ROUNDDOWN(,-3)/1000</f>
        <v>0</v>
      </c>
      <c r="H50" s="24">
        <f>ROUNDDOWN(,-3)/1000</f>
        <v>0</v>
      </c>
      <c r="I50" s="24">
        <f t="shared" si="4"/>
        <v>0</v>
      </c>
      <c r="J50" s="28">
        <f>0</f>
        <v>0</v>
      </c>
      <c r="K50" s="24">
        <f>ROUNDDOWN(,-3)/1000</f>
        <v>0</v>
      </c>
      <c r="L50" s="30">
        <v>0</v>
      </c>
      <c r="M50" s="35"/>
    </row>
    <row r="51" spans="1:13" ht="38.5" customHeight="1" x14ac:dyDescent="0.2">
      <c r="A51" s="67"/>
      <c r="B51" s="55" t="s">
        <v>7</v>
      </c>
      <c r="C51" s="12" t="s">
        <v>39</v>
      </c>
      <c r="D51" s="21">
        <v>1425</v>
      </c>
      <c r="E51" s="24">
        <v>0</v>
      </c>
      <c r="F51" s="24">
        <v>0</v>
      </c>
      <c r="G51" s="24">
        <v>0</v>
      </c>
      <c r="H51" s="24">
        <v>0</v>
      </c>
      <c r="I51" s="24">
        <f t="shared" si="4"/>
        <v>0</v>
      </c>
      <c r="J51" s="28">
        <f>0</f>
        <v>0</v>
      </c>
      <c r="K51" s="24">
        <v>0</v>
      </c>
      <c r="L51" s="30">
        <v>0</v>
      </c>
      <c r="M51" s="35"/>
    </row>
    <row r="52" spans="1:13" ht="36" customHeight="1" x14ac:dyDescent="0.2">
      <c r="A52" s="67"/>
      <c r="B52" s="55"/>
      <c r="C52" s="12" t="s">
        <v>40</v>
      </c>
      <c r="D52" s="21">
        <v>1364</v>
      </c>
      <c r="E52" s="24">
        <v>0</v>
      </c>
      <c r="F52" s="24">
        <v>0</v>
      </c>
      <c r="G52" s="24">
        <v>0</v>
      </c>
      <c r="H52" s="24">
        <v>0</v>
      </c>
      <c r="I52" s="24">
        <f t="shared" si="4"/>
        <v>0</v>
      </c>
      <c r="J52" s="28">
        <f>0</f>
        <v>0</v>
      </c>
      <c r="K52" s="24">
        <v>0</v>
      </c>
      <c r="L52" s="30">
        <v>0</v>
      </c>
      <c r="M52" s="30"/>
    </row>
    <row r="53" spans="1:13" ht="39" customHeight="1" x14ac:dyDescent="0.2">
      <c r="A53" s="67"/>
      <c r="B53" s="12" t="s">
        <v>27</v>
      </c>
      <c r="C53" s="12" t="s">
        <v>39</v>
      </c>
      <c r="D53" s="21">
        <v>41384</v>
      </c>
      <c r="E53" s="24">
        <v>9928</v>
      </c>
      <c r="F53" s="24">
        <v>2551</v>
      </c>
      <c r="G53" s="24">
        <v>11438</v>
      </c>
      <c r="H53" s="24">
        <v>11844</v>
      </c>
      <c r="I53" s="24">
        <f t="shared" si="4"/>
        <v>35761</v>
      </c>
      <c r="J53" s="28">
        <f>H53/I53</f>
        <v>0.33119879198009006</v>
      </c>
      <c r="K53" s="24">
        <v>8061</v>
      </c>
      <c r="L53" s="30">
        <v>0.31869999999999998</v>
      </c>
      <c r="M53" s="35" t="s">
        <v>2</v>
      </c>
    </row>
    <row r="54" spans="1:13" ht="39.75" customHeight="1" x14ac:dyDescent="0.2">
      <c r="A54" s="67"/>
      <c r="B54" s="12" t="s">
        <v>28</v>
      </c>
      <c r="C54" s="12" t="s">
        <v>40</v>
      </c>
      <c r="D54" s="21">
        <v>0</v>
      </c>
      <c r="E54" s="24">
        <f>ROUNDDOWN(0,-3)/1000</f>
        <v>0</v>
      </c>
      <c r="F54" s="24">
        <f>ROUNDDOWN(0,-3)/1000</f>
        <v>0</v>
      </c>
      <c r="G54" s="24">
        <f>ROUNDDOWN(,-3)/1000</f>
        <v>0</v>
      </c>
      <c r="H54" s="24">
        <f>ROUNDDOWN(,-3)/1000</f>
        <v>0</v>
      </c>
      <c r="I54" s="24">
        <f t="shared" si="4"/>
        <v>0</v>
      </c>
      <c r="J54" s="28">
        <f>0</f>
        <v>0</v>
      </c>
      <c r="K54" s="24">
        <f>ROUNDDOWN(,-3)/1000</f>
        <v>0</v>
      </c>
      <c r="L54" s="30">
        <v>0</v>
      </c>
      <c r="M54" s="30"/>
    </row>
    <row r="55" spans="1:13" x14ac:dyDescent="0.2">
      <c r="E55" s="25"/>
      <c r="F55" s="25"/>
      <c r="G55" s="25"/>
      <c r="H55" s="25"/>
      <c r="I55" s="25"/>
      <c r="J55" s="25"/>
      <c r="K55" s="25"/>
    </row>
    <row r="56" spans="1:13" x14ac:dyDescent="0.2">
      <c r="E56" s="25"/>
      <c r="F56" s="25"/>
      <c r="G56" s="25"/>
      <c r="H56" s="25"/>
      <c r="I56" s="25"/>
      <c r="J56" s="25"/>
      <c r="K56" s="25"/>
    </row>
    <row r="57" spans="1:13" ht="16.5" x14ac:dyDescent="0.2">
      <c r="A57" s="44" t="s">
        <v>12</v>
      </c>
      <c r="B57" s="44"/>
      <c r="C57" s="44"/>
      <c r="E57" s="25"/>
      <c r="F57" s="25"/>
      <c r="G57" s="25"/>
      <c r="M57" s="36" t="s">
        <v>10</v>
      </c>
    </row>
    <row r="58" spans="1:13" ht="22.5" customHeight="1" x14ac:dyDescent="0.2">
      <c r="A58" s="50" t="s">
        <v>0</v>
      </c>
      <c r="B58" s="50" t="s">
        <v>3</v>
      </c>
      <c r="C58" s="50" t="s">
        <v>6</v>
      </c>
      <c r="D58" s="53" t="str">
        <f>D4</f>
        <v>令和３年度
予算額</v>
      </c>
      <c r="E58" s="45" t="s">
        <v>35</v>
      </c>
      <c r="F58" s="46"/>
      <c r="G58" s="46"/>
      <c r="H58" s="46"/>
      <c r="I58" s="47"/>
      <c r="J58" s="48"/>
      <c r="K58" s="45" t="str">
        <f>K4</f>
        <v>令和２年度</v>
      </c>
      <c r="L58" s="49"/>
      <c r="M58" s="55" t="s">
        <v>47</v>
      </c>
    </row>
    <row r="59" spans="1:13" ht="13.5" customHeight="1" x14ac:dyDescent="0.2">
      <c r="A59" s="51"/>
      <c r="B59" s="51"/>
      <c r="C59" s="51"/>
      <c r="D59" s="54"/>
      <c r="E59" s="56" t="s">
        <v>8</v>
      </c>
      <c r="F59" s="58" t="s">
        <v>14</v>
      </c>
      <c r="G59" s="56" t="s">
        <v>16</v>
      </c>
      <c r="H59" s="56" t="s">
        <v>1</v>
      </c>
      <c r="I59" s="56" t="s">
        <v>45</v>
      </c>
      <c r="J59" s="61" t="s">
        <v>46</v>
      </c>
      <c r="K59" s="63" t="s">
        <v>26</v>
      </c>
      <c r="L59" s="63" t="s">
        <v>46</v>
      </c>
      <c r="M59" s="55"/>
    </row>
    <row r="60" spans="1:13" ht="28.5" customHeight="1" x14ac:dyDescent="0.2">
      <c r="A60" s="51"/>
      <c r="B60" s="51"/>
      <c r="C60" s="51"/>
      <c r="D60" s="54"/>
      <c r="E60" s="57"/>
      <c r="F60" s="59"/>
      <c r="G60" s="57"/>
      <c r="H60" s="57"/>
      <c r="I60" s="60"/>
      <c r="J60" s="62"/>
      <c r="K60" s="64"/>
      <c r="L60" s="62"/>
      <c r="M60" s="55"/>
    </row>
    <row r="61" spans="1:13" ht="39" customHeight="1" x14ac:dyDescent="0.2">
      <c r="A61" s="11" t="s">
        <v>17</v>
      </c>
      <c r="B61" s="12" t="s">
        <v>27</v>
      </c>
      <c r="C61" s="12" t="s">
        <v>38</v>
      </c>
      <c r="D61" s="21">
        <v>5075105</v>
      </c>
      <c r="E61" s="24">
        <v>110253</v>
      </c>
      <c r="F61" s="24">
        <v>226049</v>
      </c>
      <c r="G61" s="24">
        <v>194069</v>
      </c>
      <c r="H61" s="24">
        <v>3966746</v>
      </c>
      <c r="I61" s="24">
        <f>SUM(E61:H61)</f>
        <v>4497117</v>
      </c>
      <c r="J61" s="28">
        <f>H61/I61</f>
        <v>0.88206422025488773</v>
      </c>
      <c r="K61" s="24">
        <v>4530041</v>
      </c>
      <c r="L61" s="28">
        <v>0.58030000000000004</v>
      </c>
      <c r="M61" s="35"/>
    </row>
    <row r="62" spans="1:13" x14ac:dyDescent="0.2">
      <c r="E62" s="25"/>
      <c r="F62" s="25"/>
      <c r="G62" s="25"/>
      <c r="H62" s="25"/>
      <c r="I62" s="25"/>
      <c r="J62" s="25"/>
      <c r="K62" s="25"/>
    </row>
    <row r="64" spans="1:13" ht="16.5" x14ac:dyDescent="0.2">
      <c r="A64" s="44" t="s">
        <v>44</v>
      </c>
      <c r="B64" s="44"/>
      <c r="C64" s="44"/>
      <c r="E64" s="25"/>
      <c r="F64" s="25"/>
      <c r="G64" s="25"/>
      <c r="M64" s="36" t="s">
        <v>10</v>
      </c>
    </row>
    <row r="65" spans="1:13" ht="22.5" customHeight="1" x14ac:dyDescent="0.2">
      <c r="A65" s="50" t="s">
        <v>0</v>
      </c>
      <c r="B65" s="50" t="s">
        <v>3</v>
      </c>
      <c r="C65" s="50" t="s">
        <v>6</v>
      </c>
      <c r="D65" s="53" t="str">
        <f>D4</f>
        <v>令和３年度
予算額</v>
      </c>
      <c r="E65" s="45" t="s">
        <v>35</v>
      </c>
      <c r="F65" s="46"/>
      <c r="G65" s="46"/>
      <c r="H65" s="46"/>
      <c r="I65" s="47"/>
      <c r="J65" s="48"/>
      <c r="K65" s="45" t="str">
        <f>K4</f>
        <v>令和２年度</v>
      </c>
      <c r="L65" s="49"/>
      <c r="M65" s="55" t="s">
        <v>47</v>
      </c>
    </row>
    <row r="66" spans="1:13" ht="13.5" customHeight="1" x14ac:dyDescent="0.2">
      <c r="A66" s="51"/>
      <c r="B66" s="51"/>
      <c r="C66" s="51"/>
      <c r="D66" s="54"/>
      <c r="E66" s="56" t="s">
        <v>8</v>
      </c>
      <c r="F66" s="58" t="s">
        <v>14</v>
      </c>
      <c r="G66" s="56" t="s">
        <v>16</v>
      </c>
      <c r="H66" s="56" t="s">
        <v>1</v>
      </c>
      <c r="I66" s="56" t="s">
        <v>45</v>
      </c>
      <c r="J66" s="61" t="s">
        <v>46</v>
      </c>
      <c r="K66" s="63" t="s">
        <v>26</v>
      </c>
      <c r="L66" s="63" t="s">
        <v>46</v>
      </c>
      <c r="M66" s="55"/>
    </row>
    <row r="67" spans="1:13" ht="28.5" customHeight="1" x14ac:dyDescent="0.2">
      <c r="A67" s="51"/>
      <c r="B67" s="51"/>
      <c r="C67" s="51"/>
      <c r="D67" s="54"/>
      <c r="E67" s="57"/>
      <c r="F67" s="59"/>
      <c r="G67" s="57"/>
      <c r="H67" s="57"/>
      <c r="I67" s="60"/>
      <c r="J67" s="62"/>
      <c r="K67" s="64"/>
      <c r="L67" s="62"/>
      <c r="M67" s="55"/>
    </row>
    <row r="68" spans="1:13" ht="39" customHeight="1" x14ac:dyDescent="0.2">
      <c r="A68" s="67" t="s">
        <v>17</v>
      </c>
      <c r="B68" s="55" t="s">
        <v>21</v>
      </c>
      <c r="C68" s="12" t="s">
        <v>9</v>
      </c>
      <c r="D68" s="21">
        <v>1682982</v>
      </c>
      <c r="E68" s="24">
        <v>44993</v>
      </c>
      <c r="F68" s="24">
        <v>55192</v>
      </c>
      <c r="G68" s="24">
        <v>132336</v>
      </c>
      <c r="H68" s="24">
        <v>98934</v>
      </c>
      <c r="I68" s="24">
        <f t="shared" ref="I68:I76" si="5">SUM(E68:H68)</f>
        <v>331455</v>
      </c>
      <c r="J68" s="28">
        <f>H68/I68</f>
        <v>0.29848395709824865</v>
      </c>
      <c r="K68" s="24">
        <v>34282</v>
      </c>
      <c r="L68" s="30">
        <v>0.47570000000000001</v>
      </c>
      <c r="M68" s="35"/>
    </row>
    <row r="69" spans="1:13" ht="34.75" customHeight="1" x14ac:dyDescent="0.2">
      <c r="A69" s="67"/>
      <c r="B69" s="55"/>
      <c r="C69" s="12" t="s">
        <v>41</v>
      </c>
      <c r="D69" s="21">
        <v>282227</v>
      </c>
      <c r="E69" s="24">
        <v>4</v>
      </c>
      <c r="F69" s="24">
        <v>2141</v>
      </c>
      <c r="G69" s="24">
        <v>9214</v>
      </c>
      <c r="H69" s="24">
        <v>39584</v>
      </c>
      <c r="I69" s="24">
        <f t="shared" si="5"/>
        <v>50943</v>
      </c>
      <c r="J69" s="28">
        <f>H69/I69</f>
        <v>0.77702530278939186</v>
      </c>
      <c r="K69" s="24">
        <v>2199</v>
      </c>
      <c r="L69" s="30">
        <v>0.31640000000000001</v>
      </c>
      <c r="M69" s="35" t="s">
        <v>30</v>
      </c>
    </row>
    <row r="70" spans="1:13" ht="37.5" customHeight="1" x14ac:dyDescent="0.2">
      <c r="A70" s="67"/>
      <c r="B70" s="55" t="s">
        <v>33</v>
      </c>
      <c r="C70" s="12" t="s">
        <v>9</v>
      </c>
      <c r="D70" s="21">
        <v>163052</v>
      </c>
      <c r="E70" s="24">
        <v>0</v>
      </c>
      <c r="F70" s="24">
        <v>1170</v>
      </c>
      <c r="G70" s="24">
        <v>16497</v>
      </c>
      <c r="H70" s="24">
        <v>12288</v>
      </c>
      <c r="I70" s="24">
        <f t="shared" si="5"/>
        <v>29955</v>
      </c>
      <c r="J70" s="28">
        <f>H70/I70</f>
        <v>0.41021532298447672</v>
      </c>
      <c r="K70" s="24">
        <v>3302</v>
      </c>
      <c r="L70" s="30">
        <v>0.58340000000000003</v>
      </c>
      <c r="M70" s="35"/>
    </row>
    <row r="71" spans="1:13" ht="26" x14ac:dyDescent="0.2">
      <c r="A71" s="67"/>
      <c r="B71" s="55"/>
      <c r="C71" s="12" t="s">
        <v>41</v>
      </c>
      <c r="D71" s="21">
        <v>136000</v>
      </c>
      <c r="E71" s="24">
        <v>0</v>
      </c>
      <c r="F71" s="24">
        <v>4681</v>
      </c>
      <c r="G71" s="24">
        <v>13227</v>
      </c>
      <c r="H71" s="24">
        <v>17419</v>
      </c>
      <c r="I71" s="24">
        <f t="shared" si="5"/>
        <v>35327</v>
      </c>
      <c r="J71" s="28">
        <f>H71/I71</f>
        <v>0.49307894811334096</v>
      </c>
      <c r="K71" s="24">
        <v>9068</v>
      </c>
      <c r="L71" s="30">
        <v>0.41710000000000003</v>
      </c>
      <c r="M71" s="35" t="s">
        <v>30</v>
      </c>
    </row>
    <row r="72" spans="1:13" ht="40.5" customHeight="1" x14ac:dyDescent="0.2">
      <c r="A72" s="67"/>
      <c r="B72" s="55" t="s">
        <v>7</v>
      </c>
      <c r="C72" s="12" t="s">
        <v>9</v>
      </c>
      <c r="D72" s="21">
        <v>377850</v>
      </c>
      <c r="E72" s="24">
        <v>0</v>
      </c>
      <c r="F72" s="24">
        <v>45</v>
      </c>
      <c r="G72" s="24">
        <v>8992</v>
      </c>
      <c r="H72" s="24">
        <v>9114</v>
      </c>
      <c r="I72" s="24">
        <f t="shared" si="5"/>
        <v>18151</v>
      </c>
      <c r="J72" s="28">
        <f>H72/I72</f>
        <v>0.50212109525645965</v>
      </c>
      <c r="K72" s="24">
        <v>6181</v>
      </c>
      <c r="L72" s="30">
        <v>0.83840000000000003</v>
      </c>
      <c r="M72" s="35"/>
    </row>
    <row r="73" spans="1:13" ht="39" customHeight="1" x14ac:dyDescent="0.2">
      <c r="A73" s="67"/>
      <c r="B73" s="55"/>
      <c r="C73" s="12" t="s">
        <v>41</v>
      </c>
      <c r="D73" s="21">
        <v>55995</v>
      </c>
      <c r="E73" s="24">
        <v>0</v>
      </c>
      <c r="F73" s="24">
        <v>0</v>
      </c>
      <c r="G73" s="24">
        <v>0</v>
      </c>
      <c r="H73" s="24">
        <v>0</v>
      </c>
      <c r="I73" s="24">
        <f t="shared" si="5"/>
        <v>0</v>
      </c>
      <c r="J73" s="28">
        <f>0</f>
        <v>0</v>
      </c>
      <c r="K73" s="24">
        <v>0</v>
      </c>
      <c r="L73" s="30">
        <v>0</v>
      </c>
      <c r="M73" s="35"/>
    </row>
    <row r="74" spans="1:13" ht="30" customHeight="1" x14ac:dyDescent="0.2">
      <c r="A74" s="67"/>
      <c r="B74" s="12" t="s">
        <v>18</v>
      </c>
      <c r="C74" s="12" t="s">
        <v>9</v>
      </c>
      <c r="D74" s="21">
        <v>32608</v>
      </c>
      <c r="E74" s="24">
        <v>0</v>
      </c>
      <c r="F74" s="24">
        <v>0</v>
      </c>
      <c r="G74" s="24">
        <v>1488</v>
      </c>
      <c r="H74" s="24">
        <v>2665</v>
      </c>
      <c r="I74" s="24">
        <f t="shared" si="5"/>
        <v>4153</v>
      </c>
      <c r="J74" s="28">
        <f>H74/I74</f>
        <v>0.64170479171683126</v>
      </c>
      <c r="K74" s="24">
        <v>31</v>
      </c>
      <c r="L74" s="30">
        <v>0.2039</v>
      </c>
      <c r="M74" s="35" t="s">
        <v>30</v>
      </c>
    </row>
    <row r="75" spans="1:13" ht="39" customHeight="1" x14ac:dyDescent="0.2">
      <c r="A75" s="67"/>
      <c r="B75" s="12" t="s">
        <v>27</v>
      </c>
      <c r="C75" s="12" t="s">
        <v>9</v>
      </c>
      <c r="D75" s="21">
        <v>26817</v>
      </c>
      <c r="E75" s="24">
        <v>0</v>
      </c>
      <c r="F75" s="24">
        <v>0</v>
      </c>
      <c r="G75" s="24">
        <v>0</v>
      </c>
      <c r="H75" s="24">
        <v>8</v>
      </c>
      <c r="I75" s="24">
        <f t="shared" si="5"/>
        <v>8</v>
      </c>
      <c r="J75" s="28">
        <f>H75/I75</f>
        <v>1</v>
      </c>
      <c r="K75" s="24">
        <v>0</v>
      </c>
      <c r="L75" s="30">
        <v>0</v>
      </c>
      <c r="M75" s="35" t="s">
        <v>30</v>
      </c>
    </row>
    <row r="76" spans="1:13" ht="39" customHeight="1" x14ac:dyDescent="0.2">
      <c r="A76" s="67"/>
      <c r="B76" s="12" t="s">
        <v>5</v>
      </c>
      <c r="C76" s="12" t="s">
        <v>41</v>
      </c>
      <c r="D76" s="21">
        <v>86774</v>
      </c>
      <c r="E76" s="24">
        <v>0</v>
      </c>
      <c r="F76" s="24">
        <v>96</v>
      </c>
      <c r="G76" s="24">
        <v>137</v>
      </c>
      <c r="H76" s="24">
        <v>816</v>
      </c>
      <c r="I76" s="24">
        <f t="shared" si="5"/>
        <v>1049</v>
      </c>
      <c r="J76" s="28">
        <f>H76/I76</f>
        <v>0.7778836987607245</v>
      </c>
      <c r="K76" s="24">
        <v>37</v>
      </c>
      <c r="L76" s="30">
        <v>9.2300000000000007E-2</v>
      </c>
      <c r="M76" s="35" t="s">
        <v>30</v>
      </c>
    </row>
  </sheetData>
  <mergeCells count="99">
    <mergeCell ref="B68:B69"/>
    <mergeCell ref="B70:B71"/>
    <mergeCell ref="B72:B73"/>
    <mergeCell ref="A7:A14"/>
    <mergeCell ref="A15:A23"/>
    <mergeCell ref="A48:A54"/>
    <mergeCell ref="A68:A76"/>
    <mergeCell ref="A65:A67"/>
    <mergeCell ref="B65:B67"/>
    <mergeCell ref="C65:C67"/>
    <mergeCell ref="D65:D67"/>
    <mergeCell ref="M65:M67"/>
    <mergeCell ref="E66:E67"/>
    <mergeCell ref="F66:F67"/>
    <mergeCell ref="G66:G67"/>
    <mergeCell ref="H66:H67"/>
    <mergeCell ref="I66:I67"/>
    <mergeCell ref="J66:J67"/>
    <mergeCell ref="K66:K67"/>
    <mergeCell ref="L66:L67"/>
    <mergeCell ref="M58:M60"/>
    <mergeCell ref="E59:E60"/>
    <mergeCell ref="F59:F60"/>
    <mergeCell ref="G59:G60"/>
    <mergeCell ref="H59:H60"/>
    <mergeCell ref="I59:I60"/>
    <mergeCell ref="J59:J60"/>
    <mergeCell ref="K59:K60"/>
    <mergeCell ref="L59:L60"/>
    <mergeCell ref="M43:M45"/>
    <mergeCell ref="E44:E45"/>
    <mergeCell ref="F44:F45"/>
    <mergeCell ref="G44:G45"/>
    <mergeCell ref="H44:H45"/>
    <mergeCell ref="I44:I45"/>
    <mergeCell ref="J44:J45"/>
    <mergeCell ref="K44:K45"/>
    <mergeCell ref="L44:L45"/>
    <mergeCell ref="A28:A32"/>
    <mergeCell ref="A33:A35"/>
    <mergeCell ref="B33:B34"/>
    <mergeCell ref="A43:A45"/>
    <mergeCell ref="B43:B45"/>
    <mergeCell ref="M25:M27"/>
    <mergeCell ref="E26:E27"/>
    <mergeCell ref="F26:F27"/>
    <mergeCell ref="G26:G27"/>
    <mergeCell ref="H26:H27"/>
    <mergeCell ref="I26:I27"/>
    <mergeCell ref="J26:J27"/>
    <mergeCell ref="K26:K27"/>
    <mergeCell ref="L26:L27"/>
    <mergeCell ref="M4:M6"/>
    <mergeCell ref="E5:E6"/>
    <mergeCell ref="F5:F6"/>
    <mergeCell ref="G5:G6"/>
    <mergeCell ref="H5:H6"/>
    <mergeCell ref="I5:I6"/>
    <mergeCell ref="J5:J6"/>
    <mergeCell ref="K5:K6"/>
    <mergeCell ref="L5:L6"/>
    <mergeCell ref="A64:C64"/>
    <mergeCell ref="E65:J65"/>
    <mergeCell ref="K65:L65"/>
    <mergeCell ref="A4:A6"/>
    <mergeCell ref="B4:B6"/>
    <mergeCell ref="C4:C6"/>
    <mergeCell ref="D4:D6"/>
    <mergeCell ref="B7:B8"/>
    <mergeCell ref="B9:B10"/>
    <mergeCell ref="B15:B16"/>
    <mergeCell ref="B17:B18"/>
    <mergeCell ref="B19:B20"/>
    <mergeCell ref="B21:B22"/>
    <mergeCell ref="A25:A27"/>
    <mergeCell ref="B25:B27"/>
    <mergeCell ref="C25:C27"/>
    <mergeCell ref="A42:C42"/>
    <mergeCell ref="E43:J43"/>
    <mergeCell ref="K43:L43"/>
    <mergeCell ref="A57:C57"/>
    <mergeCell ref="E58:J58"/>
    <mergeCell ref="K58:L58"/>
    <mergeCell ref="C43:C45"/>
    <mergeCell ref="D43:D45"/>
    <mergeCell ref="A46:A47"/>
    <mergeCell ref="B48:B49"/>
    <mergeCell ref="B51:B52"/>
    <mergeCell ref="A58:A60"/>
    <mergeCell ref="B58:B60"/>
    <mergeCell ref="C58:C60"/>
    <mergeCell ref="D58:D60"/>
    <mergeCell ref="A3:C3"/>
    <mergeCell ref="E4:J4"/>
    <mergeCell ref="K4:L4"/>
    <mergeCell ref="A24:C24"/>
    <mergeCell ref="E25:J25"/>
    <mergeCell ref="K25:L25"/>
    <mergeCell ref="D25:D27"/>
  </mergeCells>
  <phoneticPr fontId="2"/>
  <printOptions horizontalCentered="1"/>
  <pageMargins left="0.19685039370078741" right="0.19685039370078741" top="0.43307086614173218" bottom="0.23622047244094488" header="0.31496062992125984" footer="0.15748031496062992"/>
  <pageSetup paperSize="9" scale="74" fitToHeight="0" orientation="landscape" r:id="rId1"/>
  <rowBreaks count="3" manualBreakCount="3">
    <brk id="23" max="16383" man="1"/>
    <brk id="41" max="16383" man="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公表版（令和3年度） </vt:lpstr>
      <vt:lpstr>'公表版（令和3年度） '!Print_Area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2022-06-10T11:14:53Z</cp:lastPrinted>
  <dcterms:created xsi:type="dcterms:W3CDTF">2010-07-08T09:52:02Z</dcterms:created>
  <dcterms:modified xsi:type="dcterms:W3CDTF">2022-06-15T04:44:03Z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2022-06-13T03:11:12Z</vt:filetime>
  </property>
</Properties>
</file>