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AI94" i="3"/>
  <c r="AM94" i="3"/>
  <c r="AE94" i="3"/>
  <c r="AM89" i="3"/>
  <c r="AI89" i="3"/>
  <c r="AE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<sst xmlns="http://schemas.openxmlformats.org/spreadsheetml/2006/main" count="2974" uniqueCount="761">
  <si>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</si>
  <si>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</si>
  <si>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</si>
  <si>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</si>
  <si>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</si>
  <si>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</si>
  <si>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</si>
  <si>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</si>
  <si>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</si>
  <si>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</si>
  <si>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</si>
  <si>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</si>
  <si>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</si>
  <si>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</si>
  <si>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</si>
  <si>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</si>
  <si>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</si>
  <si>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</si>
  <si>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</si>
  <si>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</si>
  <si>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</si>
  <si>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</si>
  <si>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</si>
  <si>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</si>
  <si>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</si>
  <si>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</si>
  <si>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</si>
  <si>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</si>
  <si>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</si>
  <si>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</si>
  <si>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</si>
  <si>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</si>
  <si>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</si>
  <si>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</si>
  <si>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</si>
  <si>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</si>
  <si>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</si>
  <si>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</si>
  <si>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</si>
  <si>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</si>
  <si>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</si>
  <si>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</si>
  <si>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</si>
  <si>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</si>
  <si>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</si>
  <si>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</si>
  <si>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</si>
  <si>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</si>
  <si>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</si>
  <si>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</si>
  <si>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</si>
  <si>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</si>
  <si>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</si>
  <si>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</si>
  <si>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</si>
  <si>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</si>
  <si>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</si>
  <si>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</si>
  <si>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</si>
  <si>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</si>
  <si>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</si>
  <si>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</si>
  <si>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</si>
  <si>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</si>
  <si>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</si>
  <si>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</si>
  <si>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</si>
  <si>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</si>
  <si>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</si>
  <si>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</si>
  <si>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</si>
  <si>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</si>
  <si>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</si>
  <si>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</si>
  <si>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</si>
  <si>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</si>
  <si>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</si>
  <si>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</si>
  <si>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</si>
  <si>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</si>
  <si>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</si>
  <si>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</si>
  <si>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</si>
  <si>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</si>
  <si>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</si>
  <si>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</si>
  <si>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</si>
  <si>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</si>
  <si>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</si>
  <si>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</si>
  <si>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</si>
  <si>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</si>
  <si>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</si>
  <si>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</si>
  <si>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</si>
  <si>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</si>
  <si>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</si>
  <si>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</si>
  <si>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</si>
  <si>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</si>
  <si>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</si>
  <si>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</si>
  <si>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</si>
  <si>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</si>
  <si>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</si>
  <si>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</si>
  <si>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</si>
  <si>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</si>
  <si>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</si>
  <si>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</si>
  <si>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</si>
  <si>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</si>
  <si>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</si>
  <si>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</si>
  <si>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</si>
  <si>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</si>
  <si>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</si>
  <si>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</si>
  <si>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</si>
  <si>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</si>
  <si>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</si>
  <si>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</si>
  <si>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</si>
  <si>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</si>
  <si>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</si>
  <si>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</si>
  <si>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</si>
  <si>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</si>
  <si>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</si>
  <si>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</si>
  <si>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</si>
  <si>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</si>
  <si>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</si>
  <si>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</si>
  <si>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</si>
  <si>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</si>
  <si>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</si>
  <si>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</si>
  <si>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</si>
  <si>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</si>
  <si>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</si>
  <si>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</si>
  <si>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</si>
  <si>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</si>
  <si>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</si>
  <si>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</si>
  <si>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</si>
  <si>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</si>
  <si>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</si>
  <si>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</si>
  <si>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</si>
  <si>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</si>
  <si>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</si>
  <si>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</si>
  <si>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</si>
  <si>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</si>
  <si>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</si>
  <si>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</si>
  <si>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</si>
  <si>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</si>
  <si>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</si>
  <si>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</si>
  <si>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</si>
  <si>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</si>
  <si>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</si>
  <si>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</si>
  <si>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</si>
  <si>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</si>
  <si>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</si>
  <si>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</si>
  <si>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</si>
  <si>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</si>
  <si>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</si>
  <si>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</si>
  <si>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</si>
  <si>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</si>
  <si>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</si>
  <si>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</si>
  <si>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</si>
  <si>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</si>
  <si>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</si>
  <si>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</si>
  <si>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</si>
  <si>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</si>
  <si>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</si>
  <si>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</si>
  <si>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</si>
  <si>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</si>
  <si>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</si>
  <si>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</si>
  <si>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</si>
  <si>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</si>
  <si>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</si>
  <si>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</si>
  <si>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</si>
  <si>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</si>
  <si>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</si>
  <si>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</si>
  <si>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</si>
  <si>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</si>
  <si>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</si>
  <si>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</si>
  <si>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</si>
  <si>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</si>
  <si>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</si>
  <si>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</si>
  <si>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</si>
  <si>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</si>
  <si>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</si>
  <si>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</si>
  <si>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</si>
  <si>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</si>
  <si>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</si>
  <si>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</si>
  <si>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</si>
  <si>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</si>
  <si>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</si>
  <si>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</si>
  <si>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</si>
  <si>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</si>
  <si>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</si>
  <si>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</si>
  <si>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</si>
  <si>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</si>
  <si>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</si>
  <si>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</si>
  <si>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</si>
  <si>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</si>
  <si>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</si>
  <si>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</si>
  <si>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</si>
  <si>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</si>
  <si>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</si>
  <si>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</si>
  <si>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</si>
  <si>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</si>
  <si>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</si>
  <si>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</si>
  <si>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</si>
  <si>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</si>
  <si>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</si>
  <si>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</si>
  <si>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</si>
  <si>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</si>
  <si>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</si>
  <si>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</si>
  <si>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</si>
  <si>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</si>
  <si>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</si>
  <si>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</si>
  <si>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</si>
  <si>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</si>
  <si>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</si>
  <si>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</si>
  <si>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</si>
  <si>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</si>
  <si>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</si>
  <si>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</si>
  <si>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</si>
  <si>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</si>
  <si>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</si>
  <si>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</si>
  <si>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</si>
  <si>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</si>
  <si>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</si>
  <si>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</si>
  <si>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</si>
  <si>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</si>
  <si>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</si>
  <si>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</si>
  <si>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</si>
  <si>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</si>
  <si>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</si>
  <si>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</si>
  <si>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</si>
  <si>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</si>
  <si>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</si>
  <si>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</si>
  <si>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</si>
  <si>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</si>
  <si>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</si>
  <si>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</si>
  <si>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</si>
  <si>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</si>
  <si>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</si>
  <si>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</si>
  <si>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</si>
  <si>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</si>
  <si>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</si>
  <si>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</si>
  <si>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</si>
  <si>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</si>
  <si>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</si>
  <si>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</si>
  <si>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</si>
  <si>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</si>
  <si>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</si>
  <si>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</si>
  <si>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</si>
  <si>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</si>
  <si>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</si>
  <si>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</si>
  <si>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</si>
  <si>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</si>
  <si>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</si>
  <si>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</si>
  <si>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</si>
  <si>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</si>
  <si>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</si>
  <si>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</si>
  <si>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</si>
  <si>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</si>
  <si>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</si>
  <si>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</si>
  <si>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</si>
  <si>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</si>
  <si>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</si>
  <si>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</si>
  <si>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</si>
  <si>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</si>
  <si>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</si>
  <si>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</si>
  <si>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</si>
  <si>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</si>
  <si>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</si>
  <si>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</si>
  <si>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</si>
  <si>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</si>
  <si>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</si>
  <si>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</si>
  <si>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</si>
  <si>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</si>
  <si>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</si>
  <si>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</si>
  <si>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</si>
  <si>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</si>
  <si>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</si>
  <si>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</si>
  <si>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</si>
  <si>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</si>
  <si>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</si>
  <si>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</si>
  <si>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</si>
  <si>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</si>
  <si>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</si>
  <si>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</si>
  <si>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</si>
  <si>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</si>
  <si>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</si>
  <si>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</si>
  <si>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</si>
  <si>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</si>
  <si>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</si>
  <si>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</si>
  <si>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</si>
  <si>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</si>
  <si>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</si>
  <si>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</si>
  <si>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</si>
  <si>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</si>
  <si>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</si>
  <si>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</si>
  <si>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</si>
  <si>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</si>
  <si>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</si>
  <si>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</si>
  <si>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</si>
  <si>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</si>
  <si>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</si>
  <si>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</si>
  <si>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</si>
  <si>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</si>
  <si>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</si>
  <si>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</si>
  <si>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</si>
  <si>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</si>
  <si>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</si>
  <si>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</si>
  <si>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</si>
  <si>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</si>
  <si>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</si>
  <si>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</si>
  <si>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</si>
  <si>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</si>
  <si>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</si>
  <si>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</si>
  <si>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</si>
  <si>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</si>
  <si>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</si>
  <si>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</si>
  <si>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</si>
  <si>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</si>
  <si>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</si>
  <si>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</si>
  <si>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</si>
  <si>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</si>
  <si>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</si>
  <si>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</si>
  <si>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</si>
  <si>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</si>
  <si>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</si>
  <si>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</si>
  <si>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</si>
  <si>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</si>
  <si>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</si>
  <si>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</si>
  <si>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</si>
  <si>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</si>
  <si>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</si>
  <si>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</si>
  <si>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</si>
  <si>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</si>
  <si>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</si>
  <si>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</si>
  <si>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</si>
  <si>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</si>
  <si>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</si>
  <si>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</si>
  <si>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</si>
  <si>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</si>
  <si>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</si>
  <si>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</si>
  <si>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</si>
  <si>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</si>
  <si>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</si>
  <si>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</si>
  <si>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</si>
  <si>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</si>
  <si>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</si>
  <si>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</si>
  <si>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</si>
  <si>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</si>
  <si>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</si>
  <si>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</si>
  <si>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</si>
  <si>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</si>
  <si>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</si>
  <si>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</si>
  <si>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</si>
  <si>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</si>
  <si>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</si>
  <si>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</si>
  <si>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</si>
  <si>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</si>
  <si>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</si>
  <si>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</si>
  <si>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</si>
  <si>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</si>
  <si>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</si>
  <si>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</si>
  <si>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</si>
  <si>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</si>
  <si>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</si>
  <si>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</si>
  <si>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</si>
  <si>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</si>
  <si>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</si>
  <si>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</si>
  <si>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</si>
  <si>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</si>
  <si>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</si>
  <si>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</si>
  <si>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</si>
  <si>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</si>
  <si>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</si>
  <si>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</si>
  <si>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</si>
  <si>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</si>
  <si>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</si>
  <si>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</si>
  <si>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</si>
  <si>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</si>
  <si>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</si>
  <si>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</si>
  <si>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</si>
  <si>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</si>
  <si>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</si>
  <si>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</si>
  <si>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</si>
  <si>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</si>
  <si>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</si>
  <si>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</si>
  <si>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</si>
  <si>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</si>
  <si>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</si>
  <si>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</si>
  <si>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</si>
  <si>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</si>
  <si>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</si>
  <si>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</si>
  <si>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</si>
  <si>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</si>
  <si>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</si>
  <si>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</si>
  <si>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</si>
  <si>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</si>
  <si>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</si>
  <si>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</si>
  <si>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</si>
  <si>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</si>
  <si>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</si>
  <si>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</si>
  <si>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</si>
  <si>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</si>
  <si>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</si>
  <si>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</si>
  <si>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</si>
  <si>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</si>
  <si>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</si>
  <si>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</si>
  <si>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</si>
  <si>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</si>
  <si>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</si>
  <si>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</si>
  <si>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</si>
  <si>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</si>
  <si>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</si>
  <si>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</si>
  <si>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</si>
  <si>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</si>
  <si>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</si>
  <si>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</si>
  <si>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</si>
  <si>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</si>
  <si>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</si>
  <si>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</si>
  <si>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</si>
  <si>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</si>
  <si>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</si>
  <si>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</si>
  <si>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</si>
  <si>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</si>
  <si>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</si>
  <si>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</si>
  <si>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</si>
  <si>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</si>
  <si>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</si>
  <si>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</si>
  <si>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</si>
  <si>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</si>
  <si>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</si>
  <si>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</si>
  <si>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</si>
  <si>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</si>
  <si>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</si>
  <si>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</si>
  <si>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</si>
  <si>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</si>
  <si>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</si>
  <si>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</si>
  <si>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</si>
  <si>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</si>
  <si>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</si>
  <si>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</si>
  <si>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</si>
  <si>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</si>
  <si>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</si>
  <si>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</si>
  <si>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</si>
  <si>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</si>
  <si>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</si>
  <si>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</si>
  <si>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</si>
  <si>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</si>
  <si>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</si>
  <si>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</si>
  <si>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</si>
  <si>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</si>
  <si>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</si>
  <si>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</si>
  <si>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</si>
  <si>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</si>
  <si>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</si>
  <si>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</si>
  <si>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</si>
  <si>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</si>
  <si>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</si>
  <si>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</si>
  <si>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</si>
  <si>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</si>
  <si>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</si>
  <si>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</si>
  <si>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</si>
  <si>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</si>
  <si>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</si>
  <si>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</si>
  <si>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</si>
  <si>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</si>
  <si>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</si>
  <si>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</si>
  <si>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</si>
  <si>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</si>
  <si>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</si>
  <si>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</si>
  <si>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</si>
  <si>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</si>
  <si>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</si>
  <si>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</si>
  <si>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</si>
  <si>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</si>
  <si>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</si>
  <si>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</si>
  <si>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</si>
  <si>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</si>
  <si>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</si>
  <si>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</si>
  <si>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</si>
  <si>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</si>
  <si>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</si>
  <si>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</si>
  <si>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</si>
  <si>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</si>
  <si>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</si>
  <si>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</si>
  <si>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</si>
  <si>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</si>
  <si>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</si>
  <si>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</si>
  <si>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</si>
  <si>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</si>
  <si>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</si>
  <si>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</si>
  <si>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</si>
  <si>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</si>
  <si>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</si>
  <si>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</si>
  <si>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</si>
  <si>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</si>
  <si>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</si>
  <si>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</si>
  <si>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</si>
  <si>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</si>
  <si>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</si>
  <si>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</si>
  <si>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</si>
  <si>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</si>
  <si>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</si>
  <si>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</si>
  <si>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</si>
  <si>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</si>
  <si>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</si>
  <si>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</si>
  <si>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</si>
  <si>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</si>
  <si>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</si>
  <si>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</si>
  <si>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</si>
  <si>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</si>
  <si>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</si>
  <si>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</si>
  <si>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</si>
  <si>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</si>
  <si>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</si>
  <si>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</si>
  <si>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</si>
  <si>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</si>
  <si>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</si>
  <si>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</si>
  <si>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</si>
  <si>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</si>
  <si>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</si>
  <si>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</si>
  <si>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</si>
  <si>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</si>
  <si>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</si>
  <si>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</si>
  <si>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</si>
  <si>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</si>
  <si>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</si>
  <si>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</si>
  <si>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</si>
  <si>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</si>
  <si>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</si>
  <si>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</si>
  <si>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</si>
  <si>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</si>
  <si>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</si>
  <si>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</si>
  <si>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</si>
  <si>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</si>
  <si>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</si>
  <si>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</si>
  <si>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</si>
  <si>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</si>
  <si>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</si>
  <si>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</si>
  <si>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</si>
  <si>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</si>
  <si>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</si>
  <si>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</si>
  <si>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</si>
  <si>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</si>
  <si>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</si>
  <si>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</si>
  <si>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</si>
  <si>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</si>
  <si>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</si>
  <si>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</si>
  <si>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</si>
  <si>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</si>
  <si>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</si>
  <si>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</si>
  <si>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国連平和構築基金（ＰＢＦ）拠出金</t>
    <phoneticPr fontId="5"/>
  </si>
  <si>
    <t>総合外交政策局</t>
    <phoneticPr fontId="5"/>
  </si>
  <si>
    <t>国連政策課</t>
    <rPh sb="0" eb="2">
      <t>コクレン</t>
    </rPh>
    <rPh sb="2" eb="5">
      <t>セイサクカ</t>
    </rPh>
    <phoneticPr fontId="5"/>
  </si>
  <si>
    <t>○</t>
  </si>
  <si>
    <t>-</t>
    <phoneticPr fontId="5"/>
  </si>
  <si>
    <t>国際連合平和構築基金拠出金（任意拠出金）</t>
    <phoneticPr fontId="5"/>
  </si>
  <si>
    <t>平和構築活動の成果は数値で計ることが難しく、また、平和構築基金から支援されるプロジェクト多岐にわたるため、一つの指標に基づく定量的な目標の設定は極めて困難。</t>
    <phoneticPr fontId="5"/>
  </si>
  <si>
    <t>内戦終結後の再発防止、紛争予防、平和の持続に貢献するとの目標に対し、平成30～令和2年度も、サブサハラアフリカ地域をはじめ各国に対して平和構築関連事業を支援している。</t>
    <phoneticPr fontId="5"/>
  </si>
  <si>
    <t>平和構築基金によるプロジェクトが承認された国数（前年の国数を目標値に設定）</t>
    <rPh sb="0" eb="2">
      <t>ヘイワ</t>
    </rPh>
    <rPh sb="2" eb="4">
      <t>コウチク</t>
    </rPh>
    <rPh sb="4" eb="6">
      <t>キキン</t>
    </rPh>
    <phoneticPr fontId="5"/>
  </si>
  <si>
    <t>国数</t>
    <rPh sb="0" eb="1">
      <t>クニ</t>
    </rPh>
    <rPh sb="1" eb="2">
      <t>スウ</t>
    </rPh>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</si>
  <si>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</si>
  <si>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件数</t>
    <rPh sb="0" eb="2">
      <t>ケンスウ</t>
    </rPh>
    <phoneticPr fontId="5"/>
  </si>
  <si>
    <t>　一年間で平和構築基金から各プロジェクトの実施のために拠出された金額の合計（全体の支出額）</t>
  </si>
  <si>
    <t>支出額（百万米ドル）</t>
    <rPh sb="0" eb="3">
      <t>シシュツガク</t>
    </rPh>
    <rPh sb="4" eb="6">
      <t>ヒャクマン</t>
    </rPh>
    <rPh sb="6" eb="7">
      <t>ベイ</t>
    </rPh>
    <phoneticPr fontId="5"/>
  </si>
  <si>
    <t>拠出額合計／プロジェクト数　　　</t>
    <rPh sb="0" eb="2">
      <t>キョシュツ</t>
    </rPh>
    <rPh sb="2" eb="3">
      <t>ガク</t>
    </rPh>
    <rPh sb="3" eb="5">
      <t>ゴウケイ</t>
    </rPh>
    <rPh sb="12" eb="13">
      <t>スウ</t>
    </rPh>
    <phoneticPr fontId="5"/>
  </si>
  <si>
    <t>百万米ドル</t>
    <rPh sb="0" eb="2">
      <t>ヒャクマン</t>
    </rPh>
    <rPh sb="2" eb="3">
      <t>ベイ</t>
    </rPh>
    <phoneticPr fontId="5"/>
  </si>
  <si>
    <t>拠出額合計／プロジェクト数　</t>
  </si>
  <si>
    <t>183/147</t>
  </si>
  <si>
    <t>施策Ⅶ-１　国際機関を通じた政務及び安全保障分野に係る国際貢献</t>
    <phoneticPr fontId="5"/>
  </si>
  <si>
    <t>①多くのプロジェクト実施
②プロジェクトの効率的な執行</t>
  </si>
  <si>
    <t>‐</t>
  </si>
  <si>
    <t>無</t>
  </si>
  <si>
    <t>資金の運用はＰＢＳＯ内の内規に則り厳正に管理されている。</t>
  </si>
  <si>
    <t>外務省設置法第４条第一項、第二項、第三項、
外務省組織令第３３条</t>
    <phoneticPr fontId="5"/>
  </si>
  <si>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平和と安全の問題に責任を果たしていく。</t>
    <phoneticPr fontId="5"/>
  </si>
  <si>
    <t>　サブサハラ・アフリカ地域を主な対象に紛争後の平和構築支援を実施しているＰＢＦに対し拠出し、イヤーマークはできないものの、ＰＢＦが重視する同地域における以下の支援に貢献する。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phoneticPr fontId="5"/>
  </si>
  <si>
    <t>191/100</t>
    <phoneticPr fontId="5"/>
  </si>
  <si>
    <t>174/104</t>
    <phoneticPr fontId="5"/>
  </si>
  <si>
    <t>平和構築フェーズにある国が多いことに鑑みて、できるだけ多くの国で平和構築基金を活用したプロジェクトを実施する。</t>
    <rPh sb="32" eb="34">
      <t>ヘイワ</t>
    </rPh>
    <rPh sb="34" eb="36">
      <t>コウチク</t>
    </rPh>
    <rPh sb="36" eb="38">
      <t>キキン</t>
    </rPh>
    <phoneticPr fontId="5"/>
  </si>
  <si>
    <t>平和構築フェーズにある国が多いことに鑑みて、できるだけ多くの平和構築基金を活用したプロジェクトを実施する。</t>
    <phoneticPr fontId="5"/>
  </si>
  <si>
    <t>2016年7月　安保理公開討論「アフリカにおける平和構築」岸田外務大臣ステートメント
2016年9月　平和構築基金プレッジング会合における岸田外務大臣ステートメント
2021年1月　平和構築基金増資会合における宇都外務副大臣ステートメント</t>
    <rPh sb="87" eb="88">
      <t>ネン</t>
    </rPh>
    <rPh sb="89" eb="90">
      <t>ガツ</t>
    </rPh>
    <rPh sb="91" eb="93">
      <t>ヘイワ</t>
    </rPh>
    <rPh sb="93" eb="95">
      <t>コウチク</t>
    </rPh>
    <rPh sb="95" eb="97">
      <t>キキン</t>
    </rPh>
    <rPh sb="97" eb="99">
      <t>ゾウシ</t>
    </rPh>
    <rPh sb="99" eb="101">
      <t>カイゴウ</t>
    </rPh>
    <rPh sb="105" eb="107">
      <t>ウト</t>
    </rPh>
    <rPh sb="107" eb="109">
      <t>ガイム</t>
    </rPh>
    <rPh sb="109" eb="112">
      <t>フクダイジン</t>
    </rPh>
    <phoneticPr fontId="5"/>
  </si>
  <si>
    <t>平和構築に関する戦略の立案や実施に関与し、主にサブサハラアフリカ地域の紛争後の国々における平和構築、平和の定着に貢献する。</t>
    <phoneticPr fontId="5"/>
  </si>
  <si>
    <t>事前に合意されたアウトプットの達成割合の増加等を通じて効率性を増加させるとともに、各国からの更なる拠出の要請等を行っており、プロジェクトの実施数の増加等を目指している。</t>
    <phoneticPr fontId="5"/>
  </si>
  <si>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5"/>
  </si>
  <si>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</si>
  <si>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</si>
  <si>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</si>
  <si>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国際機関への拠出金であり、入札等は実施されていない。</t>
    <phoneticPr fontId="5"/>
  </si>
  <si>
    <t>サブサハラ・アフリカの紛争後の国家を主要な対象として、紛争の再発防止・平和の定着のために必要な事業に限定されている。</t>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</si>
  <si>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</si>
  <si>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平和構築分野において、ＰＢＦによる支援活動は一定の成果を残しており、サブサハラ・アフリカを主に平和構築にも大きく貢献している。</t>
    <rPh sb="17" eb="19">
      <t>シエン</t>
    </rPh>
    <phoneticPr fontId="5"/>
  </si>
  <si>
    <t>　毎年、国連総会に対して提出されている年次報告書等に基づき、ＰＢＦが効果的・効率的に運営されている点を確認。
　年次報告書においては、各国ごと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56" eb="58">
      <t>ネンジ</t>
    </rPh>
    <rPh sb="124" eb="126">
      <t>ワリアイ</t>
    </rPh>
    <rPh sb="127" eb="129">
      <t>ゾウダイ</t>
    </rPh>
    <rPh sb="137" eb="139">
      <t>キサイ</t>
    </rPh>
    <rPh sb="200" eb="202">
      <t>クフウ</t>
    </rPh>
    <phoneticPr fontId="5"/>
  </si>
  <si>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5"/>
  </si>
  <si>
    <t>新２３－３</t>
    <phoneticPr fontId="5"/>
  </si>
  <si>
    <t>１１４</t>
    <phoneticPr fontId="5"/>
  </si>
  <si>
    <t>１７３</t>
    <phoneticPr fontId="5"/>
  </si>
  <si>
    <t>２１１</t>
    <phoneticPr fontId="5"/>
  </si>
  <si>
    <t>207</t>
    <phoneticPr fontId="5"/>
  </si>
  <si>
    <t>拠出金</t>
    <rPh sb="0" eb="3">
      <t>キョシュツキン</t>
    </rPh>
    <phoneticPr fontId="5"/>
  </si>
  <si>
    <t>平和定着、平和構築</t>
    <rPh sb="0" eb="2">
      <t>ヘイワ</t>
    </rPh>
    <rPh sb="2" eb="4">
      <t>テイチャク</t>
    </rPh>
    <rPh sb="5" eb="7">
      <t>ヘイワ</t>
    </rPh>
    <rPh sb="7" eb="9">
      <t>コウチク</t>
    </rPh>
    <phoneticPr fontId="5"/>
  </si>
  <si>
    <t>国連平和構築支援オフィス（ＰＢＳＯ）</t>
    <phoneticPr fontId="5"/>
  </si>
  <si>
    <t>平和定着、平和構築</t>
    <phoneticPr fontId="5"/>
  </si>
  <si>
    <t>令和2年は、平和構築基金の「2020-2024年戦略」（5年間で1,500百万ドルの出資を目標）をもとに、基金の資金源の拡大とともにプロジェクト数の増加を図っており、紛争後の平和構築、平和の定着に対しても貢献してきている。</t>
    <rPh sb="0" eb="2">
      <t>レイワ</t>
    </rPh>
    <rPh sb="3" eb="4">
      <t>ネン</t>
    </rPh>
    <rPh sb="6" eb="8">
      <t>ヘイワ</t>
    </rPh>
    <rPh sb="8" eb="10">
      <t>コウチク</t>
    </rPh>
    <rPh sb="10" eb="12">
      <t>キキン</t>
    </rPh>
    <rPh sb="23" eb="24">
      <t>ネン</t>
    </rPh>
    <rPh sb="24" eb="26">
      <t>センリャク</t>
    </rPh>
    <rPh sb="29" eb="31">
      <t>ネンカン</t>
    </rPh>
    <rPh sb="37" eb="39">
      <t>ヒャクマン</t>
    </rPh>
    <rPh sb="45" eb="47">
      <t>モクヒョウ</t>
    </rPh>
    <rPh sb="53" eb="55">
      <t>キキン</t>
    </rPh>
    <rPh sb="56" eb="59">
      <t>シキンゲン</t>
    </rPh>
    <rPh sb="60" eb="62">
      <t>カクダイ</t>
    </rPh>
    <rPh sb="72" eb="73">
      <t>スウ</t>
    </rPh>
    <rPh sb="74" eb="76">
      <t>ゾウカ</t>
    </rPh>
    <rPh sb="77" eb="78">
      <t>ハカ</t>
    </rPh>
    <phoneticPr fontId="5"/>
  </si>
  <si>
    <t>紛争予防を含め平和構築に係るニーズは特にコロナ禍において一層高まる傾向にあり、活動実績は当初見込みに到達していないが、資金不足である中において見合ったものとなっている。</t>
    <rPh sb="39" eb="41">
      <t>カツドウ</t>
    </rPh>
    <rPh sb="41" eb="43">
      <t>ジッセキ</t>
    </rPh>
    <rPh sb="44" eb="46">
      <t>トウショ</t>
    </rPh>
    <rPh sb="46" eb="48">
      <t>ミコ</t>
    </rPh>
    <rPh sb="50" eb="52">
      <t>トウタツ</t>
    </rPh>
    <rPh sb="59" eb="61">
      <t>シキン</t>
    </rPh>
    <rPh sb="61" eb="63">
      <t>ブソク</t>
    </rPh>
    <rPh sb="66" eb="67">
      <t>ナカ</t>
    </rPh>
    <rPh sb="71" eb="73">
      <t>ミア</t>
    </rPh>
    <phoneticPr fontId="5"/>
  </si>
  <si>
    <t>-</t>
    <phoneticPr fontId="5"/>
  </si>
  <si>
    <t>220/104</t>
    <phoneticPr fontId="5"/>
  </si>
  <si>
    <t>基本目標Ⅶ　分担金・拠出金：国際機関等を通じて我が国の国際貢献を拡充し、日本にとって望ましい国際環境を確保すること</t>
    <phoneticPr fontId="5"/>
  </si>
  <si>
    <t>A.．国際連合平和構築支援オフィス（PBSO）</t>
    <phoneticPr fontId="5"/>
  </si>
  <si>
    <t>課長　島　桂一</t>
    <rPh sb="0" eb="2">
      <t>カチョウ</t>
    </rPh>
    <rPh sb="3" eb="4">
      <t>シマ</t>
    </rPh>
    <rPh sb="5" eb="7">
      <t>ケイイチ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</si>
</sst>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14288</xdr:colOff>
      <xdr:row>748</xdr:row>
      <xdr:rowOff>19050</xdr:rowOff>
    </xdr:from>
    <xdr:to>
      <xdr:col>29</xdr:col>
      <xdr:colOff>91092</xdr:colOff>
      <xdr:row>750</xdr:row>
      <xdr:rowOff>189808</xdr:rowOff>
    </xdr:to>
    <xdr:sp macro="" textlink="">
      <xdr:nvSpPr>
        <xdr:cNvPr id="2" name="正方形/長方形 1">
          <a:extLst>
            <a:ext uri="{FF2B5EF4-FFF2-40B4-BE49-F238E27FC236}">
              <a16:creationId xmlns:a16="http://schemas.microsoft.com/office/drawing/2014/main" id="{C541D06A-1606-4695-A2BA-070026FB592D}"/>
            </a:ext>
          </a:extLst>
        </xdr:cNvPr>
        <xdr:cNvSpPr/>
      </xdr:nvSpPr>
      <xdr:spPr>
        <a:xfrm>
          <a:off x="3214688" y="38338125"/>
          <a:ext cx="2677129" cy="8946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242</a:t>
          </a:r>
          <a:r>
            <a:rPr kumimoji="1" lang="ja-JP" altLang="en-US" sz="1100"/>
            <a:t>百万円</a:t>
          </a:r>
          <a:endParaRPr kumimoji="1" lang="en-US" altLang="ja-JP" sz="1100"/>
        </a:p>
      </xdr:txBody>
    </xdr:sp>
    <xdr:clientData/>
  </xdr:twoCellAnchor>
  <xdr:twoCellAnchor>
    <xdr:from>
      <xdr:col>14</xdr:col>
      <xdr:colOff>47625</xdr:colOff>
      <xdr:row>750</xdr:row>
      <xdr:rowOff>223838</xdr:rowOff>
    </xdr:from>
    <xdr:to>
      <xdr:col>31</xdr:col>
      <xdr:colOff>115647</xdr:colOff>
      <xdr:row>752</xdr:row>
      <xdr:rowOff>248841</xdr:rowOff>
    </xdr:to>
    <xdr:sp macro="" textlink="">
      <xdr:nvSpPr>
        <xdr:cNvPr id="3" name="大かっこ 2">
          <a:extLst>
            <a:ext uri="{FF2B5EF4-FFF2-40B4-BE49-F238E27FC236}">
              <a16:creationId xmlns:a16="http://schemas.microsoft.com/office/drawing/2014/main" id="{2AE92760-8745-478E-8BB6-B6BA8A33D41B}"/>
            </a:ext>
          </a:extLst>
        </xdr:cNvPr>
        <xdr:cNvSpPr/>
      </xdr:nvSpPr>
      <xdr:spPr>
        <a:xfrm>
          <a:off x="2847975" y="39266813"/>
          <a:ext cx="3468447" cy="739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lientData/>
  </xdr:twoCellAnchor>
  <xdr:twoCellAnchor>
    <xdr:from>
      <xdr:col>22</xdr:col>
      <xdr:colOff>161924</xdr:colOff>
      <xdr:row>753</xdr:row>
      <xdr:rowOff>85725</xdr:rowOff>
    </xdr:from>
    <xdr:to>
      <xdr:col>22</xdr:col>
      <xdr:colOff>161924</xdr:colOff>
      <xdr:row>754</xdr:row>
      <xdr:rowOff>80056</xdr:rowOff>
    </xdr:to>
    <xdr:cxnSp macro="">
      <xdr:nvCxnSpPr>
        <xdr:cNvPr id="4" name="直線矢印コネクタ 3">
          <a:extLst>
            <a:ext uri="{FF2B5EF4-FFF2-40B4-BE49-F238E27FC236}">
              <a16:creationId xmlns:a16="http://schemas.microsoft.com/office/drawing/2014/main" id="{0FFC041E-A92B-47EA-976F-DAC186E5A30F}"/>
            </a:ext>
          </a:extLst>
        </xdr:cNvPr>
        <xdr:cNvCxnSpPr/>
      </xdr:nvCxnSpPr>
      <xdr:spPr>
        <a:xfrm>
          <a:off x="4562474" y="40205025"/>
          <a:ext cx="0" cy="356281"/>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138113</xdr:colOff>
      <xdr:row>754</xdr:row>
      <xdr:rowOff>314324</xdr:rowOff>
    </xdr:from>
    <xdr:to>
      <xdr:col>30</xdr:col>
      <xdr:colOff>65877</xdr:colOff>
      <xdr:row>757</xdr:row>
      <xdr:rowOff>289838</xdr:rowOff>
    </xdr:to>
    <xdr:sp macro="" textlink="">
      <xdr:nvSpPr>
        <xdr:cNvPr id="5" name="正方形/長方形 4">
          <a:extLst>
            <a:ext uri="{FF2B5EF4-FFF2-40B4-BE49-F238E27FC236}">
              <a16:creationId xmlns:a16="http://schemas.microsoft.com/office/drawing/2014/main" id="{2D1B9CAE-9842-4CA9-BD42-69B3A657BD4A}"/>
            </a:ext>
          </a:extLst>
        </xdr:cNvPr>
        <xdr:cNvSpPr/>
      </xdr:nvSpPr>
      <xdr:spPr>
        <a:xfrm>
          <a:off x="3138488" y="40795574"/>
          <a:ext cx="2928139" cy="10518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76200</xdr:colOff>
      <xdr:row>757</xdr:row>
      <xdr:rowOff>295275</xdr:rowOff>
    </xdr:from>
    <xdr:to>
      <xdr:col>32</xdr:col>
      <xdr:colOff>15093</xdr:colOff>
      <xdr:row>759</xdr:row>
      <xdr:rowOff>309562</xdr:rowOff>
    </xdr:to>
    <xdr:sp macro="" textlink="">
      <xdr:nvSpPr>
        <xdr:cNvPr id="6" name="大かっこ 5">
          <a:extLst>
            <a:ext uri="{FF2B5EF4-FFF2-40B4-BE49-F238E27FC236}">
              <a16:creationId xmlns:a16="http://schemas.microsoft.com/office/drawing/2014/main" id="{32C375BC-63D3-4375-89AD-9FC63263DE2D}"/>
            </a:ext>
          </a:extLst>
        </xdr:cNvPr>
        <xdr:cNvSpPr/>
      </xdr:nvSpPr>
      <xdr:spPr>
        <a:xfrm>
          <a:off x="2876550" y="41852850"/>
          <a:ext cx="3539343" cy="73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225</v>
      </c>
      <c r="AT2" s="207"/>
      <c r="AU2" s="207"/>
      <c r="AV2" s="98" t="str">
        <f>IF(AW2="","","-")</f>
        <v>-</v>
      </c>
      <c r="AW2" s="394">
        <v>1</v>
      </c>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591</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760</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2.75" customHeight="1">
      <c r="A7" s="821" t="s">
        <v>12</v>
      </c>
      <c r="B7" s="822"/>
      <c r="C7" s="822"/>
      <c r="D7" s="822"/>
      <c r="E7" s="822"/>
      <c r="F7" s="823"/>
      <c r="G7" s="824" t="s">
        <v>725</v>
      </c>
      <c r="H7" s="825"/>
      <c r="I7" s="825"/>
      <c r="J7" s="825"/>
      <c r="K7" s="825"/>
      <c r="L7" s="825"/>
      <c r="M7" s="825"/>
      <c r="N7" s="825"/>
      <c r="O7" s="825"/>
      <c r="P7" s="825"/>
      <c r="Q7" s="825"/>
      <c r="R7" s="825"/>
      <c r="S7" s="825"/>
      <c r="T7" s="825"/>
      <c r="U7" s="825"/>
      <c r="V7" s="825"/>
      <c r="W7" s="825"/>
      <c r="X7" s="826"/>
      <c r="Y7" s="392" t="s">
        <v>13</v>
      </c>
      <c r="Z7" s="296"/>
      <c r="AA7" s="296"/>
      <c r="AB7" s="296"/>
      <c r="AC7" s="296"/>
      <c r="AD7" s="393"/>
      <c r="AE7" s="379" t="s">
        <v>732</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ＯＤＡ</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経済協力</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726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t="s">
        <v>706</v>
      </c>
      <c r="Q13" s="164"/>
      <c r="R13" s="164"/>
      <c r="S13" s="164"/>
      <c r="T13" s="164"/>
      <c r="U13" s="164"/>
      <c r="V13" s="165"/>
      <c r="W13" s="163" t="s">
        <v>706</v>
      </c>
      <c r="X13" s="164"/>
      <c r="Y13" s="164"/>
      <c r="Z13" s="164"/>
      <c r="AA13" s="164"/>
      <c r="AB13" s="164"/>
      <c r="AC13" s="165"/>
      <c r="AD13" s="163">
        <v>110</v>
      </c>
      <c r="AE13" s="164"/>
      <c r="AF13" s="164"/>
      <c r="AG13" s="164"/>
      <c r="AH13" s="164"/>
      <c r="AI13" s="164"/>
      <c r="AJ13" s="165"/>
      <c r="AK13" s="163">
        <v>108</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4"/>
      <c r="H14" s="745"/>
      <c r="I14" s="572" t="s">
        <v>27</v>
      </c>
      <c r="J14" s="626"/>
      <c r="K14" s="626"/>
      <c r="L14" s="626"/>
      <c r="M14" s="626"/>
      <c r="N14" s="626"/>
      <c r="O14" s="627"/>
      <c r="P14" s="163">
        <v>224</v>
      </c>
      <c r="Q14" s="164"/>
      <c r="R14" s="164"/>
      <c r="S14" s="164"/>
      <c r="T14" s="164"/>
      <c r="U14" s="164"/>
      <c r="V14" s="165"/>
      <c r="W14" s="163" t="s">
        <v>706</v>
      </c>
      <c r="X14" s="164"/>
      <c r="Y14" s="164"/>
      <c r="Z14" s="164"/>
      <c r="AA14" s="164"/>
      <c r="AB14" s="164"/>
      <c r="AC14" s="165"/>
      <c r="AD14" s="163">
        <v>132</v>
      </c>
      <c r="AE14" s="164"/>
      <c r="AF14" s="164"/>
      <c r="AG14" s="164"/>
      <c r="AH14" s="164"/>
      <c r="AI14" s="164"/>
      <c r="AJ14" s="165"/>
      <c r="AK14" s="163" t="s">
        <v>756</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t="s">
        <v>706</v>
      </c>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31</v>
      </c>
      <c r="J18" s="735"/>
      <c r="K18" s="735"/>
      <c r="L18" s="735"/>
      <c r="M18" s="735"/>
      <c r="N18" s="735"/>
      <c r="O18" s="736"/>
      <c r="P18" s="169">
        <f>SUM(P13:V17)</f>
        <v>224</v>
      </c>
      <c r="Q18" s="170"/>
      <c r="R18" s="170"/>
      <c r="S18" s="170"/>
      <c r="T18" s="170"/>
      <c r="U18" s="170"/>
      <c r="V18" s="171"/>
      <c r="W18" s="169">
        <f>SUM(W13:AC17)</f>
        <v>0</v>
      </c>
      <c r="X18" s="170"/>
      <c r="Y18" s="170"/>
      <c r="Z18" s="170"/>
      <c r="AA18" s="170"/>
      <c r="AB18" s="170"/>
      <c r="AC18" s="171"/>
      <c r="AD18" s="169">
        <f>SUM(AD13:AJ17)</f>
        <v>242</v>
      </c>
      <c r="AE18" s="170"/>
      <c r="AF18" s="170"/>
      <c r="AG18" s="170"/>
      <c r="AH18" s="170"/>
      <c r="AI18" s="170"/>
      <c r="AJ18" s="171"/>
      <c r="AK18" s="169">
        <f>SUM(AK13:AQ17)</f>
        <v>108</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224</v>
      </c>
      <c r="Q19" s="164"/>
      <c r="R19" s="164"/>
      <c r="S19" s="164"/>
      <c r="T19" s="164"/>
      <c r="U19" s="164"/>
      <c r="V19" s="165"/>
      <c r="W19" s="163">
        <v>0</v>
      </c>
      <c r="X19" s="164"/>
      <c r="Y19" s="164"/>
      <c r="Z19" s="164"/>
      <c r="AA19" s="164"/>
      <c r="AB19" s="164"/>
      <c r="AC19" s="165"/>
      <c r="AD19" s="163">
        <v>242</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33</v>
      </c>
      <c r="H20" s="533"/>
      <c r="I20" s="533"/>
      <c r="J20" s="533"/>
      <c r="K20" s="533"/>
      <c r="L20" s="533"/>
      <c r="M20" s="533"/>
      <c r="N20" s="533"/>
      <c r="O20" s="533"/>
      <c r="P20" s="536">
        <f>IF(P18=0, "-", SUM(P19)/P18)</f>
        <v>1</v>
      </c>
      <c r="Q20" s="536"/>
      <c r="R20" s="536"/>
      <c r="S20" s="536"/>
      <c r="T20" s="536"/>
      <c r="U20" s="536"/>
      <c r="V20" s="536"/>
      <c r="W20" s="536" t="str">
        <f t="shared" ref="W20" si="0">IF(W18=0, "-", SUM(W19)/W18)</f>
        <v>-</v>
      </c>
      <c r="X20" s="536"/>
      <c r="Y20" s="536"/>
      <c r="Z20" s="536"/>
      <c r="AA20" s="536"/>
      <c r="AB20" s="536"/>
      <c r="AC20" s="536"/>
      <c r="AD20" s="536">
        <f t="shared" ref="AD20" si="1">IF(AD18=0, "-", SUM(AD19)/AD18)</f>
        <v>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1</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1</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707</v>
      </c>
      <c r="H23" s="133"/>
      <c r="I23" s="133"/>
      <c r="J23" s="133"/>
      <c r="K23" s="133"/>
      <c r="L23" s="133"/>
      <c r="M23" s="133"/>
      <c r="N23" s="133"/>
      <c r="O23" s="134"/>
      <c r="P23" s="160">
        <v>108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108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18.75" hidden="1"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39" t="s">
        <v>50</v>
      </c>
      <c r="Z32" s="546"/>
      <c r="AA32" s="547"/>
      <c r="AB32" s="548"/>
      <c r="AC32" s="548"/>
      <c r="AD32" s="548"/>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c r="AC33" s="519"/>
      <c r="AD33" s="519"/>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50</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50</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50</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2"/>
      <c r="AY66">
        <f>$AY$65</f>
        <v>0</v>
      </c>
    </row>
    <row r="67" spans="1:51" ht="23.25" hidden="1" customHeight="1">
      <c r="A67" s="846"/>
      <c r="B67" s="847"/>
      <c r="C67" s="847"/>
      <c r="D67" s="847"/>
      <c r="E67" s="847"/>
      <c r="F67" s="848"/>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60</v>
      </c>
      <c r="B70" s="847"/>
      <c r="C70" s="847"/>
      <c r="D70" s="847"/>
      <c r="E70" s="847"/>
      <c r="F70" s="848"/>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496"/>
      <c r="AQ72" s="363"/>
      <c r="AR72" s="364"/>
      <c r="AS72" s="364"/>
      <c r="AT72" s="811"/>
      <c r="AU72" s="364"/>
      <c r="AV72" s="364"/>
      <c r="AW72" s="364"/>
      <c r="AX72" s="365"/>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7"/>
      <c r="B82" s="844"/>
      <c r="C82" s="549"/>
      <c r="D82" s="549"/>
      <c r="E82" s="549"/>
      <c r="F82" s="550"/>
      <c r="G82" s="498" t="s">
        <v>708</v>
      </c>
      <c r="H82" s="498"/>
      <c r="I82" s="498"/>
      <c r="J82" s="498"/>
      <c r="K82" s="498"/>
      <c r="L82" s="498"/>
      <c r="M82" s="498"/>
      <c r="N82" s="498"/>
      <c r="O82" s="498"/>
      <c r="P82" s="498"/>
      <c r="Q82" s="498"/>
      <c r="R82" s="498"/>
      <c r="S82" s="498"/>
      <c r="T82" s="498"/>
      <c r="U82" s="498"/>
      <c r="V82" s="498"/>
      <c r="W82" s="498"/>
      <c r="X82" s="498"/>
      <c r="Y82" s="498"/>
      <c r="Z82" s="498"/>
      <c r="AA82" s="749"/>
      <c r="AB82" s="497" t="s">
        <v>709</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48</v>
      </c>
      <c r="AT86" s="202"/>
      <c r="AU86" s="271"/>
      <c r="AV86" s="271"/>
      <c r="AW86" s="375" t="s">
        <v>49</v>
      </c>
      <c r="AX86" s="376"/>
      <c r="AY86">
        <f t="shared" si="10"/>
        <v>1</v>
      </c>
      <c r="AZ86" s="10"/>
      <c r="BA86" s="10"/>
      <c r="BB86" s="10"/>
      <c r="BC86" s="10"/>
      <c r="BD86" s="10"/>
      <c r="BE86" s="10"/>
      <c r="BF86" s="10"/>
      <c r="BG86" s="10"/>
      <c r="BH86" s="10"/>
    </row>
    <row r="87" spans="1:60" ht="23.25" customHeight="1">
      <c r="A87" s="517"/>
      <c r="B87" s="549"/>
      <c r="C87" s="549"/>
      <c r="D87" s="549"/>
      <c r="E87" s="549"/>
      <c r="F87" s="550"/>
      <c r="G87" s="232" t="s">
        <v>730</v>
      </c>
      <c r="H87" s="191"/>
      <c r="I87" s="191"/>
      <c r="J87" s="191"/>
      <c r="K87" s="191"/>
      <c r="L87" s="191"/>
      <c r="M87" s="191"/>
      <c r="N87" s="191"/>
      <c r="O87" s="233"/>
      <c r="P87" s="191" t="s">
        <v>710</v>
      </c>
      <c r="Q87" s="796"/>
      <c r="R87" s="796"/>
      <c r="S87" s="796"/>
      <c r="T87" s="796"/>
      <c r="U87" s="796"/>
      <c r="V87" s="796"/>
      <c r="W87" s="796"/>
      <c r="X87" s="797"/>
      <c r="Y87" s="752" t="s">
        <v>74</v>
      </c>
      <c r="Z87" s="753"/>
      <c r="AA87" s="754"/>
      <c r="AB87" s="548" t="s">
        <v>711</v>
      </c>
      <c r="AC87" s="548"/>
      <c r="AD87" s="548"/>
      <c r="AE87" s="363">
        <v>40</v>
      </c>
      <c r="AF87" s="364"/>
      <c r="AG87" s="364"/>
      <c r="AH87" s="364"/>
      <c r="AI87" s="363">
        <v>34</v>
      </c>
      <c r="AJ87" s="364"/>
      <c r="AK87" s="364"/>
      <c r="AL87" s="364"/>
      <c r="AM87" s="363">
        <v>39</v>
      </c>
      <c r="AN87" s="364"/>
      <c r="AO87" s="364"/>
      <c r="AP87" s="364"/>
      <c r="AQ87" s="166"/>
      <c r="AR87" s="167"/>
      <c r="AS87" s="167"/>
      <c r="AT87" s="168"/>
      <c r="AU87" s="364"/>
      <c r="AV87" s="364"/>
      <c r="AW87" s="364"/>
      <c r="AX87" s="365"/>
      <c r="AY87">
        <f t="shared" si="10"/>
        <v>1</v>
      </c>
    </row>
    <row r="88" spans="1:60" ht="23.25"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t="s">
        <v>711</v>
      </c>
      <c r="AC88" s="519"/>
      <c r="AD88" s="519"/>
      <c r="AE88" s="363">
        <v>31</v>
      </c>
      <c r="AF88" s="364"/>
      <c r="AG88" s="364"/>
      <c r="AH88" s="364"/>
      <c r="AI88" s="363">
        <v>40</v>
      </c>
      <c r="AJ88" s="364"/>
      <c r="AK88" s="364"/>
      <c r="AL88" s="364"/>
      <c r="AM88" s="166">
        <v>34</v>
      </c>
      <c r="AN88" s="167"/>
      <c r="AO88" s="167"/>
      <c r="AP88" s="168"/>
      <c r="AQ88" s="166">
        <v>39</v>
      </c>
      <c r="AR88" s="167"/>
      <c r="AS88" s="167"/>
      <c r="AT88" s="168"/>
      <c r="AU88" s="364"/>
      <c r="AV88" s="364"/>
      <c r="AW88" s="364"/>
      <c r="AX88" s="365"/>
      <c r="AY88">
        <f t="shared" si="10"/>
        <v>1</v>
      </c>
      <c r="AZ88" s="10"/>
      <c r="BA88" s="10"/>
      <c r="BB88" s="10"/>
      <c r="BC88" s="10"/>
    </row>
    <row r="89" spans="1:60" ht="23.25"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71">
        <f>AE87/AE88*100</f>
        <v>129.03225806451613</v>
      </c>
      <c r="AF89" s="372"/>
      <c r="AG89" s="372"/>
      <c r="AH89" s="372"/>
      <c r="AI89" s="371">
        <f>AI87/AI88*100</f>
        <v>85</v>
      </c>
      <c r="AJ89" s="372"/>
      <c r="AK89" s="372"/>
      <c r="AL89" s="372"/>
      <c r="AM89" s="371">
        <f>AM87/AM88*100</f>
        <v>114.70588235294117</v>
      </c>
      <c r="AN89" s="372"/>
      <c r="AO89" s="372"/>
      <c r="AP89" s="372"/>
      <c r="AQ89" s="166"/>
      <c r="AR89" s="167"/>
      <c r="AS89" s="167"/>
      <c r="AT89" s="168"/>
      <c r="AU89" s="363"/>
      <c r="AV89" s="364"/>
      <c r="AW89" s="364"/>
      <c r="AX89" s="365"/>
      <c r="AY89">
        <f t="shared" si="10"/>
        <v>1</v>
      </c>
      <c r="AZ89" s="10"/>
      <c r="BA89" s="10"/>
      <c r="BB89" s="10"/>
      <c r="BC89" s="10"/>
      <c r="BD89" s="10"/>
      <c r="BE89" s="10"/>
      <c r="BF89" s="10"/>
      <c r="BG89" s="10"/>
      <c r="BH89" s="10"/>
    </row>
    <row r="90" spans="1:60" ht="18.75"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8.75"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48</v>
      </c>
      <c r="AT91" s="202"/>
      <c r="AU91" s="271"/>
      <c r="AV91" s="271"/>
      <c r="AW91" s="375" t="s">
        <v>49</v>
      </c>
      <c r="AX91" s="376"/>
      <c r="AY91">
        <f>$AY$90</f>
        <v>1</v>
      </c>
      <c r="AZ91" s="10"/>
      <c r="BA91" s="10"/>
      <c r="BB91" s="10"/>
      <c r="BC91" s="10"/>
    </row>
    <row r="92" spans="1:60" ht="23.25" customHeight="1">
      <c r="A92" s="517"/>
      <c r="B92" s="549"/>
      <c r="C92" s="549"/>
      <c r="D92" s="549"/>
      <c r="E92" s="549"/>
      <c r="F92" s="550"/>
      <c r="G92" s="232" t="s">
        <v>731</v>
      </c>
      <c r="H92" s="191"/>
      <c r="I92" s="191"/>
      <c r="J92" s="191"/>
      <c r="K92" s="191"/>
      <c r="L92" s="191"/>
      <c r="M92" s="191"/>
      <c r="N92" s="191"/>
      <c r="O92" s="233"/>
      <c r="P92" s="191" t="s">
        <v>712</v>
      </c>
      <c r="Q92" s="796"/>
      <c r="R92" s="796"/>
      <c r="S92" s="796"/>
      <c r="T92" s="796"/>
      <c r="U92" s="796"/>
      <c r="V92" s="796"/>
      <c r="W92" s="796"/>
      <c r="X92" s="797"/>
      <c r="Y92" s="752" t="s">
        <v>74</v>
      </c>
      <c r="Z92" s="753"/>
      <c r="AA92" s="754"/>
      <c r="AB92" s="548" t="s">
        <v>713</v>
      </c>
      <c r="AC92" s="548"/>
      <c r="AD92" s="548"/>
      <c r="AE92" s="363">
        <v>147</v>
      </c>
      <c r="AF92" s="364"/>
      <c r="AG92" s="364"/>
      <c r="AH92" s="364"/>
      <c r="AI92" s="363">
        <v>100</v>
      </c>
      <c r="AJ92" s="364"/>
      <c r="AK92" s="364"/>
      <c r="AL92" s="364"/>
      <c r="AM92" s="363">
        <v>104</v>
      </c>
      <c r="AN92" s="364"/>
      <c r="AO92" s="364"/>
      <c r="AP92" s="364"/>
      <c r="AQ92" s="166"/>
      <c r="AR92" s="167"/>
      <c r="AS92" s="167"/>
      <c r="AT92" s="168"/>
      <c r="AU92" s="364"/>
      <c r="AV92" s="364"/>
      <c r="AW92" s="364"/>
      <c r="AX92" s="365"/>
      <c r="AY92">
        <f t="shared" ref="AY92:AY94" si="11">$AY$90</f>
        <v>1</v>
      </c>
      <c r="AZ92" s="10"/>
      <c r="BA92" s="10"/>
      <c r="BB92" s="10"/>
      <c r="BC92" s="10"/>
      <c r="BD92" s="10"/>
      <c r="BE92" s="10"/>
      <c r="BF92" s="10"/>
      <c r="BG92" s="10"/>
      <c r="BH92" s="10"/>
    </row>
    <row r="93" spans="1:60" ht="23.25"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t="s">
        <v>713</v>
      </c>
      <c r="AC93" s="519"/>
      <c r="AD93" s="519"/>
      <c r="AE93" s="363">
        <v>82</v>
      </c>
      <c r="AF93" s="364"/>
      <c r="AG93" s="364"/>
      <c r="AH93" s="364"/>
      <c r="AI93" s="363">
        <v>147</v>
      </c>
      <c r="AJ93" s="364"/>
      <c r="AK93" s="364"/>
      <c r="AL93" s="364"/>
      <c r="AM93" s="363">
        <v>100</v>
      </c>
      <c r="AN93" s="364"/>
      <c r="AO93" s="364"/>
      <c r="AP93" s="364"/>
      <c r="AQ93" s="166">
        <v>104</v>
      </c>
      <c r="AR93" s="167"/>
      <c r="AS93" s="167"/>
      <c r="AT93" s="168"/>
      <c r="AU93" s="364"/>
      <c r="AV93" s="364"/>
      <c r="AW93" s="364"/>
      <c r="AX93" s="365"/>
      <c r="AY93">
        <f t="shared" si="11"/>
        <v>1</v>
      </c>
    </row>
    <row r="94" spans="1:60" ht="23.25" customHeight="1" thickBo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71">
        <f>AE92/AE93*100</f>
        <v>179.26829268292684</v>
      </c>
      <c r="AF94" s="372"/>
      <c r="AG94" s="372"/>
      <c r="AH94" s="372"/>
      <c r="AI94" s="371">
        <f t="shared" ref="AI94" si="12">AI92/AI93*100</f>
        <v>68.027210884353735</v>
      </c>
      <c r="AJ94" s="372"/>
      <c r="AK94" s="372"/>
      <c r="AL94" s="372"/>
      <c r="AM94" s="371">
        <f t="shared" ref="AM94" si="13">AM92/AM93*100</f>
        <v>104</v>
      </c>
      <c r="AN94" s="372"/>
      <c r="AO94" s="372"/>
      <c r="AP94" s="372"/>
      <c r="AQ94" s="166"/>
      <c r="AR94" s="167"/>
      <c r="AS94" s="167"/>
      <c r="AT94" s="168"/>
      <c r="AU94" s="364"/>
      <c r="AV94" s="364"/>
      <c r="AW94" s="364"/>
      <c r="AX94" s="365"/>
      <c r="AY94">
        <f t="shared" si="11"/>
        <v>1</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4"/>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7"/>
      <c r="B101" s="488"/>
      <c r="C101" s="488"/>
      <c r="D101" s="488"/>
      <c r="E101" s="488"/>
      <c r="F101" s="489"/>
      <c r="G101" s="191" t="s">
        <v>714</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715</v>
      </c>
      <c r="AC101" s="548"/>
      <c r="AD101" s="548"/>
      <c r="AE101" s="363">
        <v>183</v>
      </c>
      <c r="AF101" s="364"/>
      <c r="AG101" s="364"/>
      <c r="AH101" s="811"/>
      <c r="AI101" s="363">
        <v>191</v>
      </c>
      <c r="AJ101" s="364"/>
      <c r="AK101" s="364"/>
      <c r="AL101" s="811"/>
      <c r="AM101" s="363">
        <v>174</v>
      </c>
      <c r="AN101" s="364"/>
      <c r="AO101" s="364"/>
      <c r="AP101" s="811"/>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8" t="s">
        <v>715</v>
      </c>
      <c r="AC102" s="548"/>
      <c r="AD102" s="548"/>
      <c r="AE102" s="358">
        <v>166</v>
      </c>
      <c r="AF102" s="358"/>
      <c r="AG102" s="358"/>
      <c r="AH102" s="358"/>
      <c r="AI102" s="363">
        <v>166</v>
      </c>
      <c r="AJ102" s="364"/>
      <c r="AK102" s="364"/>
      <c r="AL102" s="364"/>
      <c r="AM102" s="371">
        <v>210</v>
      </c>
      <c r="AN102" s="372"/>
      <c r="AO102" s="372"/>
      <c r="AP102" s="496"/>
      <c r="AQ102" s="358">
        <v>220</v>
      </c>
      <c r="AR102" s="358"/>
      <c r="AS102" s="358"/>
      <c r="AT102" s="358"/>
      <c r="AU102" s="371"/>
      <c r="AV102" s="372"/>
      <c r="AW102" s="372"/>
      <c r="AX102" s="925"/>
    </row>
    <row r="103" spans="1:60" ht="31.5" hidden="1"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717</v>
      </c>
      <c r="AC116" s="301"/>
      <c r="AD116" s="302"/>
      <c r="AE116" s="358">
        <v>1.24</v>
      </c>
      <c r="AF116" s="358"/>
      <c r="AG116" s="358"/>
      <c r="AH116" s="358"/>
      <c r="AI116" s="358">
        <v>1.91</v>
      </c>
      <c r="AJ116" s="358"/>
      <c r="AK116" s="358"/>
      <c r="AL116" s="358"/>
      <c r="AM116" s="358">
        <f>174/104</f>
        <v>1.6730769230769231</v>
      </c>
      <c r="AN116" s="358"/>
      <c r="AO116" s="358"/>
      <c r="AP116" s="358"/>
      <c r="AQ116" s="363">
        <v>2.1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718</v>
      </c>
      <c r="AC117" s="343"/>
      <c r="AD117" s="344"/>
      <c r="AE117" s="306" t="s">
        <v>719</v>
      </c>
      <c r="AF117" s="306"/>
      <c r="AG117" s="306"/>
      <c r="AH117" s="306"/>
      <c r="AI117" s="306" t="s">
        <v>728</v>
      </c>
      <c r="AJ117" s="306"/>
      <c r="AK117" s="306"/>
      <c r="AL117" s="306"/>
      <c r="AM117" s="306" t="s">
        <v>729</v>
      </c>
      <c r="AN117" s="306"/>
      <c r="AO117" s="306"/>
      <c r="AP117" s="306"/>
      <c r="AQ117" s="306" t="s">
        <v>757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5">$AY$132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5"/>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733</v>
      </c>
      <c r="H154" s="191"/>
      <c r="I154" s="191"/>
      <c r="J154" s="191"/>
      <c r="K154" s="191"/>
      <c r="L154" s="191"/>
      <c r="M154" s="191"/>
      <c r="N154" s="191"/>
      <c r="O154" s="191"/>
      <c r="P154" s="233"/>
      <c r="Q154" s="190" t="s">
        <v>721</v>
      </c>
      <c r="R154" s="191"/>
      <c r="S154" s="191"/>
      <c r="T154" s="191"/>
      <c r="U154" s="191"/>
      <c r="V154" s="191"/>
      <c r="W154" s="191"/>
      <c r="X154" s="191"/>
      <c r="Y154" s="191"/>
      <c r="Z154" s="191"/>
      <c r="AA154" s="916"/>
      <c r="AB154" s="256"/>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1</v>
      </c>
    </row>
    <row r="155" spans="1:51" ht="33"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1</v>
      </c>
    </row>
    <row r="157" spans="1:51" ht="53.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754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1</v>
      </c>
    </row>
    <row r="158" spans="1:51" ht="27"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25" customHeight="1">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5">$AY$431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5"/>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5"/>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42"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705</v>
      </c>
      <c r="AE702" s="891"/>
      <c r="AF702" s="891"/>
      <c r="AG702" s="880" t="s">
        <v>736</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705</v>
      </c>
      <c r="AE703" s="185"/>
      <c r="AF703" s="185"/>
      <c r="AG703" s="664" t="s">
        <v>737</v>
      </c>
      <c r="AH703" s="665"/>
      <c r="AI703" s="665"/>
      <c r="AJ703" s="665"/>
      <c r="AK703" s="665"/>
      <c r="AL703" s="665"/>
      <c r="AM703" s="665"/>
      <c r="AN703" s="665"/>
      <c r="AO703" s="665"/>
      <c r="AP703" s="665"/>
      <c r="AQ703" s="665"/>
      <c r="AR703" s="665"/>
      <c r="AS703" s="665"/>
      <c r="AT703" s="665"/>
      <c r="AU703" s="665"/>
      <c r="AV703" s="665"/>
      <c r="AW703" s="665"/>
      <c r="AX703" s="666"/>
    </row>
    <row r="704" spans="1:51" ht="53.25"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705</v>
      </c>
      <c r="AE704" s="583"/>
      <c r="AF704" s="583"/>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722</v>
      </c>
      <c r="AE705" s="733"/>
      <c r="AF705" s="733"/>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39.7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705</v>
      </c>
      <c r="AE708" s="668"/>
      <c r="AF708" s="668"/>
      <c r="AG708" s="523" t="s">
        <v>740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722</v>
      </c>
      <c r="AE709" s="185"/>
      <c r="AF709" s="185"/>
      <c r="AG709" s="664"/>
      <c r="AH709" s="665"/>
      <c r="AI709" s="665"/>
      <c r="AJ709" s="665"/>
      <c r="AK709" s="665"/>
      <c r="AL709" s="665"/>
      <c r="AM709" s="665"/>
      <c r="AN709" s="665"/>
      <c r="AO709" s="665"/>
      <c r="AP709" s="665"/>
      <c r="AQ709" s="665"/>
      <c r="AR709" s="665"/>
      <c r="AS709" s="665"/>
      <c r="AT709" s="665"/>
      <c r="AU709" s="665"/>
      <c r="AV709" s="665"/>
      <c r="AW709" s="665"/>
      <c r="AX709" s="666"/>
    </row>
    <row r="710" spans="1:50" ht="85.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705</v>
      </c>
      <c r="AE710" s="185"/>
      <c r="AF710" s="185"/>
      <c r="AG710" s="664" t="s">
        <v>741</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705</v>
      </c>
      <c r="AE711" s="185"/>
      <c r="AF711" s="185"/>
      <c r="AG711" s="664" t="s">
        <v>724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722</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722</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705</v>
      </c>
      <c r="AE715" s="668"/>
      <c r="AF715" s="774"/>
      <c r="AG715" s="523" t="s">
        <v>742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722</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705</v>
      </c>
      <c r="AE717" s="185"/>
      <c r="AF717" s="185"/>
      <c r="AG717" s="664" t="s">
        <v>755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722</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0"/>
      <c r="B720" s="651"/>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3"/>
      <c r="D722" s="914"/>
      <c r="E722" s="914"/>
      <c r="F722" s="915"/>
      <c r="G722" s="931"/>
      <c r="H722" s="932"/>
      <c r="I722" s="77" t="str">
        <f t="shared" ref="I722:I725" si="115">IF(OR(G722="　", G722=""), "", "-")</f>
        <v/>
      </c>
      <c r="J722" s="912"/>
      <c r="K722" s="912"/>
      <c r="L722" s="77" t="str">
        <f t="shared" ref="L722:L725" si="116">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3"/>
      <c r="D723" s="914"/>
      <c r="E723" s="914"/>
      <c r="F723" s="915"/>
      <c r="G723" s="931"/>
      <c r="H723" s="932"/>
      <c r="I723" s="77" t="str">
        <f t="shared" si="115"/>
        <v/>
      </c>
      <c r="J723" s="912"/>
      <c r="K723" s="912"/>
      <c r="L723" s="77" t="str">
        <f t="shared" si="116"/>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3"/>
      <c r="D724" s="914"/>
      <c r="E724" s="914"/>
      <c r="F724" s="915"/>
      <c r="G724" s="931"/>
      <c r="H724" s="932"/>
      <c r="I724" s="77" t="str">
        <f t="shared" si="115"/>
        <v/>
      </c>
      <c r="J724" s="912"/>
      <c r="K724" s="912"/>
      <c r="L724" s="77" t="str">
        <f t="shared" si="116"/>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3"/>
      <c r="D725" s="914"/>
      <c r="E725" s="914"/>
      <c r="F725" s="915"/>
      <c r="G725" s="953"/>
      <c r="H725" s="954"/>
      <c r="I725" s="79" t="str">
        <f t="shared" si="115"/>
        <v/>
      </c>
      <c r="J725" s="955"/>
      <c r="K725" s="955"/>
      <c r="L725" s="79" t="str">
        <f t="shared" si="116"/>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4" t="s">
        <v>743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146</v>
      </c>
      <c r="D727" s="696"/>
      <c r="E727" s="696"/>
      <c r="F727" s="697"/>
      <c r="G727" s="792" t="s">
        <v>744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5" t="s">
        <v>750</v>
      </c>
      <c r="H789" s="446"/>
      <c r="I789" s="446"/>
      <c r="J789" s="446"/>
      <c r="K789" s="447"/>
      <c r="L789" s="448" t="s">
        <v>751</v>
      </c>
      <c r="M789" s="449"/>
      <c r="N789" s="449"/>
      <c r="O789" s="449"/>
      <c r="P789" s="449"/>
      <c r="Q789" s="449"/>
      <c r="R789" s="449"/>
      <c r="S789" s="449"/>
      <c r="T789" s="449"/>
      <c r="U789" s="449"/>
      <c r="V789" s="449"/>
      <c r="W789" s="449"/>
      <c r="X789" s="450"/>
      <c r="Y789" s="451">
        <v>242</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242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7">$AY$800</f>
        <v>0</v>
      </c>
    </row>
    <row r="803" spans="1:51" ht="24.75" hidden="1" customHeight="1">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c r="A812" s="553"/>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8">$AY$813</f>
        <v>0</v>
      </c>
    </row>
    <row r="816" spans="1:51" ht="24.75" hidden="1" customHeight="1">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c r="A825" s="553"/>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9">$AY$826</f>
        <v>0</v>
      </c>
    </row>
    <row r="829" spans="1:51" ht="24.75" hidden="1" customHeight="1">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c r="A838" s="553"/>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752</v>
      </c>
      <c r="D845" s="415"/>
      <c r="E845" s="415"/>
      <c r="F845" s="415"/>
      <c r="G845" s="415"/>
      <c r="H845" s="415"/>
      <c r="I845" s="415"/>
      <c r="J845" s="416" t="s">
        <v>706</v>
      </c>
      <c r="K845" s="417"/>
      <c r="L845" s="417"/>
      <c r="M845" s="417"/>
      <c r="N845" s="417"/>
      <c r="O845" s="417"/>
      <c r="P845" s="421" t="s">
        <v>753</v>
      </c>
      <c r="Q845" s="317"/>
      <c r="R845" s="317"/>
      <c r="S845" s="317"/>
      <c r="T845" s="317"/>
      <c r="U845" s="317"/>
      <c r="V845" s="317"/>
      <c r="W845" s="317"/>
      <c r="X845" s="317"/>
      <c r="Y845" s="318">
        <v>242</v>
      </c>
      <c r="Z845" s="319"/>
      <c r="AA845" s="319"/>
      <c r="AB845" s="320"/>
      <c r="AC845" s="322" t="s">
        <v>40</v>
      </c>
      <c r="AD845" s="323"/>
      <c r="AE845" s="323"/>
      <c r="AF845" s="323"/>
      <c r="AG845" s="323"/>
      <c r="AH845" s="418" t="s">
        <v>706</v>
      </c>
      <c r="AI845" s="419"/>
      <c r="AJ845" s="419"/>
      <c r="AK845" s="419"/>
      <c r="AL845" s="326" t="s">
        <v>706</v>
      </c>
      <c r="AM845" s="327"/>
      <c r="AN845" s="327"/>
      <c r="AO845" s="328"/>
      <c r="AP845" s="321" t="s">
        <v>706</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20">$AY$875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20"/>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21">$AY$908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2">$AY$941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3">$AY$974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4">$AY$1007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5">$AY$1040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6">$AY$1073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3" t="s">
        <v>200</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Q14">
    <cfRule type="expression" dxfId="2797" priority="14041">
      <formula>IF(RIGHT(TEXT(W14,"0.#"),1)=".",FALSE,TRUE)</formula>
    </cfRule>
    <cfRule type="expression" dxfId="2796" priority="14042">
      <formula>IF(RIGHT(TEXT(W14,"0.#"),1)=".",TRUE,FALSE)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90">
    <cfRule type="expression" dxfId="2791" priority="13913">
      <formula>IF(RIGHT(TEXT(Y790,"0.#"),1)=".",FALSE,TRUE)</formula>
    </cfRule>
    <cfRule type="expression" dxfId="2790" priority="13914">
      <formula>IF(RIGHT(TEXT(Y790,"0.#"),1)=".",TRUE,FALSE)</formula>
    </cfRule>
  </conditionalFormatting>
  <conditionalFormatting sqref="Y799">
    <cfRule type="expression" dxfId="2789" priority="13909">
      <formula>IF(RIGHT(TEXT(Y799,"0.#"),1)=".",FALSE,TRUE)</formula>
    </cfRule>
    <cfRule type="expression" dxfId="2788" priority="13910">
      <formula>IF(RIGHT(TEXT(Y799,"0.#"),1)=".",TRUE,FALSE)</formula>
    </cfRule>
  </conditionalFormatting>
  <conditionalFormatting sqref="Y830:Y837 Y828 Y817:Y824 Y815 Y804:Y811 Y802">
    <cfRule type="expression" dxfId="2787" priority="13691">
      <formula>IF(RIGHT(TEXT(Y802,"0.#"),1)=".",FALSE,TRUE)</formula>
    </cfRule>
    <cfRule type="expression" dxfId="2786" priority="13692">
      <formula>IF(RIGHT(TEXT(Y802,"0.#"),1)=".",TRUE,FALSE)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Q101">
    <cfRule type="expression" dxfId="2781" priority="13729">
      <formula>IF(RIGHT(TEXT(AQ101,"0.#"),1)=".",FALSE,TRUE)</formula>
    </cfRule>
    <cfRule type="expression" dxfId="2780" priority="13730">
      <formula>IF(RIGHT(TEXT(AQ101,"0.#"),1)=".",TRUE,FALSE)</formula>
    </cfRule>
  </conditionalFormatting>
  <conditionalFormatting sqref="Y791:Y798 Y789">
    <cfRule type="expression" dxfId="2779" priority="13715">
      <formula>IF(RIGHT(TEXT(Y789,"0.#"),1)=".",FALSE,TRUE)</formula>
    </cfRule>
    <cfRule type="expression" dxfId="2778" priority="13716">
      <formula>IF(RIGHT(TEXT(Y789,"0.#"),1)=".",TRUE,FALSE)</formula>
    </cfRule>
  </conditionalFormatting>
  <conditionalFormatting sqref="AU790">
    <cfRule type="expression" dxfId="2777" priority="13713">
      <formula>IF(RIGHT(TEXT(AU790,"0.#"),1)=".",FALSE,TRUE)</formula>
    </cfRule>
    <cfRule type="expression" dxfId="2776" priority="13714">
      <formula>IF(RIGHT(TEXT(AU790,"0.#"),1)=".",TRUE,FALSE)</formula>
    </cfRule>
  </conditionalFormatting>
  <conditionalFormatting sqref="AU799">
    <cfRule type="expression" dxfId="2775" priority="13711">
      <formula>IF(RIGHT(TEXT(AU799,"0.#"),1)=".",FALSE,TRUE)</formula>
    </cfRule>
    <cfRule type="expression" dxfId="2774" priority="13712">
      <formula>IF(RIGHT(TEXT(AU799,"0.#"),1)=".",TRUE,FALSE)</formula>
    </cfRule>
  </conditionalFormatting>
  <conditionalFormatting sqref="AU791:AU798 AU789">
    <cfRule type="expression" dxfId="2773" priority="13709">
      <formula>IF(RIGHT(TEXT(AU789,"0.#"),1)=".",FALSE,TRUE)</formula>
    </cfRule>
    <cfRule type="expression" dxfId="2772" priority="13710">
      <formula>IF(RIGHT(TEXT(AU789,"0.#"),1)=".",TRUE,FALSE)</formula>
    </cfRule>
  </conditionalFormatting>
  <conditionalFormatting sqref="Y829 Y816 Y803">
    <cfRule type="expression" dxfId="2771" priority="13695">
      <formula>IF(RIGHT(TEXT(Y803,"0.#"),1)=".",FALSE,TRUE)</formula>
    </cfRule>
    <cfRule type="expression" dxfId="2770" priority="13696">
      <formula>IF(RIGHT(TEXT(Y803,"0.#"),1)=".",TRUE,FALSE)</formula>
    </cfRule>
  </conditionalFormatting>
  <conditionalFormatting sqref="Y838 Y825 Y812">
    <cfRule type="expression" dxfId="2769" priority="13693">
      <formula>IF(RIGHT(TEXT(Y812,"0.#"),1)=".",FALSE,TRUE)</formula>
    </cfRule>
    <cfRule type="expression" dxfId="2768" priority="13694">
      <formula>IF(RIGHT(TEXT(Y812,"0.#"),1)=".",TRUE,FALSE)</formula>
    </cfRule>
  </conditionalFormatting>
  <conditionalFormatting sqref="AU829 AU816 AU803">
    <cfRule type="expression" dxfId="2767" priority="13689">
      <formula>IF(RIGHT(TEXT(AU803,"0.#"),1)=".",FALSE,TRUE)</formula>
    </cfRule>
    <cfRule type="expression" dxfId="2766" priority="13690">
      <formula>IF(RIGHT(TEXT(AU803,"0.#"),1)=".",TRUE,FALSE)</formula>
    </cfRule>
  </conditionalFormatting>
  <conditionalFormatting sqref="AU838 AU825 AU812">
    <cfRule type="expression" dxfId="2765" priority="13687">
      <formula>IF(RIGHT(TEXT(AU812,"0.#"),1)=".",FALSE,TRUE)</formula>
    </cfRule>
    <cfRule type="expression" dxfId="2764" priority="13688">
      <formula>IF(RIGHT(TEXT(AU812,"0.#"),1)=".",TRUE,FALSE)</formula>
    </cfRule>
  </conditionalFormatting>
  <conditionalFormatting sqref="AU830:AU837 AU828 AU817:AU824 AU815 AU804:AU811 AU802">
    <cfRule type="expression" dxfId="2763" priority="13685">
      <formula>IF(RIGHT(TEXT(AU802,"0.#"),1)=".",FALSE,TRUE)</formula>
    </cfRule>
    <cfRule type="expression" dxfId="2762" priority="13686">
      <formula>IF(RIGHT(TEXT(AU802,"0.#"),1)=".",TRUE,FALSE)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9 AI89 AM89">
    <cfRule type="expression" dxfId="2703" priority="13347">
      <formula>IF(RIGHT(TEXT(AE89,"0.#"),1)=".",FALSE,TRUE)</formula>
    </cfRule>
    <cfRule type="expression" dxfId="2702" priority="13348">
      <formula>IF(RIGHT(TEXT(AE89,"0.#"),1)=".",TRUE,FALSE)</formula>
    </cfRule>
  </conditionalFormatting>
  <conditionalFormatting sqref="AE94 AI94 AM94">
    <cfRule type="expression" dxfId="2701" priority="13317">
      <formula>IF(RIGHT(TEXT(AE94,"0.#"),1)=".",FALSE,TRUE)</formula>
    </cfRule>
    <cfRule type="expression" dxfId="2700" priority="13318">
      <formula>IF(RIGHT(TEXT(AE94,"0.#"),1)=".",TRUE,FALSE)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Q116">
    <cfRule type="expression" dxfId="2627" priority="13193">
      <formula>IF(RIGHT(TEXT(AQ116,"0.#"),1)=".",FALSE,TRUE)</formula>
    </cfRule>
    <cfRule type="expression" dxfId="2626" priority="13194">
      <formula>IF(RIGHT(TEXT(AQ116,"0.#"),1)=".",TRUE,FALSE)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 RIGHT(TEXT(AL880,"0.#"),1)&lt;&gt;"."),TRUE,FALSE)</formula>
    </cfRule>
    <cfRule type="expression" dxfId="1994" priority="2110">
      <formula>IF(AND(AL880&gt;=0, RIGHT(TEXT(AL880,"0.#"),1)="."),TRUE,FALSE)</formula>
    </cfRule>
    <cfRule type="expression" dxfId="1993" priority="2111">
      <formula>IF(AND(AL880&lt;0, RIGHT(TEXT(AL880,"0.#"),1)&lt;&gt;"."),TRUE,FALSE)</formula>
    </cfRule>
    <cfRule type="expression" dxfId="1992" priority="2112">
      <formula>IF(AND(AL880&lt;0, RIGHT(TEXT(AL880,"0.#"),1)="."),TRUE,FALSE)</formula>
    </cfRule>
  </conditionalFormatting>
  <conditionalFormatting sqref="AL878:AO879">
    <cfRule type="expression" dxfId="1991" priority="2103">
      <formula>IF(AND(AL878&gt;=0, RIGHT(TEXT(AL878,"0.#"),1)&lt;&gt;"."),TRUE,FALSE)</formula>
    </cfRule>
    <cfRule type="expression" dxfId="1990" priority="2104">
      <formula>IF(AND(AL878&gt;=0, RIGHT(TEXT(AL878,"0.#"),1)="."),TRUE,FALSE)</formula>
    </cfRule>
    <cfRule type="expression" dxfId="1989" priority="2105">
      <formula>IF(AND(AL878&lt;0, RIGHT(TEXT(AL878,"0.#"),1)&lt;&gt;"."),TRUE,FALSE)</formula>
    </cfRule>
    <cfRule type="expression" dxfId="1988" priority="2106">
      <formula>IF(AND(AL878&lt;0, RIGHT(TEXT(AL878,"0.#"),1)="."),TRUE,FALSE)</formula>
    </cfRule>
  </conditionalFormatting>
  <conditionalFormatting sqref="AL913:AO940">
    <cfRule type="expression" dxfId="1987" priority="2097">
      <formula>IF(AND(AL913&gt;=0, RIGHT(TEXT(AL913,"0.#"),1)&lt;&gt;"."),TRUE,FALSE)</formula>
    </cfRule>
    <cfRule type="expression" dxfId="1986" priority="2098">
      <formula>IF(AND(AL913&gt;=0, RIGHT(TEXT(AL913,"0.#"),1)="."),TRUE,FALSE)</formula>
    </cfRule>
    <cfRule type="expression" dxfId="1985" priority="2099">
      <formula>IF(AND(AL913&lt;0, RIGHT(TEXT(AL913,"0.#"),1)&lt;&gt;"."),TRUE,FALSE)</formula>
    </cfRule>
    <cfRule type="expression" dxfId="1984" priority="2100">
      <formula>IF(AND(AL913&lt;0, RIGHT(TEXT(AL913,"0.#"),1)="."),TRUE,FALSE)</formula>
    </cfRule>
  </conditionalFormatting>
  <conditionalFormatting sqref="AL911:AO912">
    <cfRule type="expression" dxfId="1983" priority="2091">
      <formula>IF(AND(AL911&gt;=0, RIGHT(TEXT(AL911,"0.#"),1)&lt;&gt;"."),TRUE,FALSE)</formula>
    </cfRule>
    <cfRule type="expression" dxfId="1982" priority="2092">
      <formula>IF(AND(AL911&gt;=0, RIGHT(TEXT(AL911,"0.#"),1)="."),TRUE,FALSE)</formula>
    </cfRule>
    <cfRule type="expression" dxfId="1981" priority="2093">
      <formula>IF(AND(AL911&lt;0, RIGHT(TEXT(AL911,"0.#"),1)&lt;&gt;"."),TRUE,FALSE)</formula>
    </cfRule>
    <cfRule type="expression" dxfId="1980" priority="2094">
      <formula>IF(AND(AL911&lt;0, RIGHT(TEXT(AL911,"0.#"),1)="."),TRUE,FALSE)</formula>
    </cfRule>
  </conditionalFormatting>
  <conditionalFormatting sqref="AL946:AO973">
    <cfRule type="expression" dxfId="1979" priority="2085">
      <formula>IF(AND(AL946&gt;=0, RIGHT(TEXT(AL946,"0.#"),1)&lt;&gt;"."),TRUE,FALSE)</formula>
    </cfRule>
    <cfRule type="expression" dxfId="1978" priority="2086">
      <formula>IF(AND(AL946&gt;=0, RIGHT(TEXT(AL946,"0.#"),1)="."),TRUE,FALSE)</formula>
    </cfRule>
    <cfRule type="expression" dxfId="1977" priority="2087">
      <formula>IF(AND(AL946&lt;0, RIGHT(TEXT(AL946,"0.#"),1)&lt;&gt;"."),TRUE,FALSE)</formula>
    </cfRule>
    <cfRule type="expression" dxfId="1976" priority="2088">
      <formula>IF(AND(AL946&lt;0, RIGHT(TEXT(AL946,"0.#"),1)="."),TRUE,FALSE)</formula>
    </cfRule>
  </conditionalFormatting>
  <conditionalFormatting sqref="AL944:AO945">
    <cfRule type="expression" dxfId="1975" priority="2079">
      <formula>IF(AND(AL944&gt;=0, RIGHT(TEXT(AL944,"0.#"),1)&lt;&gt;"."),TRUE,FALSE)</formula>
    </cfRule>
    <cfRule type="expression" dxfId="1974" priority="2080">
      <formula>IF(AND(AL944&gt;=0, RIGHT(TEXT(AL944,"0.#"),1)="."),TRUE,FALSE)</formula>
    </cfRule>
    <cfRule type="expression" dxfId="1973" priority="2081">
      <formula>IF(AND(AL944&lt;0, RIGHT(TEXT(AL944,"0.#"),1)&lt;&gt;"."),TRUE,FALSE)</formula>
    </cfRule>
    <cfRule type="expression" dxfId="1972" priority="2082">
      <formula>IF(AND(AL944&lt;0, RIGHT(TEXT(AL944,"0.#"),1)="."),TRUE,FALSE)</formula>
    </cfRule>
  </conditionalFormatting>
  <conditionalFormatting sqref="AL979:AO1006">
    <cfRule type="expression" dxfId="1971" priority="2073">
      <formula>IF(AND(AL979&gt;=0, RIGHT(TEXT(AL979,"0.#"),1)&lt;&gt;"."),TRUE,FALSE)</formula>
    </cfRule>
    <cfRule type="expression" dxfId="1970" priority="2074">
      <formula>IF(AND(AL979&gt;=0, RIGHT(TEXT(AL979,"0.#"),1)="."),TRUE,FALSE)</formula>
    </cfRule>
    <cfRule type="expression" dxfId="1969" priority="2075">
      <formula>IF(AND(AL979&lt;0, RIGHT(TEXT(AL979,"0.#"),1)&lt;&gt;"."),TRUE,FALSE)</formula>
    </cfRule>
    <cfRule type="expression" dxfId="1968" priority="2076">
      <formula>IF(AND(AL979&lt;0, RIGHT(TEXT(AL979,"0.#"),1)="."),TRUE,FALSE)</formula>
    </cfRule>
  </conditionalFormatting>
  <conditionalFormatting sqref="AL977:AO978">
    <cfRule type="expression" dxfId="1967" priority="2067">
      <formula>IF(AND(AL977&gt;=0, RIGHT(TEXT(AL977,"0.#"),1)&lt;&gt;"."),TRUE,FALSE)</formula>
    </cfRule>
    <cfRule type="expression" dxfId="1966" priority="2068">
      <formula>IF(AND(AL977&gt;=0, RIGHT(TEXT(AL977,"0.#"),1)="."),TRUE,FALSE)</formula>
    </cfRule>
    <cfRule type="expression" dxfId="1965" priority="2069">
      <formula>IF(AND(AL977&lt;0, RIGHT(TEXT(AL977,"0.#"),1)&lt;&gt;"."),TRUE,FALSE)</formula>
    </cfRule>
    <cfRule type="expression" dxfId="1964" priority="2070">
      <formula>IF(AND(AL977&lt;0, RIGHT(TEXT(AL977,"0.#"),1)="."),TRUE,FALSE)</formula>
    </cfRule>
  </conditionalFormatting>
  <conditionalFormatting sqref="AL1012:AO1039">
    <cfRule type="expression" dxfId="1963" priority="2061">
      <formula>IF(AND(AL1012&gt;=0, RIGHT(TEXT(AL1012,"0.#"),1)&lt;&gt;"."),TRUE,FALSE)</formula>
    </cfRule>
    <cfRule type="expression" dxfId="1962" priority="2062">
      <formula>IF(AND(AL1012&gt;=0, RIGHT(TEXT(AL1012,"0.#"),1)="."),TRUE,FALSE)</formula>
    </cfRule>
    <cfRule type="expression" dxfId="1961" priority="2063">
      <formula>IF(AND(AL1012&lt;0, RIGHT(TEXT(AL1012,"0.#"),1)&lt;&gt;"."),TRUE,FALSE)</formula>
    </cfRule>
    <cfRule type="expression" dxfId="1960" priority="2064">
      <formula>IF(AND(AL1012&lt;0, RIGHT(TEXT(AL1012,"0.#"),1)="."),TRUE,FALSE)</formula>
    </cfRule>
  </conditionalFormatting>
  <conditionalFormatting sqref="AL1010:AO1011">
    <cfRule type="expression" dxfId="1959" priority="2055">
      <formula>IF(AND(AL1010&gt;=0, RIGHT(TEXT(AL1010,"0.#"),1)&lt;&gt;"."),TRUE,FALSE)</formula>
    </cfRule>
    <cfRule type="expression" dxfId="1958" priority="2056">
      <formula>IF(AND(AL1010&gt;=0, RIGHT(TEXT(AL1010,"0.#"),1)="."),TRUE,FALSE)</formula>
    </cfRule>
    <cfRule type="expression" dxfId="1957" priority="2057">
      <formula>IF(AND(AL1010&lt;0, RIGHT(TEXT(AL1010,"0.#"),1)&lt;&gt;"."),TRUE,FALSE)</formula>
    </cfRule>
    <cfRule type="expression" dxfId="1956" priority="2058">
      <formula>IF(AND(AL1010&lt;0, 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 RIGHT(TEXT(AL1045,"0.#"),1)&lt;&gt;"."),TRUE,FALSE)</formula>
    </cfRule>
    <cfRule type="expression" dxfId="1952" priority="2050">
      <formula>IF(AND(AL1045&gt;=0, RIGHT(TEXT(AL1045,"0.#"),1)="."),TRUE,FALSE)</formula>
    </cfRule>
    <cfRule type="expression" dxfId="1951" priority="2051">
      <formula>IF(AND(AL1045&lt;0, RIGHT(TEXT(AL1045,"0.#"),1)&lt;&gt;"."),TRUE,FALSE)</formula>
    </cfRule>
    <cfRule type="expression" dxfId="1950" priority="2052">
      <formula>IF(AND(AL1045&lt;0, 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3:AO1044">
    <cfRule type="expression" dxfId="1947" priority="2043">
      <formula>IF(AND(AL1043&gt;=0, RIGHT(TEXT(AL1043,"0.#"),1)&lt;&gt;"."),TRUE,FALSE)</formula>
    </cfRule>
    <cfRule type="expression" dxfId="1946" priority="2044">
      <formula>IF(AND(AL1043&gt;=0, RIGHT(TEXT(AL1043,"0.#"),1)="."),TRUE,FALSE)</formula>
    </cfRule>
    <cfRule type="expression" dxfId="1945" priority="2045">
      <formula>IF(AND(AL1043&lt;0, RIGHT(TEXT(AL1043,"0.#"),1)&lt;&gt;"."),TRUE,FALSE)</formula>
    </cfRule>
    <cfRule type="expression" dxfId="1944" priority="2046">
      <formula>IF(AND(AL1043&lt;0, RIGHT(TEXT(AL1043,"0.#"),1)="."),TRUE,FALSE)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8:AO1105">
    <cfRule type="expression" dxfId="1941" priority="2037">
      <formula>IF(AND(AL1078&gt;=0, RIGHT(TEXT(AL1078,"0.#"),1)&lt;&gt;"."),TRUE,FALSE)</formula>
    </cfRule>
    <cfRule type="expression" dxfId="1940" priority="2038">
      <formula>IF(AND(AL1078&gt;=0, RIGHT(TEXT(AL1078,"0.#"),1)="."),TRUE,FALSE)</formula>
    </cfRule>
    <cfRule type="expression" dxfId="1939" priority="2039">
      <formula>IF(AND(AL1078&lt;0, RIGHT(TEXT(AL1078,"0.#"),1)&lt;&gt;"."),TRUE,FALSE)</formula>
    </cfRule>
    <cfRule type="expression" dxfId="1938" priority="2040">
      <formula>IF(AND(AL1078&lt;0, RIGHT(TEXT(AL1078,"0.#"),1)="."),TRUE,FALSE)</formula>
    </cfRule>
  </conditionalFormatting>
  <conditionalFormatting sqref="Y1078:Y1105">
    <cfRule type="expression" dxfId="1937" priority="2035">
      <formula>IF(RIGHT(TEXT(Y1078,"0.#"),1)=".",FALSE,TRUE)</formula>
    </cfRule>
    <cfRule type="expression" dxfId="1936" priority="2036">
      <formula>IF(RIGHT(TEXT(Y1078,"0.#"),1)=".",TRUE,FALSE)</formula>
    </cfRule>
  </conditionalFormatting>
  <conditionalFormatting sqref="AL1076:AO1077">
    <cfRule type="expression" dxfId="1935" priority="2031">
      <formula>IF(AND(AL1076&gt;=0, RIGHT(TEXT(AL1076,"0.#"),1)&lt;&gt;"."),TRUE,FALSE)</formula>
    </cfRule>
    <cfRule type="expression" dxfId="1934" priority="2032">
      <formula>IF(AND(AL1076&gt;=0, RIGHT(TEXT(AL1076,"0.#"),1)="."),TRUE,FALSE)</formula>
    </cfRule>
    <cfRule type="expression" dxfId="1933" priority="2033">
      <formula>IF(AND(AL1076&lt;0, RIGHT(TEXT(AL1076,"0.#"),1)&lt;&gt;"."),TRUE,FALSE)</formula>
    </cfRule>
    <cfRule type="expression" dxfId="1932" priority="2034">
      <formula>IF(AND(AL1076&lt;0, RIGHT(TEXT(AL1076,"0.#"),1)="."),TRUE,FALSE)</formula>
    </cfRule>
  </conditionalFormatting>
  <conditionalFormatting sqref="Y1076:Y1077">
    <cfRule type="expression" dxfId="1931" priority="2029">
      <formula>IF(RIGHT(TEXT(Y1076,"0.#"),1)=".",FALSE,TRUE)</formula>
    </cfRule>
    <cfRule type="expression" dxfId="1930" priority="2030">
      <formula>IF(RIGHT(TEXT(Y1076,"0.#"),1)=".",TRUE,FALSE)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P14:V14">
    <cfRule type="expression" dxfId="735" priority="37">
      <formula>IF(RIGHT(TEXT(P14,"0.#"),1)=".",FALSE,TRUE)</formula>
    </cfRule>
    <cfRule type="expression" dxfId="734" priority="38">
      <formula>IF(RIGHT(TEXT(P14,"0.#"),1)=".",TRUE,FALSE)</formula>
    </cfRule>
  </conditionalFormatting>
  <conditionalFormatting sqref="AI87">
    <cfRule type="expression" dxfId="733" priority="31">
      <formula>IF(RIGHT(TEXT(AI87,"0.#"),1)=".",FALSE,TRUE)</formula>
    </cfRule>
    <cfRule type="expression" dxfId="732" priority="32">
      <formula>IF(RIGHT(TEXT(AI87,"0.#"),1)=".",TRUE,FALSE)</formula>
    </cfRule>
  </conditionalFormatting>
  <conditionalFormatting sqref="AE88">
    <cfRule type="expression" dxfId="731" priority="35">
      <formula>IF(RIGHT(TEXT(AE88,"0.#"),1)=".",FALSE,TRUE)</formula>
    </cfRule>
    <cfRule type="expression" dxfId="730" priority="36">
      <formula>IF(RIGHT(TEXT(AE88,"0.#"),1)=".",TRUE,FALSE)</formula>
    </cfRule>
  </conditionalFormatting>
  <conditionalFormatting sqref="AE87">
    <cfRule type="expression" dxfId="729" priority="33">
      <formula>IF(RIGHT(TEXT(AE87,"0.#"),1)=".",FALSE,TRUE)</formula>
    </cfRule>
    <cfRule type="expression" dxfId="728" priority="34">
      <formula>IF(RIGHT(TEXT(AE87,"0.#"),1)=".",TRUE,FALSE)</formula>
    </cfRule>
  </conditionalFormatting>
  <conditionalFormatting sqref="AI88">
    <cfRule type="expression" dxfId="727" priority="29">
      <formula>IF(RIGHT(TEXT(AI88,"0.#"),1)=".",FALSE,TRUE)</formula>
    </cfRule>
    <cfRule type="expression" dxfId="726" priority="30">
      <formula>IF(RIGHT(TEXT(AI88,"0.#"),1)=".",TRUE,FALSE)</formula>
    </cfRule>
  </conditionalFormatting>
  <conditionalFormatting sqref="AM88">
    <cfRule type="expression" dxfId="725" priority="27">
      <formula>IF(RIGHT(TEXT(AM88,"0.#"),1)=".",FALSE,TRUE)</formula>
    </cfRule>
    <cfRule type="expression" dxfId="724" priority="28">
      <formula>IF(RIGHT(TEXT(AM88,"0.#"),1)=".",TRUE,FALSE)</formula>
    </cfRule>
  </conditionalFormatting>
  <conditionalFormatting sqref="AE93">
    <cfRule type="expression" dxfId="723" priority="25">
      <formula>IF(RIGHT(TEXT(AE93,"0.#"),1)=".",FALSE,TRUE)</formula>
    </cfRule>
    <cfRule type="expression" dxfId="722" priority="26">
      <formula>IF(RIGHT(TEXT(AE93,"0.#"),1)=".",TRUE,FALSE)</formula>
    </cfRule>
  </conditionalFormatting>
  <conditionalFormatting sqref="AE92">
    <cfRule type="expression" dxfId="721" priority="23">
      <formula>IF(RIGHT(TEXT(AE92,"0.#"),1)=".",FALSE,TRUE)</formula>
    </cfRule>
    <cfRule type="expression" dxfId="720" priority="24">
      <formula>IF(RIGHT(TEXT(AE92,"0.#"),1)=".",TRUE,FALSE)</formula>
    </cfRule>
  </conditionalFormatting>
  <conditionalFormatting sqref="AI92">
    <cfRule type="expression" dxfId="719" priority="21">
      <formula>IF(RIGHT(TEXT(AI92,"0.#"),1)=".",FALSE,TRUE)</formula>
    </cfRule>
    <cfRule type="expression" dxfId="718" priority="22">
      <formula>IF(RIGHT(TEXT(AI92,"0.#"),1)=".",TRUE,FALSE)</formula>
    </cfRule>
  </conditionalFormatting>
  <conditionalFormatting sqref="AI93">
    <cfRule type="expression" dxfId="717" priority="19">
      <formula>IF(RIGHT(TEXT(AI93,"0.#"),1)=".",FALSE,TRUE)</formula>
    </cfRule>
    <cfRule type="expression" dxfId="716" priority="20">
      <formula>IF(RIGHT(TEXT(AI93,"0.#"),1)=".",TRUE,FALSE)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26" sqref="W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50</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51</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50</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50</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50</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50</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50</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50</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50</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50</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50</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AOYAMA DAISUKE</dc:creator>
  <cp:keywords/>
  <dc:description/>
  <cp:lastModifiedBy>情報通信課</cp:lastModifiedBy>
  <cp:revision/>
  <cp:lastPrinted>2021-05-25T07:14:42Z</cp:lastPrinted>
  <dcterms:created xsi:type="dcterms:W3CDTF">2012-03-13T00:50:25Z</dcterms:created>
  <dcterms:modified xsi:type="dcterms:W3CDTF">2021-08-20T05:56:44Z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