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50" yWindow="47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<sst xmlns="http://schemas.openxmlformats.org/spreadsheetml/2006/main" count="3227" uniqueCount="813">
  <si>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</si>
  <si>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</si>
  <si>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</si>
  <si>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</si>
  <si>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</si>
  <si>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</si>
  <si>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</si>
  <si>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</si>
  <si>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</si>
  <si>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</si>
  <si>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</si>
  <si>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</si>
  <si>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</si>
  <si>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</si>
  <si>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</si>
  <si>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</si>
  <si>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</si>
  <si>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</si>
  <si>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</si>
  <si>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</si>
  <si>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</si>
  <si>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</si>
  <si>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</si>
  <si>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</si>
  <si>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</si>
  <si>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</si>
  <si>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</si>
  <si>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</si>
  <si>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</si>
  <si>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</si>
  <si>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</si>
  <si>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</si>
  <si>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</si>
  <si>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</si>
  <si>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</si>
  <si>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</si>
  <si>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</si>
  <si>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</si>
  <si>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</si>
  <si>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</si>
  <si>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</si>
  <si>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</si>
  <si>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</si>
  <si>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</si>
  <si>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</si>
  <si>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</si>
  <si>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</si>
  <si>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</si>
  <si>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</si>
  <si>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</si>
  <si>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</si>
  <si>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</si>
  <si>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</si>
  <si>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</si>
  <si>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</si>
  <si>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</si>
  <si>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</si>
  <si>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</si>
  <si>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</si>
  <si>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</si>
  <si>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</si>
  <si>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</si>
  <si>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</si>
  <si>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</si>
  <si>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</si>
  <si>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</si>
  <si>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</si>
  <si>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</si>
  <si>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</si>
  <si>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</si>
  <si>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</si>
  <si>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</si>
  <si>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</si>
  <si>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</si>
  <si>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</si>
  <si>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</si>
  <si>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</si>
  <si>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</si>
  <si>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</si>
  <si>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</si>
  <si>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</si>
  <si>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</si>
  <si>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</si>
  <si>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</si>
  <si>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</si>
  <si>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</si>
  <si>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</si>
  <si>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</si>
  <si>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</si>
  <si>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</si>
  <si>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</si>
  <si>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</si>
  <si>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</si>
  <si>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</si>
  <si>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</si>
  <si>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</si>
  <si>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</si>
  <si>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</si>
  <si>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</si>
  <si>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</si>
  <si>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</si>
  <si>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</si>
  <si>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</si>
  <si>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</si>
  <si>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</si>
  <si>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</si>
  <si>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</si>
  <si>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</si>
  <si>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</si>
  <si>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</si>
  <si>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</si>
  <si>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</si>
  <si>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</si>
  <si>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</si>
  <si>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</si>
  <si>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</si>
  <si>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</si>
  <si>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</si>
  <si>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</si>
  <si>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</si>
  <si>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</si>
  <si>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</si>
  <si>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</si>
  <si>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</si>
  <si>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</si>
  <si>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</si>
  <si>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</si>
  <si>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</si>
  <si>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</si>
  <si>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</si>
  <si>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</si>
  <si>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</si>
  <si>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</si>
  <si>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</si>
  <si>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</si>
  <si>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</si>
  <si>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</si>
  <si>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</si>
  <si>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</si>
  <si>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</si>
  <si>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</si>
  <si>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</si>
  <si>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</si>
  <si>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</si>
  <si>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</si>
  <si>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</si>
  <si>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</si>
  <si>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</si>
  <si>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</si>
  <si>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</si>
  <si>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</si>
  <si>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</si>
  <si>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</si>
  <si>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</si>
  <si>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</si>
  <si>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</si>
  <si>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</si>
  <si>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</si>
  <si>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</si>
  <si>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</si>
  <si>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</si>
  <si>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</si>
  <si>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</si>
  <si>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</si>
  <si>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</si>
  <si>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</si>
  <si>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</si>
  <si>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</si>
  <si>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</si>
  <si>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</si>
  <si>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</si>
  <si>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</si>
  <si>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</si>
  <si>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</si>
  <si>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</si>
  <si>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</si>
  <si>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</si>
  <si>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</si>
  <si>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</si>
  <si>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</si>
  <si>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</si>
  <si>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</si>
  <si>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</si>
  <si>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</si>
  <si>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</si>
  <si>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</si>
  <si>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</si>
  <si>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</si>
  <si>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</si>
  <si>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</si>
  <si>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</si>
  <si>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</si>
  <si>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</si>
  <si>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</si>
  <si>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</si>
  <si>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</si>
  <si>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</si>
  <si>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</si>
  <si>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</si>
  <si>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</si>
  <si>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</si>
  <si>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</si>
  <si>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</si>
  <si>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</si>
  <si>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</si>
  <si>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</si>
  <si>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</si>
  <si>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</si>
  <si>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</si>
  <si>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</si>
  <si>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</si>
  <si>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</si>
  <si>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</si>
  <si>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</si>
  <si>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</si>
  <si>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</si>
  <si>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</si>
  <si>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</si>
  <si>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</si>
  <si>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</si>
  <si>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</si>
  <si>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</si>
  <si>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</si>
  <si>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</si>
  <si>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</si>
  <si>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</si>
  <si>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</si>
  <si>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</si>
  <si>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</si>
  <si>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</si>
  <si>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</si>
  <si>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</si>
  <si>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</si>
  <si>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</si>
  <si>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</si>
  <si>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</si>
  <si>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</si>
  <si>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</si>
  <si>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</si>
  <si>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</si>
  <si>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</si>
  <si>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</si>
  <si>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</si>
  <si>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</si>
  <si>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</si>
  <si>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</si>
  <si>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</si>
  <si>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</si>
  <si>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</si>
  <si>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</si>
  <si>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</si>
  <si>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</si>
  <si>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</si>
  <si>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</si>
  <si>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</si>
  <si>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</si>
  <si>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</si>
  <si>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</si>
  <si>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</si>
  <si>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</si>
  <si>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</si>
  <si>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</si>
  <si>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</si>
  <si>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</si>
  <si>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</si>
  <si>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</si>
  <si>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</si>
  <si>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</si>
  <si>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</si>
  <si>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</si>
  <si>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</si>
  <si>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</si>
  <si>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</si>
  <si>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</si>
  <si>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</si>
  <si>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</si>
  <si>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</si>
  <si>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</si>
  <si>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</si>
  <si>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</si>
  <si>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</si>
  <si>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</si>
  <si>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</si>
  <si>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</si>
  <si>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</si>
  <si>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</si>
  <si>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</si>
  <si>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</si>
  <si>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</si>
  <si>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</si>
  <si>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</si>
  <si>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</si>
  <si>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</si>
  <si>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</si>
  <si>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</si>
  <si>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</si>
  <si>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</si>
  <si>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</si>
  <si>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</si>
  <si>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</si>
  <si>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</si>
  <si>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</si>
  <si>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</si>
  <si>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</si>
  <si>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</si>
  <si>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</si>
  <si>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</si>
  <si>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</si>
  <si>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</si>
  <si>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</si>
  <si>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</si>
  <si>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</si>
  <si>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</si>
  <si>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</si>
  <si>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</si>
  <si>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</si>
  <si>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</si>
  <si>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</si>
  <si>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</si>
  <si>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</si>
  <si>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</si>
  <si>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</si>
  <si>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</si>
  <si>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</si>
  <si>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</si>
  <si>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</si>
  <si>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</si>
  <si>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</si>
  <si>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</si>
  <si>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</si>
  <si>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</si>
  <si>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</si>
  <si>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</si>
  <si>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</si>
  <si>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</si>
  <si>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</si>
  <si>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</si>
  <si>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</si>
  <si>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</si>
  <si>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</si>
  <si>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</si>
  <si>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</si>
  <si>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</si>
  <si>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</si>
  <si>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</si>
  <si>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</si>
  <si>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</si>
  <si>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</si>
  <si>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</si>
  <si>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</si>
  <si>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</si>
  <si>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</si>
  <si>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</si>
  <si>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</si>
  <si>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</si>
  <si>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</si>
  <si>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</si>
  <si>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</si>
  <si>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</si>
  <si>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</si>
  <si>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</si>
  <si>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</si>
  <si>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</si>
  <si>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</si>
  <si>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</si>
  <si>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</si>
  <si>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</si>
  <si>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</si>
  <si>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</si>
  <si>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</si>
  <si>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</si>
  <si>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</si>
  <si>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</si>
  <si>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</si>
  <si>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</si>
  <si>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</si>
  <si>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</si>
  <si>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</si>
  <si>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</si>
  <si>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</si>
  <si>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</si>
  <si>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</si>
  <si>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</si>
  <si>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</si>
  <si>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</si>
  <si>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</si>
  <si>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</si>
  <si>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</si>
  <si>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</si>
  <si>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</si>
  <si>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</si>
  <si>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</si>
  <si>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</si>
  <si>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</si>
  <si>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</si>
  <si>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</si>
  <si>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</si>
  <si>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</si>
  <si>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</si>
  <si>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</si>
  <si>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</si>
  <si>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</si>
  <si>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</si>
  <si>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</si>
  <si>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</si>
  <si>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</si>
  <si>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</si>
  <si>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</si>
  <si>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</si>
  <si>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</si>
  <si>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</si>
  <si>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</si>
  <si>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</si>
  <si>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</si>
  <si>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</si>
  <si>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</si>
  <si>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</si>
  <si>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</si>
  <si>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</si>
  <si>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</si>
  <si>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</si>
  <si>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</si>
  <si>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</si>
  <si>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</si>
  <si>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</si>
  <si>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</si>
  <si>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</si>
  <si>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</si>
  <si>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</si>
  <si>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</si>
  <si>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</si>
  <si>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</si>
  <si>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</si>
  <si>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</si>
  <si>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</si>
  <si>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</si>
  <si>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</si>
  <si>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</si>
  <si>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</si>
  <si>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</si>
  <si>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</si>
  <si>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</si>
  <si>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</si>
  <si>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</si>
  <si>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</si>
  <si>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</si>
  <si>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</si>
  <si>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</si>
  <si>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</si>
  <si>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</si>
  <si>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</si>
  <si>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</si>
  <si>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</si>
  <si>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</si>
  <si>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</si>
  <si>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</si>
  <si>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</si>
  <si>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</si>
  <si>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</si>
  <si>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</si>
  <si>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</si>
  <si>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</si>
  <si>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</si>
  <si>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</si>
  <si>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</si>
  <si>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</si>
  <si>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</si>
  <si>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</si>
  <si>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</si>
  <si>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</si>
  <si>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</si>
  <si>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</si>
  <si>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</si>
  <si>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</si>
  <si>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</si>
  <si>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</si>
  <si>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</si>
  <si>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</si>
  <si>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</si>
  <si>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</si>
  <si>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</si>
  <si>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</si>
  <si>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</si>
  <si>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</si>
  <si>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</si>
  <si>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</si>
  <si>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</si>
  <si>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</si>
  <si>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</si>
  <si>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</si>
  <si>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</si>
  <si>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</si>
  <si>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</si>
  <si>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</si>
  <si>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</si>
  <si>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</si>
  <si>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</si>
  <si>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</si>
  <si>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</si>
  <si>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</si>
  <si>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</si>
  <si>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</si>
  <si>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</si>
  <si>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</si>
  <si>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</si>
  <si>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</si>
  <si>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</si>
  <si>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</si>
  <si>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</si>
  <si>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</si>
  <si>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</si>
  <si>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</si>
  <si>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</si>
  <si>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</si>
  <si>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</si>
  <si>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</si>
  <si>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</si>
  <si>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</si>
  <si>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</si>
  <si>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</si>
  <si>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</si>
  <si>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</si>
  <si>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</si>
  <si>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</si>
  <si>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</si>
  <si>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</si>
  <si>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</si>
  <si>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</si>
  <si>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</si>
  <si>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</si>
  <si>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</si>
  <si>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</si>
  <si>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</si>
  <si>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</si>
  <si>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</si>
  <si>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</si>
  <si>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</si>
  <si>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</si>
  <si>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</si>
  <si>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</si>
  <si>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</si>
  <si>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</si>
  <si>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</si>
  <si>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</si>
  <si>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</si>
  <si>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</si>
  <si>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</si>
  <si>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</si>
  <si>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</si>
  <si>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</si>
  <si>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</si>
  <si>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</si>
  <si>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</si>
  <si>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</si>
  <si>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</si>
  <si>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</si>
  <si>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</si>
  <si>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</si>
  <si>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</si>
  <si>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</si>
  <si>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</si>
  <si>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</si>
  <si>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</si>
  <si>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</si>
  <si>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</si>
  <si>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</si>
  <si>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</si>
  <si>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</si>
  <si>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</si>
  <si>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</si>
  <si>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</si>
  <si>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</si>
  <si>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</si>
  <si>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</si>
  <si>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</si>
  <si>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</si>
  <si>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</si>
  <si>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</si>
  <si>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</si>
  <si>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</si>
  <si>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</si>
  <si>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</si>
  <si>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</si>
  <si>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</si>
  <si>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</si>
  <si>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</si>
  <si>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</si>
  <si>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</si>
  <si>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</si>
  <si>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</si>
  <si>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</si>
  <si>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</si>
  <si>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</si>
  <si>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</si>
  <si>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</si>
  <si>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</si>
  <si>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</si>
  <si>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</si>
  <si>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</si>
  <si>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</si>
  <si>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</si>
  <si>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</si>
  <si>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</si>
  <si>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</si>
  <si>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</si>
  <si>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</si>
  <si>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</si>
  <si>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</si>
  <si>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</si>
  <si>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</si>
  <si>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</si>
  <si>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</si>
  <si>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</si>
  <si>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</si>
  <si>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</si>
  <si>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</si>
  <si>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</si>
  <si>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</si>
  <si>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</si>
  <si>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</si>
  <si>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</si>
  <si>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</si>
  <si>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</si>
  <si>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</si>
  <si>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</si>
  <si>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</si>
  <si>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</si>
  <si>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</si>
  <si>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</si>
  <si>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</si>
  <si>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</si>
  <si>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</si>
  <si>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</si>
  <si>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</si>
  <si>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</si>
  <si>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</si>
  <si>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</si>
  <si>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</si>
  <si>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</si>
  <si>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</si>
  <si>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</si>
  <si>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</si>
  <si>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</si>
  <si>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</si>
  <si>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</si>
  <si>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</si>
  <si>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</si>
  <si>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</si>
  <si>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</si>
  <si>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</si>
  <si>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</si>
  <si>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</si>
  <si>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</si>
  <si>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</si>
  <si>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</si>
  <si>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</si>
  <si>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</si>
  <si>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</si>
  <si>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</si>
  <si>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</si>
  <si>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</si>
  <si>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</si>
  <si>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</si>
  <si>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</si>
  <si>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</si>
  <si>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</si>
  <si>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</si>
  <si>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</si>
  <si>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</si>
  <si>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</si>
  <si>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</si>
  <si>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</si>
  <si>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</si>
  <si>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</si>
  <si>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</si>
  <si>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</si>
  <si>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</si>
  <si>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</si>
  <si>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</si>
  <si>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</si>
  <si>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</si>
  <si>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</si>
  <si>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</si>
  <si>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</si>
  <si>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</si>
  <si>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</si>
  <si>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</si>
  <si>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政府開発援助の調査及び企画立案等事務費</t>
    <rPh sb="0" eb="2">
      <t>セイフ</t>
    </rPh>
    <rPh sb="2" eb="4">
      <t>カイハツ</t>
    </rPh>
    <rPh sb="4" eb="6">
      <t>エンジョ</t>
    </rPh>
    <rPh sb="7" eb="9">
      <t>チョウサ</t>
    </rPh>
    <rPh sb="9" eb="10">
      <t>オヨ</t>
    </rPh>
    <rPh sb="11" eb="13">
      <t>キカク</t>
    </rPh>
    <rPh sb="13" eb="15">
      <t>リツアン</t>
    </rPh>
    <rPh sb="15" eb="16">
      <t>トウ</t>
    </rPh>
    <rPh sb="16" eb="19">
      <t>ジムヒ</t>
    </rPh>
    <phoneticPr fontId="5"/>
  </si>
  <si>
    <t>外務省</t>
  </si>
  <si>
    <t>外務省</t>
    <rPh sb="0" eb="3">
      <t>ガイムショウ</t>
    </rPh>
    <phoneticPr fontId="5"/>
  </si>
  <si>
    <t>国際協力局政策課</t>
    <rPh sb="0" eb="5">
      <t>コクサイキョウリョクキョク</t>
    </rPh>
    <rPh sb="5" eb="8">
      <t>セイサクカ</t>
    </rPh>
    <phoneticPr fontId="5"/>
  </si>
  <si>
    <t>課長　臼井　将人</t>
    <rPh sb="0" eb="2">
      <t>カチョウ</t>
    </rPh>
    <rPh sb="3" eb="5">
      <t>ウスイ</t>
    </rPh>
    <rPh sb="6" eb="8">
      <t>マサト</t>
    </rPh>
    <phoneticPr fontId="5"/>
  </si>
  <si>
    <t>○</t>
  </si>
  <si>
    <t>外務省設置法第４条第一項１号（ハ）、２４号及び同法第７条第一項</t>
    <rPh sb="0" eb="2">
      <t>セッチh</t>
    </rPh>
    <phoneticPr fontId="5"/>
  </si>
  <si>
    <t>開発協力大綱</t>
    <rPh sb="0" eb="2">
      <t>タイコ</t>
    </rPh>
    <phoneticPr fontId="5"/>
  </si>
  <si>
    <t>-</t>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</si>
  <si>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</si>
  <si>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</si>
  <si>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</si>
  <si>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</si>
  <si>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5"/>
  </si>
  <si>
    <t>経済協力専門員</t>
    <rPh sb="0" eb="4">
      <t>ケイキョウ</t>
    </rPh>
    <rPh sb="4" eb="7">
      <t>センモンイン</t>
    </rPh>
    <phoneticPr fontId="5"/>
  </si>
  <si>
    <t>人</t>
    <rPh sb="0" eb="1">
      <t>ニン</t>
    </rPh>
    <phoneticPr fontId="5"/>
  </si>
  <si>
    <t>期間業務職員</t>
    <rPh sb="0" eb="2">
      <t>キカン</t>
    </rPh>
    <rPh sb="2" eb="4">
      <t>ギョウム</t>
    </rPh>
    <rPh sb="4" eb="6">
      <t>ショクイン</t>
    </rPh>
    <phoneticPr fontId="5"/>
  </si>
  <si>
    <t>開発援助政策に関する協議及びＯＤＡ予算執行調査同行</t>
    <rPh sb="0" eb="2">
      <t>カイハツ</t>
    </rPh>
    <rPh sb="2" eb="4">
      <t>エンジョ</t>
    </rPh>
    <rPh sb="4" eb="6">
      <t>セイサク</t>
    </rPh>
    <rPh sb="7" eb="8">
      <t>カン</t>
    </rPh>
    <rPh sb="10" eb="12">
      <t>キョウギ</t>
    </rPh>
    <rPh sb="12" eb="13">
      <t>オヨ</t>
    </rPh>
    <rPh sb="17" eb="19">
      <t>ヨサン</t>
    </rPh>
    <rPh sb="19" eb="21">
      <t>シッコウ</t>
    </rPh>
    <rPh sb="21" eb="23">
      <t>チョウサ</t>
    </rPh>
    <rPh sb="23" eb="25">
      <t>ドウコウ</t>
    </rPh>
    <phoneticPr fontId="5"/>
  </si>
  <si>
    <t>円</t>
    <rPh sb="0" eb="1">
      <t>エン</t>
    </rPh>
    <phoneticPr fontId="5"/>
  </si>
  <si>
    <t>在外におけるＯＤＡ予算執行調査にかかる在外職員の同行旅費</t>
    <rPh sb="0" eb="2">
      <t>ザイガイ</t>
    </rPh>
    <rPh sb="9" eb="11">
      <t>ヨサン</t>
    </rPh>
    <rPh sb="11" eb="13">
      <t>シッコウ</t>
    </rPh>
    <rPh sb="13" eb="15">
      <t>チョウサ</t>
    </rPh>
    <rPh sb="19" eb="21">
      <t>ザイガイ</t>
    </rPh>
    <rPh sb="21" eb="23">
      <t>ショクイン</t>
    </rPh>
    <rPh sb="24" eb="26">
      <t>ドウコウ</t>
    </rPh>
    <rPh sb="26" eb="28">
      <t>リョヒ</t>
    </rPh>
    <phoneticPr fontId="5"/>
  </si>
  <si>
    <t>経済協力専門員経費／人数　　　　　　　　　　　　　　</t>
    <rPh sb="0" eb="2">
      <t>ケイザイ</t>
    </rPh>
    <rPh sb="2" eb="4">
      <t>キョウリョク</t>
    </rPh>
    <rPh sb="4" eb="7">
      <t>センモンイン</t>
    </rPh>
    <rPh sb="7" eb="9">
      <t>ケイヒ</t>
    </rPh>
    <rPh sb="10" eb="12">
      <t>ニンズウ</t>
    </rPh>
    <phoneticPr fontId="5"/>
  </si>
  <si>
    <t>期間業務職員／人数　</t>
    <rPh sb="0" eb="2">
      <t>キカン</t>
    </rPh>
    <rPh sb="2" eb="4">
      <t>ギョウム</t>
    </rPh>
    <rPh sb="4" eb="6">
      <t>ショクイン</t>
    </rPh>
    <rPh sb="7" eb="9">
      <t>ニンズウ</t>
    </rPh>
    <phoneticPr fontId="5"/>
  </si>
  <si>
    <t>外国旅費総額／出張人数　　　　　　　　　　　　　　</t>
    <rPh sb="0" eb="2">
      <t>ガイコク</t>
    </rPh>
    <rPh sb="2" eb="4">
      <t>リョヒ</t>
    </rPh>
    <rPh sb="4" eb="6">
      <t>ソウガク</t>
    </rPh>
    <rPh sb="7" eb="9">
      <t>シュッチョウ</t>
    </rPh>
    <rPh sb="9" eb="11">
      <t>ニンズウ</t>
    </rPh>
    <phoneticPr fontId="5"/>
  </si>
  <si>
    <t>在外公館の職員旅費総額／出張人数　　　　　　　　　　　　　　</t>
    <rPh sb="0" eb="2">
      <t>ザイガイ</t>
    </rPh>
    <rPh sb="2" eb="4">
      <t>コウカン</t>
    </rPh>
    <rPh sb="5" eb="7">
      <t>ショクイン</t>
    </rPh>
    <rPh sb="7" eb="9">
      <t>リョヒ</t>
    </rPh>
    <rPh sb="9" eb="11">
      <t>ソウガク</t>
    </rPh>
    <rPh sb="12" eb="14">
      <t>シュッチョウ</t>
    </rPh>
    <rPh sb="14" eb="16">
      <t>ニンズウ</t>
    </rPh>
    <phoneticPr fontId="5"/>
  </si>
  <si>
    <t>総額／人数</t>
    <rPh sb="0" eb="2">
      <t>ソウガク</t>
    </rPh>
    <rPh sb="3" eb="5">
      <t>ニンズウ</t>
    </rPh>
    <phoneticPr fontId="5"/>
  </si>
  <si>
    <t>67,700,000/28</t>
    <phoneticPr fontId="5"/>
  </si>
  <si>
    <t>92,295,373/26</t>
    <phoneticPr fontId="5"/>
  </si>
  <si>
    <t>52,341,000/20</t>
    <phoneticPr fontId="5"/>
  </si>
  <si>
    <t>58,373,660/20</t>
    <phoneticPr fontId="5"/>
  </si>
  <si>
    <t>14,487,000/28</t>
    <phoneticPr fontId="5"/>
  </si>
  <si>
    <t>13,480,813/23</t>
    <phoneticPr fontId="5"/>
  </si>
  <si>
    <t>735,000/9</t>
    <phoneticPr fontId="5"/>
  </si>
  <si>
    <t>672,366/8</t>
    <phoneticPr fontId="5"/>
  </si>
  <si>
    <t>必要な援助ニーズを見極め政策に反映している。</t>
    <rPh sb="0" eb="2">
      <t>ヒツヨウ</t>
    </rPh>
    <rPh sb="3" eb="5">
      <t>エンジョ</t>
    </rPh>
    <rPh sb="9" eb="11">
      <t>ミキワ</t>
    </rPh>
    <rPh sb="12" eb="14">
      <t>セイサク</t>
    </rPh>
    <rPh sb="15" eb="17">
      <t>ハンエイ</t>
    </rPh>
    <phoneticPr fontId="5"/>
  </si>
  <si>
    <t>無</t>
  </si>
  <si>
    <t>‐</t>
  </si>
  <si>
    <t>妥当である。</t>
    <rPh sb="0" eb="2">
      <t>ダトウ</t>
    </rPh>
    <phoneticPr fontId="5"/>
  </si>
  <si>
    <t>見積合わせの実施等、コスト削減や効率化を行っている。</t>
    <rPh sb="0" eb="3">
      <t>ミツモリア</t>
    </rPh>
    <rPh sb="6" eb="8">
      <t>ジッシ</t>
    </rPh>
    <rPh sb="8" eb="9">
      <t>トウ</t>
    </rPh>
    <rPh sb="13" eb="15">
      <t>サクゲン</t>
    </rPh>
    <rPh sb="16" eb="19">
      <t>コウリツカ</t>
    </rPh>
    <rPh sb="20" eb="21">
      <t>オコナ</t>
    </rPh>
    <phoneticPr fontId="5"/>
  </si>
  <si>
    <t>見合ったものとなっている。</t>
    <rPh sb="0" eb="2">
      <t>ミア</t>
    </rPh>
    <phoneticPr fontId="5"/>
  </si>
  <si>
    <t>概ね見合ったものとなっている。</t>
    <rPh sb="0" eb="1">
      <t>オオム</t>
    </rPh>
    <rPh sb="2" eb="4">
      <t>ミア</t>
    </rPh>
    <phoneticPr fontId="5"/>
  </si>
  <si>
    <t>政府開発援助政策の企画立案に活用されている。</t>
    <rPh sb="0" eb="2">
      <t>セイフ</t>
    </rPh>
    <rPh sb="2" eb="4">
      <t>カイハツ</t>
    </rPh>
    <rPh sb="4" eb="6">
      <t>エンジョ</t>
    </rPh>
    <rPh sb="6" eb="8">
      <t>セイサク</t>
    </rPh>
    <rPh sb="9" eb="11">
      <t>キカク</t>
    </rPh>
    <rPh sb="11" eb="13">
      <t>リツアン</t>
    </rPh>
    <rPh sb="14" eb="16">
      <t>カツヨウ</t>
    </rPh>
    <phoneticPr fontId="5"/>
  </si>
  <si>
    <t>０５７６</t>
    <phoneticPr fontId="5"/>
  </si>
  <si>
    <t>０５５０</t>
    <phoneticPr fontId="5"/>
  </si>
  <si>
    <t>０２７１</t>
    <phoneticPr fontId="5"/>
  </si>
  <si>
    <t>０１０７</t>
    <phoneticPr fontId="5"/>
  </si>
  <si>
    <t>０１０２</t>
    <phoneticPr fontId="5"/>
  </si>
  <si>
    <t>０１３６</t>
    <phoneticPr fontId="5"/>
  </si>
  <si>
    <t>０１３７</t>
    <phoneticPr fontId="5"/>
  </si>
  <si>
    <t>102,417,939/28</t>
    <phoneticPr fontId="5"/>
  </si>
  <si>
    <t>114,211,000/26</t>
    <phoneticPr fontId="5"/>
  </si>
  <si>
    <t>61,396,141/20</t>
    <phoneticPr fontId="5"/>
  </si>
  <si>
    <t>71,602,000/20</t>
    <phoneticPr fontId="5"/>
  </si>
  <si>
    <t>114,002/1</t>
    <phoneticPr fontId="5"/>
  </si>
  <si>
    <t>10,065,000</t>
    <phoneticPr fontId="5"/>
  </si>
  <si>
    <t>0</t>
    <phoneticPr fontId="5"/>
  </si>
  <si>
    <t>1,029,000</t>
    <phoneticPr fontId="5"/>
  </si>
  <si>
    <t>A.経済協力専門員</t>
    <rPh sb="0" eb="2">
      <t>ケイザ</t>
    </rPh>
    <phoneticPr fontId="5"/>
  </si>
  <si>
    <t>謝金</t>
    <rPh sb="0" eb="2">
      <t>シャキn</t>
    </rPh>
    <phoneticPr fontId="5"/>
  </si>
  <si>
    <t>国際協力業務補助</t>
    <rPh sb="0" eb="2">
      <t>ギョウm</t>
    </rPh>
    <phoneticPr fontId="5"/>
  </si>
  <si>
    <t>B.本省職員</t>
    <rPh sb="0" eb="1">
      <t>ホn</t>
    </rPh>
    <phoneticPr fontId="5"/>
  </si>
  <si>
    <t>旅費</t>
    <rPh sb="0" eb="2">
      <t>リョh</t>
    </rPh>
    <phoneticPr fontId="5"/>
  </si>
  <si>
    <t>外国出張旅費</t>
    <phoneticPr fontId="5"/>
  </si>
  <si>
    <t>C.有識者</t>
    <rPh sb="0" eb="2">
      <t>ユウシk</t>
    </rPh>
    <phoneticPr fontId="5"/>
  </si>
  <si>
    <t>謝金</t>
    <rPh sb="0" eb="1">
      <t>シャキn</t>
    </rPh>
    <phoneticPr fontId="5"/>
  </si>
  <si>
    <t>会議出席謝金</t>
    <rPh sb="0" eb="1">
      <t>sy</t>
    </rPh>
    <phoneticPr fontId="5"/>
  </si>
  <si>
    <t>D.有識者</t>
    <rPh sb="0" eb="2">
      <t>ユウシk</t>
    </rPh>
    <phoneticPr fontId="5"/>
  </si>
  <si>
    <t>旅費</t>
    <rPh sb="0" eb="1">
      <t>リョh</t>
    </rPh>
    <phoneticPr fontId="5"/>
  </si>
  <si>
    <t>会議出席旅費</t>
    <rPh sb="0" eb="2">
      <t>カイg</t>
    </rPh>
    <phoneticPr fontId="5"/>
  </si>
  <si>
    <t>E.会議請負業者</t>
    <rPh sb="0" eb="2">
      <t>カイg</t>
    </rPh>
    <phoneticPr fontId="5"/>
  </si>
  <si>
    <t>庁費</t>
    <rPh sb="0" eb="1">
      <t>チョ</t>
    </rPh>
    <phoneticPr fontId="5"/>
  </si>
  <si>
    <t>会議開催経費</t>
    <rPh sb="0" eb="1">
      <t>カイg</t>
    </rPh>
    <phoneticPr fontId="5"/>
  </si>
  <si>
    <t>F. 期間業務職員</t>
    <rPh sb="0" eb="2">
      <t>キカn</t>
    </rPh>
    <phoneticPr fontId="5"/>
  </si>
  <si>
    <t>一般行政業務補助</t>
    <rPh sb="0" eb="2">
      <t>ホjy</t>
    </rPh>
    <phoneticPr fontId="5"/>
  </si>
  <si>
    <t>G.公益財団法人　地球環境戦略研究機関</t>
    <rPh sb="0" eb="2">
      <t>コウエk</t>
    </rPh>
    <phoneticPr fontId="5"/>
  </si>
  <si>
    <t>開発援助政策調査研究経費</t>
    <rPh sb="0" eb="1">
      <t>セ</t>
    </rPh>
    <phoneticPr fontId="5"/>
  </si>
  <si>
    <t>経済協力専門員A</t>
    <rPh sb="0" eb="2">
      <t>センモn</t>
    </rPh>
    <phoneticPr fontId="5"/>
  </si>
  <si>
    <t>経済協力専門員B</t>
    <rPh sb="0" eb="2">
      <t>センモn</t>
    </rPh>
    <phoneticPr fontId="5"/>
  </si>
  <si>
    <t>経済協力専門員C</t>
    <rPh sb="0" eb="2">
      <t>センモn</t>
    </rPh>
    <phoneticPr fontId="5"/>
  </si>
  <si>
    <t>経済協力専門員D</t>
    <rPh sb="0" eb="2">
      <t>センモn</t>
    </rPh>
    <phoneticPr fontId="5"/>
  </si>
  <si>
    <t>経済協力専門員E</t>
    <rPh sb="0" eb="2">
      <t>センモn</t>
    </rPh>
    <phoneticPr fontId="5"/>
  </si>
  <si>
    <t>経済協力専門員F</t>
    <rPh sb="0" eb="2">
      <t>センモn</t>
    </rPh>
    <phoneticPr fontId="5"/>
  </si>
  <si>
    <t>経済協力専門員G</t>
    <rPh sb="0" eb="2">
      <t>センモn</t>
    </rPh>
    <phoneticPr fontId="5"/>
  </si>
  <si>
    <t>経済協力専門員H</t>
    <rPh sb="0" eb="2">
      <t>センモn</t>
    </rPh>
    <phoneticPr fontId="5"/>
  </si>
  <si>
    <t>経済協力専門員I</t>
    <rPh sb="0" eb="2">
      <t>センモn</t>
    </rPh>
    <phoneticPr fontId="5"/>
  </si>
  <si>
    <t>経済協力専門員J</t>
    <rPh sb="0" eb="2">
      <t>センモn</t>
    </rPh>
    <phoneticPr fontId="5"/>
  </si>
  <si>
    <t>B.本省職員</t>
    <rPh sb="0" eb="1">
      <t>ホnケイザ</t>
    </rPh>
    <phoneticPr fontId="5"/>
  </si>
  <si>
    <t>本省職員A</t>
    <rPh sb="0" eb="2">
      <t>ホンショ</t>
    </rPh>
    <phoneticPr fontId="5"/>
  </si>
  <si>
    <t>外国出張旅費</t>
    <rPh sb="0" eb="2">
      <t>ガイコk</t>
    </rPh>
    <phoneticPr fontId="5"/>
  </si>
  <si>
    <t>C.有識者</t>
    <rPh sb="0" eb="2">
      <t>ユウシkホnケイザ</t>
    </rPh>
    <phoneticPr fontId="5"/>
  </si>
  <si>
    <t>有識者A</t>
    <rPh sb="0" eb="3">
      <t>A</t>
    </rPh>
    <phoneticPr fontId="5"/>
  </si>
  <si>
    <t>会議出席謝金</t>
    <rPh sb="0" eb="2">
      <t>カイg</t>
    </rPh>
    <phoneticPr fontId="5"/>
  </si>
  <si>
    <t>D.有識者</t>
    <rPh sb="0" eb="5">
      <t>ユウシkホnケイザ</t>
    </rPh>
    <phoneticPr fontId="5"/>
  </si>
  <si>
    <t>有識者B</t>
    <rPh sb="0" eb="3">
      <t>A</t>
    </rPh>
    <phoneticPr fontId="5"/>
  </si>
  <si>
    <t>有識者C</t>
    <rPh sb="0" eb="3">
      <t>A</t>
    </rPh>
    <phoneticPr fontId="5"/>
  </si>
  <si>
    <t>有識者D</t>
    <rPh sb="0" eb="3">
      <t>A</t>
    </rPh>
    <phoneticPr fontId="5"/>
  </si>
  <si>
    <t>有識者E</t>
    <rPh sb="0" eb="3">
      <t>A</t>
    </rPh>
    <phoneticPr fontId="5"/>
  </si>
  <si>
    <t>有識者F</t>
    <rPh sb="0" eb="3">
      <t>A</t>
    </rPh>
    <phoneticPr fontId="5"/>
  </si>
  <si>
    <t>有識者G</t>
    <rPh sb="0" eb="3">
      <t>A</t>
    </rPh>
    <phoneticPr fontId="5"/>
  </si>
  <si>
    <t>有識者H</t>
    <rPh sb="0" eb="3">
      <t>A</t>
    </rPh>
    <phoneticPr fontId="5"/>
  </si>
  <si>
    <t>E.会議請負業者</t>
    <rPh sb="0" eb="2">
      <t>カイgユウシkホnケイザ</t>
    </rPh>
    <phoneticPr fontId="5"/>
  </si>
  <si>
    <t>会議請負業者A</t>
    <rPh sb="0" eb="2">
      <t>カイg</t>
    </rPh>
    <phoneticPr fontId="5"/>
  </si>
  <si>
    <t>会議関係経費</t>
    <rPh sb="0" eb="2">
      <t>カイg</t>
    </rPh>
    <phoneticPr fontId="5"/>
  </si>
  <si>
    <t>F.期間業務職員</t>
    <rPh sb="0" eb="2">
      <t>キカnカイgユウシkホnケイザ</t>
    </rPh>
    <phoneticPr fontId="5"/>
  </si>
  <si>
    <t>期間業務職員A</t>
    <rPh sb="0" eb="2">
      <t>キカn</t>
    </rPh>
    <phoneticPr fontId="5"/>
  </si>
  <si>
    <t>一般行政業務補助</t>
    <phoneticPr fontId="5"/>
  </si>
  <si>
    <t>G.公益財団法人　地球環境戦略研究機関</t>
    <rPh sb="0" eb="2">
      <t>コウエkキカnカイgユウシkホnケイザ</t>
    </rPh>
    <phoneticPr fontId="5"/>
  </si>
  <si>
    <t>開発援助政策調査研究経費</t>
    <rPh sb="0" eb="1">
      <t>チョ</t>
    </rPh>
    <phoneticPr fontId="5"/>
  </si>
  <si>
    <t>公益財団法人地球環境戦略研究機関</t>
    <rPh sb="0" eb="6">
      <t>tキュウカンキョウセンリャクケンky</t>
    </rPh>
    <phoneticPr fontId="5"/>
  </si>
  <si>
    <t>国の政策にかかる企画立案事業が主であり、委ねることは出来ない。</t>
    <rPh sb="0" eb="1">
      <t>クニ</t>
    </rPh>
    <rPh sb="2" eb="4">
      <t>セイサク</t>
    </rPh>
    <rPh sb="8" eb="10">
      <t>キカク</t>
    </rPh>
    <rPh sb="10" eb="12">
      <t>リツアンユダデキ</t>
    </rPh>
    <phoneticPr fontId="5"/>
  </si>
  <si>
    <t>国の政策にかかる企画立案事業が主であり、優先度は高い。</t>
    <rPh sb="0" eb="27">
      <t>クnセイサクキカクリツアンジギョウユウセンドタカ</t>
    </rPh>
    <phoneticPr fontId="5"/>
  </si>
  <si>
    <t>妥当である。</t>
    <phoneticPr fontId="5"/>
  </si>
  <si>
    <t>経済協力専門員や期間業務職員採用は、当省ホームページ等を利用した公募による採用を実施。また、出張にかかるエージェント選定は、見積合わせの結果、最安価な業者を選定するなど競争性を確保した業者選定を行っている。</t>
    <rPh sb="0" eb="4">
      <t>ケイキョウ</t>
    </rPh>
    <rPh sb="4" eb="7">
      <t>センモンイン</t>
    </rPh>
    <rPh sb="8" eb="10">
      <t>キカン</t>
    </rPh>
    <rPh sb="10" eb="12">
      <t>ギョウム</t>
    </rPh>
    <rPh sb="12" eb="14">
      <t>ショクインコウボサイヨウジッシシュッチョウトウシシュツサキミツモリアオコナキョウソウセイカクホギョウシャセンテイオコナ</t>
    </rPh>
    <phoneticPr fontId="5"/>
  </si>
  <si>
    <t>必要数量の精査を行い、必要最小限としている。</t>
    <rPh sb="0" eb="22">
      <t>セシュッチョウシャニンズウセンテイトウヒツヨウサイショウゲン</t>
    </rPh>
    <phoneticPr fontId="5"/>
  </si>
  <si>
    <t>本案件にかかる経費は、国際協力局として業務を行う上で基盤となるものである。経済協力専門員や期間業務職員採用は、当省ホームページ等を利用した公募による採用を実施。また、出張にかかるエージェント選定は、見積合わせの結果、最安価な業者を選定するなど競争性を確保した業者選定を行っている。</t>
    <rPh sb="0" eb="1">
      <t>ホン</t>
    </rPh>
    <phoneticPr fontId="5"/>
  </si>
  <si>
    <t>期間業務職員B</t>
    <rPh sb="0" eb="2">
      <t>キカn</t>
    </rPh>
    <phoneticPr fontId="5"/>
  </si>
  <si>
    <t>期間業務職員C</t>
    <rPh sb="0" eb="2">
      <t>キカn</t>
    </rPh>
    <phoneticPr fontId="5"/>
  </si>
  <si>
    <t>期間業務職員D</t>
    <rPh sb="0" eb="2">
      <t>キカn</t>
    </rPh>
    <phoneticPr fontId="5"/>
  </si>
  <si>
    <t>期間業務職員E</t>
    <rPh sb="0" eb="2">
      <t>キカn</t>
    </rPh>
    <phoneticPr fontId="5"/>
  </si>
  <si>
    <t>期間業務職員F</t>
    <rPh sb="0" eb="2">
      <t>キカn</t>
    </rPh>
    <phoneticPr fontId="5"/>
  </si>
  <si>
    <t>期間業務職員G</t>
    <rPh sb="0" eb="2">
      <t>キカn</t>
    </rPh>
    <phoneticPr fontId="5"/>
  </si>
  <si>
    <t>期間業務職員H</t>
    <rPh sb="0" eb="2">
      <t>キカn</t>
    </rPh>
    <phoneticPr fontId="5"/>
  </si>
  <si>
    <t>期間業務職員I</t>
    <rPh sb="0" eb="2">
      <t>キカn</t>
    </rPh>
    <phoneticPr fontId="5"/>
  </si>
  <si>
    <t>期間業務職員J</t>
    <rPh sb="0" eb="2">
      <t>キカn</t>
    </rPh>
    <phoneticPr fontId="5"/>
  </si>
  <si>
    <t>特に出張旅費について、同行者の必要性や、出張経路及び期間が経済的、且つ、合理的なものとなっているか等、引き続き十二分な精査を実施することで節約効果を高めていく。</t>
    <rPh sb="0" eb="1">
      <t>、シュッチョ</t>
    </rPh>
    <phoneticPr fontId="5"/>
  </si>
  <si>
    <t>開発協力の効率的・効果的な実施を企画立案するため、必要な要員を確保する他、経済協力関係者等との意見交換や協議により必要な援助ニーズを見極め、我が国開発協力事業に反映させる。また、多様な開発協力関係者が対等な立場で議論を行う場を設け、国民各層の開発協力への参加と理解・支持を促進するとともに、より良い開発協力の実施を図る。</t>
    <phoneticPr fontId="5"/>
  </si>
  <si>
    <t xml:space="preserve">開発協力の効率的・効果的な実施を企画立案するため、開発援助分野で豊富な実務経験と高い学歴を有し、その専門性及び語学力を生かし即戦力となる経済協力専門員並びに、多岐にわたる庶務業務を行い本官を補佐する期間業務職員を雇用する他、国内外の経済協力関係者、有識者、専門家等との意見交換や被援助国における経済協力関係者との協議のため、本省職員及び在外公館職員を国内外へ出張させ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</si>
</sst>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21167</xdr:colOff>
      <xdr:row>753</xdr:row>
      <xdr:rowOff>10584</xdr:rowOff>
    </xdr:from>
    <xdr:to>
      <xdr:col>19</xdr:col>
      <xdr:colOff>181301</xdr:colOff>
      <xdr:row>759</xdr:row>
      <xdr:rowOff>87028</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30917" y="41095084"/>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10583</xdr:colOff>
      <xdr:row>749</xdr:row>
      <xdr:rowOff>10583</xdr:rowOff>
    </xdr:from>
    <xdr:to>
      <xdr:col>19</xdr:col>
      <xdr:colOff>175846</xdr:colOff>
      <xdr:row>751</xdr:row>
      <xdr:rowOff>338829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820333" y="39698083"/>
          <a:ext cx="2176096" cy="102674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0</xdr:colOff>
      <xdr:row>749</xdr:row>
      <xdr:rowOff>127001</xdr:rowOff>
    </xdr:from>
    <xdr:to>
      <xdr:col>30</xdr:col>
      <xdr:colOff>154517</xdr:colOff>
      <xdr:row>752</xdr:row>
      <xdr:rowOff>174626</xdr:rowOff>
    </xdr:to>
    <xdr:sp macro="" textlink="">
      <xdr:nvSpPr>
        <xdr:cNvPr id="4" name="曲折矢印 3">
          <a:extLst>
            <a:ext uri="{FF2B5EF4-FFF2-40B4-BE49-F238E27FC236}">
              <a16:creationId xmlns:a16="http://schemas.microsoft.com/office/drawing/2014/main" id="{00000000-0008-0000-0000-000004000000}"/>
            </a:ext>
          </a:extLst>
        </xdr:cNvPr>
        <xdr:cNvSpPr/>
      </xdr:nvSpPr>
      <xdr:spPr>
        <a:xfrm rot="5400000">
          <a:off x="4858279" y="39581139"/>
          <a:ext cx="1095375" cy="1562100"/>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0</xdr:colOff>
      <xdr:row>753</xdr:row>
      <xdr:rowOff>254001</xdr:rowOff>
    </xdr:from>
    <xdr:to>
      <xdr:col>19</xdr:col>
      <xdr:colOff>58860</xdr:colOff>
      <xdr:row>758</xdr:row>
      <xdr:rowOff>268897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10833" y="41338501"/>
          <a:ext cx="1868610" cy="176114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経済協力専門員（２８名）</a:t>
          </a:r>
          <a:endParaRPr kumimoji="1" lang="en-US" altLang="ja-JP" sz="1100"/>
        </a:p>
        <a:p>
          <a:pPr algn="ctr"/>
          <a:endParaRPr kumimoji="1" lang="en-US" altLang="ja-JP" sz="1100"/>
        </a:p>
        <a:p>
          <a:pPr algn="ctr"/>
          <a:r>
            <a:rPr kumimoji="1" lang="en-US" altLang="ja-JP" sz="1100"/>
            <a:t>102</a:t>
          </a:r>
          <a:r>
            <a:rPr kumimoji="1" lang="ja-JP" altLang="en-US" sz="1100"/>
            <a:t>百万円</a:t>
          </a:r>
          <a:endParaRPr kumimoji="1" lang="en-US" altLang="ja-JP" sz="1100"/>
        </a:p>
        <a:p>
          <a:pPr algn="ctr"/>
          <a:endParaRPr kumimoji="1" lang="en-US" altLang="ja-JP" sz="1100"/>
        </a:p>
        <a:p>
          <a:pPr algn="ctr"/>
          <a:r>
            <a:rPr kumimoji="1" lang="ja-JP" altLang="en-US" sz="1100"/>
            <a:t>国際協力業務補助</a:t>
          </a:r>
          <a:endParaRPr kumimoji="1" lang="en-US" altLang="ja-JP" sz="1100"/>
        </a:p>
      </xdr:txBody>
    </xdr:sp>
    <xdr:clientData/>
  </xdr:twoCellAnchor>
  <xdr:twoCellAnchor>
    <xdr:from>
      <xdr:col>9</xdr:col>
      <xdr:colOff>158745</xdr:colOff>
      <xdr:row>749</xdr:row>
      <xdr:rowOff>148162</xdr:rowOff>
    </xdr:from>
    <xdr:to>
      <xdr:col>19</xdr:col>
      <xdr:colOff>11393</xdr:colOff>
      <xdr:row>751</xdr:row>
      <xdr:rowOff>193100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68495" y="39835662"/>
          <a:ext cx="1863481" cy="74343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１６７百万円</a:t>
          </a:r>
        </a:p>
      </xdr:txBody>
    </xdr:sp>
    <xdr:clientData/>
  </xdr:twoCellAnchor>
  <xdr:twoCellAnchor>
    <xdr:from>
      <xdr:col>23</xdr:col>
      <xdr:colOff>21167</xdr:colOff>
      <xdr:row>753</xdr:row>
      <xdr:rowOff>10582</xdr:rowOff>
    </xdr:from>
    <xdr:to>
      <xdr:col>33</xdr:col>
      <xdr:colOff>181301</xdr:colOff>
      <xdr:row>759</xdr:row>
      <xdr:rowOff>87026</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646084" y="41095082"/>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14816</xdr:colOff>
      <xdr:row>753</xdr:row>
      <xdr:rowOff>25401</xdr:rowOff>
    </xdr:from>
    <xdr:to>
      <xdr:col>48</xdr:col>
      <xdr:colOff>174950</xdr:colOff>
      <xdr:row>759</xdr:row>
      <xdr:rowOff>101845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655983" y="41109901"/>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14818</xdr:colOff>
      <xdr:row>761</xdr:row>
      <xdr:rowOff>25399</xdr:rowOff>
    </xdr:from>
    <xdr:to>
      <xdr:col>33</xdr:col>
      <xdr:colOff>174952</xdr:colOff>
      <xdr:row>765</xdr:row>
      <xdr:rowOff>482843</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639735" y="43903899"/>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761</xdr:row>
      <xdr:rowOff>19050</xdr:rowOff>
    </xdr:from>
    <xdr:to>
      <xdr:col>19</xdr:col>
      <xdr:colOff>179184</xdr:colOff>
      <xdr:row>765</xdr:row>
      <xdr:rowOff>476494</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828800" y="43897550"/>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21167</xdr:colOff>
      <xdr:row>761</xdr:row>
      <xdr:rowOff>31749</xdr:rowOff>
    </xdr:from>
    <xdr:to>
      <xdr:col>48</xdr:col>
      <xdr:colOff>181301</xdr:colOff>
      <xdr:row>765</xdr:row>
      <xdr:rowOff>489193</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662334" y="43910249"/>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766</xdr:row>
      <xdr:rowOff>381000</xdr:rowOff>
    </xdr:from>
    <xdr:to>
      <xdr:col>19</xdr:col>
      <xdr:colOff>149551</xdr:colOff>
      <xdr:row>772</xdr:row>
      <xdr:rowOff>139944</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799167" y="46640750"/>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173565</xdr:colOff>
      <xdr:row>753</xdr:row>
      <xdr:rowOff>194735</xdr:rowOff>
    </xdr:from>
    <xdr:to>
      <xdr:col>33</xdr:col>
      <xdr:colOff>26212</xdr:colOff>
      <xdr:row>758</xdr:row>
      <xdr:rowOff>209631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98482" y="40718318"/>
          <a:ext cx="1863480" cy="179289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本省職員（１件）</a:t>
          </a:r>
          <a:endParaRPr kumimoji="1" lang="en-US" altLang="ja-JP" sz="1100"/>
        </a:p>
        <a:p>
          <a:pPr algn="ctr"/>
          <a:endParaRPr kumimoji="1" lang="en-US" altLang="ja-JP" sz="1100"/>
        </a:p>
        <a:p>
          <a:pPr algn="ctr"/>
          <a:r>
            <a:rPr kumimoji="1" lang="en-US" altLang="ja-JP" sz="1100"/>
            <a:t>0.11</a:t>
          </a:r>
          <a:r>
            <a:rPr kumimoji="1" lang="ja-JP" altLang="en-US" sz="1100"/>
            <a:t>百万円</a:t>
          </a:r>
          <a:endParaRPr kumimoji="1" lang="en-US" altLang="ja-JP" sz="1100"/>
        </a:p>
        <a:p>
          <a:pPr algn="ctr"/>
          <a:endParaRPr kumimoji="1" lang="en-US" altLang="ja-JP" sz="1100"/>
        </a:p>
        <a:p>
          <a:pPr algn="ctr"/>
          <a:r>
            <a:rPr kumimoji="1" lang="ja-JP" altLang="en-US" sz="1100"/>
            <a:t>外国出張旅費</a:t>
          </a:r>
          <a:endParaRPr kumimoji="1" lang="en-US" altLang="ja-JP" sz="1100"/>
        </a:p>
      </xdr:txBody>
    </xdr:sp>
    <xdr:clientData/>
  </xdr:twoCellAnchor>
  <xdr:twoCellAnchor>
    <xdr:from>
      <xdr:col>38</xdr:col>
      <xdr:colOff>167218</xdr:colOff>
      <xdr:row>753</xdr:row>
      <xdr:rowOff>209552</xdr:rowOff>
    </xdr:from>
    <xdr:to>
      <xdr:col>48</xdr:col>
      <xdr:colOff>19866</xdr:colOff>
      <xdr:row>758</xdr:row>
      <xdr:rowOff>204340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808385" y="40733135"/>
          <a:ext cx="1863481" cy="177278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有識者（８件）</a:t>
          </a:r>
          <a:endParaRPr kumimoji="1" lang="en-US" altLang="ja-JP" sz="1100"/>
        </a:p>
        <a:p>
          <a:pPr algn="ctr"/>
          <a:endParaRPr kumimoji="1" lang="en-US" altLang="ja-JP" sz="1100"/>
        </a:p>
        <a:p>
          <a:pPr algn="ctr"/>
          <a:r>
            <a:rPr kumimoji="1" lang="en-US" altLang="ja-JP" sz="1100"/>
            <a:t>0.12</a:t>
          </a:r>
          <a:r>
            <a:rPr kumimoji="1" lang="ja-JP" altLang="en-US" sz="1100"/>
            <a:t>百万円</a:t>
          </a:r>
          <a:endParaRPr kumimoji="1" lang="en-US" altLang="ja-JP" sz="1100"/>
        </a:p>
        <a:p>
          <a:pPr algn="ctr"/>
          <a:endParaRPr kumimoji="1" lang="en-US" altLang="ja-JP" sz="1100"/>
        </a:p>
        <a:p>
          <a:pPr algn="ctr"/>
          <a:r>
            <a:rPr kumimoji="1" lang="ja-JP" altLang="en-US" sz="1100"/>
            <a:t>会議出席謝金</a:t>
          </a:r>
          <a:endParaRPr kumimoji="1" lang="en-US" altLang="ja-JP" sz="1100"/>
        </a:p>
      </xdr:txBody>
    </xdr:sp>
    <xdr:clientData/>
  </xdr:twoCellAnchor>
  <xdr:twoCellAnchor>
    <xdr:from>
      <xdr:col>9</xdr:col>
      <xdr:colOff>173567</xdr:colOff>
      <xdr:row>761</xdr:row>
      <xdr:rowOff>226485</xdr:rowOff>
    </xdr:from>
    <xdr:to>
      <xdr:col>19</xdr:col>
      <xdr:colOff>26214</xdr:colOff>
      <xdr:row>765</xdr:row>
      <xdr:rowOff>263607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983317" y="43586402"/>
          <a:ext cx="1863480" cy="177278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有識者（１件）</a:t>
          </a:r>
          <a:endParaRPr kumimoji="1" lang="en-US" altLang="ja-JP" sz="1100"/>
        </a:p>
        <a:p>
          <a:pPr algn="ctr"/>
          <a:endParaRPr kumimoji="1" lang="en-US" altLang="ja-JP" sz="1100"/>
        </a:p>
        <a:p>
          <a:pPr algn="ctr"/>
          <a:r>
            <a:rPr kumimoji="1" lang="en-US" altLang="ja-JP" sz="1100"/>
            <a:t>0.001</a:t>
          </a:r>
          <a:r>
            <a:rPr kumimoji="1" lang="ja-JP" altLang="en-US" sz="1100"/>
            <a:t>百万円</a:t>
          </a:r>
          <a:endParaRPr kumimoji="1" lang="en-US" altLang="ja-JP" sz="1100"/>
        </a:p>
        <a:p>
          <a:pPr algn="ctr"/>
          <a:endParaRPr kumimoji="1" lang="en-US" altLang="ja-JP" sz="1100"/>
        </a:p>
        <a:p>
          <a:pPr algn="ctr"/>
          <a:r>
            <a:rPr kumimoji="1" lang="ja-JP" altLang="en-US" sz="1100"/>
            <a:t>会議出席旅費</a:t>
          </a:r>
          <a:endParaRPr kumimoji="1" lang="en-US" altLang="ja-JP" sz="1100"/>
        </a:p>
      </xdr:txBody>
    </xdr:sp>
    <xdr:clientData/>
  </xdr:twoCellAnchor>
  <xdr:twoCellAnchor>
    <xdr:from>
      <xdr:col>23</xdr:col>
      <xdr:colOff>169334</xdr:colOff>
      <xdr:row>761</xdr:row>
      <xdr:rowOff>211667</xdr:rowOff>
    </xdr:from>
    <xdr:to>
      <xdr:col>33</xdr:col>
      <xdr:colOff>21981</xdr:colOff>
      <xdr:row>765</xdr:row>
      <xdr:rowOff>248789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794251" y="43571584"/>
          <a:ext cx="1863480" cy="177278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会議請負業者（１件）</a:t>
          </a:r>
          <a:endParaRPr kumimoji="1" lang="en-US" altLang="ja-JP" sz="1100"/>
        </a:p>
        <a:p>
          <a:pPr algn="ctr"/>
          <a:endParaRPr kumimoji="1" lang="en-US" altLang="ja-JP" sz="1100"/>
        </a:p>
        <a:p>
          <a:pPr algn="ctr"/>
          <a:r>
            <a:rPr kumimoji="1" lang="en-US" altLang="ja-JP" sz="1100"/>
            <a:t>0.001</a:t>
          </a:r>
          <a:r>
            <a:rPr kumimoji="1" lang="ja-JP" altLang="en-US" sz="1100"/>
            <a:t>百万円</a:t>
          </a:r>
          <a:endParaRPr kumimoji="1" lang="en-US" altLang="ja-JP" sz="1100"/>
        </a:p>
        <a:p>
          <a:pPr algn="ctr"/>
          <a:endParaRPr kumimoji="1" lang="en-US" altLang="ja-JP" sz="1100"/>
        </a:p>
        <a:p>
          <a:pPr algn="ctr"/>
          <a:r>
            <a:rPr kumimoji="1" lang="ja-JP" altLang="en-US" sz="1100"/>
            <a:t>会議開催経費</a:t>
          </a:r>
          <a:endParaRPr kumimoji="1" lang="en-US" altLang="ja-JP" sz="1100"/>
        </a:p>
      </xdr:txBody>
    </xdr:sp>
    <xdr:clientData/>
  </xdr:twoCellAnchor>
  <xdr:twoCellAnchor>
    <xdr:from>
      <xdr:col>38</xdr:col>
      <xdr:colOff>179916</xdr:colOff>
      <xdr:row>761</xdr:row>
      <xdr:rowOff>243418</xdr:rowOff>
    </xdr:from>
    <xdr:to>
      <xdr:col>48</xdr:col>
      <xdr:colOff>32564</xdr:colOff>
      <xdr:row>765</xdr:row>
      <xdr:rowOff>228763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821083" y="43603335"/>
          <a:ext cx="1863481" cy="1721011"/>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期間業務職員（２０名）</a:t>
          </a:r>
          <a:endParaRPr kumimoji="1" lang="en-US" altLang="ja-JP" sz="1100"/>
        </a:p>
        <a:p>
          <a:pPr algn="ctr"/>
          <a:endParaRPr kumimoji="1" lang="en-US" altLang="ja-JP" sz="1100"/>
        </a:p>
        <a:p>
          <a:pPr algn="ctr"/>
          <a:r>
            <a:rPr kumimoji="1" lang="en-US" altLang="ja-JP" sz="1100"/>
            <a:t>61</a:t>
          </a:r>
          <a:r>
            <a:rPr kumimoji="1" lang="ja-JP" altLang="en-US" sz="1100"/>
            <a:t>百万円</a:t>
          </a:r>
          <a:endParaRPr kumimoji="1" lang="en-US" altLang="ja-JP" sz="1100"/>
        </a:p>
        <a:p>
          <a:pPr algn="ctr"/>
          <a:endParaRPr kumimoji="1" lang="en-US" altLang="ja-JP" sz="1100"/>
        </a:p>
        <a:p>
          <a:pPr algn="ctr"/>
          <a:r>
            <a:rPr kumimoji="1" lang="ja-JP" altLang="en-US" sz="1100"/>
            <a:t>一般行政業務補助</a:t>
          </a:r>
          <a:endParaRPr kumimoji="1" lang="en-US" altLang="ja-JP" sz="1100"/>
        </a:p>
      </xdr:txBody>
    </xdr:sp>
    <xdr:clientData/>
  </xdr:twoCellAnchor>
  <xdr:twoCellAnchor>
    <xdr:from>
      <xdr:col>9</xdr:col>
      <xdr:colOff>127001</xdr:colOff>
      <xdr:row>766</xdr:row>
      <xdr:rowOff>571502</xdr:rowOff>
    </xdr:from>
    <xdr:to>
      <xdr:col>18</xdr:col>
      <xdr:colOff>180731</xdr:colOff>
      <xdr:row>771</xdr:row>
      <xdr:rowOff>207596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936751" y="46323252"/>
          <a:ext cx="1863480" cy="1721011"/>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公益財団法人地球環境戦略研究機関</a:t>
          </a:r>
          <a:endParaRPr kumimoji="1" lang="en-US" altLang="ja-JP" sz="1100"/>
        </a:p>
        <a:p>
          <a:pPr algn="ctr"/>
          <a:endParaRPr kumimoji="1" lang="en-US" altLang="ja-JP" sz="1100"/>
        </a:p>
        <a:p>
          <a:pPr algn="ctr"/>
          <a:r>
            <a:rPr kumimoji="1" lang="en-US" altLang="ja-JP" sz="1100"/>
            <a:t>3</a:t>
          </a:r>
          <a:r>
            <a:rPr kumimoji="1" lang="ja-JP" altLang="en-US" sz="1100"/>
            <a:t>百万円</a:t>
          </a:r>
          <a:endParaRPr kumimoji="1" lang="en-US" altLang="ja-JP" sz="1100"/>
        </a:p>
        <a:p>
          <a:pPr algn="ctr"/>
          <a:r>
            <a:rPr kumimoji="1" lang="en-US" altLang="ja-JP" sz="1100"/>
            <a:t>【</a:t>
          </a:r>
          <a:r>
            <a:rPr kumimoji="1" lang="ja-JP" altLang="en-US" sz="1100"/>
            <a:t>一般競争入札（総合評価落札方式）</a:t>
          </a:r>
          <a:r>
            <a:rPr kumimoji="1" lang="en-US" altLang="ja-JP" sz="1100"/>
            <a:t>】</a:t>
          </a:r>
        </a:p>
        <a:p>
          <a:pPr algn="ctr"/>
          <a:r>
            <a:rPr kumimoji="1" lang="ja-JP" altLang="en-US" sz="1100"/>
            <a:t>開発援助政策調査研究経費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686</v>
      </c>
      <c r="AK2" s="941"/>
      <c r="AL2" s="941"/>
      <c r="AM2" s="941"/>
      <c r="AN2" s="98" t="s">
        <v>1</v>
      </c>
      <c r="AO2" s="941">
        <v>20</v>
      </c>
      <c r="AP2" s="941"/>
      <c r="AQ2" s="941"/>
      <c r="AR2" s="99" t="s">
        <v>1</v>
      </c>
      <c r="AS2" s="947">
        <v>152</v>
      </c>
      <c r="AT2" s="947"/>
      <c r="AU2" s="947"/>
      <c r="AV2" s="98" t="str">
        <f>IF(AW2="","","-")</f>
        <v>-</v>
      </c>
      <c r="AW2" s="907">
        <v>1</v>
      </c>
      <c r="AX2" s="907"/>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688</v>
      </c>
      <c r="AK3" s="865"/>
      <c r="AL3" s="865"/>
      <c r="AM3" s="865"/>
      <c r="AN3" s="865"/>
      <c r="AO3" s="865"/>
      <c r="AP3" s="865"/>
      <c r="AQ3" s="865"/>
      <c r="AR3" s="865"/>
      <c r="AS3" s="865"/>
      <c r="AT3" s="865"/>
      <c r="AU3" s="865"/>
      <c r="AV3" s="865"/>
      <c r="AW3" s="865"/>
      <c r="AX3" s="24" t="s">
        <v>4</v>
      </c>
    </row>
    <row r="4" spans="1:50" ht="24.75" customHeight="1">
      <c r="A4" s="703" t="s">
        <v>5</v>
      </c>
      <c r="B4" s="704"/>
      <c r="C4" s="704"/>
      <c r="D4" s="704"/>
      <c r="E4" s="704"/>
      <c r="F4" s="704"/>
      <c r="G4" s="680" t="s">
        <v>687</v>
      </c>
      <c r="H4" s="681"/>
      <c r="I4" s="681"/>
      <c r="J4" s="681"/>
      <c r="K4" s="681"/>
      <c r="L4" s="681"/>
      <c r="M4" s="681"/>
      <c r="N4" s="681"/>
      <c r="O4" s="681"/>
      <c r="P4" s="681"/>
      <c r="Q4" s="681"/>
      <c r="R4" s="681"/>
      <c r="S4" s="681"/>
      <c r="T4" s="681"/>
      <c r="U4" s="681"/>
      <c r="V4" s="681"/>
      <c r="W4" s="681"/>
      <c r="X4" s="682"/>
      <c r="Y4" s="683" t="s">
        <v>6</v>
      </c>
      <c r="Z4" s="684"/>
      <c r="AA4" s="684"/>
      <c r="AB4" s="684"/>
      <c r="AC4" s="684"/>
      <c r="AD4" s="685"/>
      <c r="AE4" s="686" t="s">
        <v>689</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5" t="s">
        <v>205</v>
      </c>
      <c r="H5" s="836"/>
      <c r="I5" s="836"/>
      <c r="J5" s="836"/>
      <c r="K5" s="836"/>
      <c r="L5" s="836"/>
      <c r="M5" s="837" t="s">
        <v>9</v>
      </c>
      <c r="N5" s="838"/>
      <c r="O5" s="838"/>
      <c r="P5" s="838"/>
      <c r="Q5" s="838"/>
      <c r="R5" s="839"/>
      <c r="S5" s="840" t="s">
        <v>467</v>
      </c>
      <c r="T5" s="836"/>
      <c r="U5" s="836"/>
      <c r="V5" s="836"/>
      <c r="W5" s="836"/>
      <c r="X5" s="841"/>
      <c r="Y5" s="697" t="s">
        <v>10</v>
      </c>
      <c r="Z5" s="542"/>
      <c r="AA5" s="542"/>
      <c r="AB5" s="542"/>
      <c r="AC5" s="542"/>
      <c r="AD5" s="543"/>
      <c r="AE5" s="698" t="s">
        <v>690</v>
      </c>
      <c r="AF5" s="698"/>
      <c r="AG5" s="698"/>
      <c r="AH5" s="698"/>
      <c r="AI5" s="698"/>
      <c r="AJ5" s="698"/>
      <c r="AK5" s="698"/>
      <c r="AL5" s="698"/>
      <c r="AM5" s="698"/>
      <c r="AN5" s="698"/>
      <c r="AO5" s="698"/>
      <c r="AP5" s="699"/>
      <c r="AQ5" s="700" t="s">
        <v>691</v>
      </c>
      <c r="AR5" s="701"/>
      <c r="AS5" s="701"/>
      <c r="AT5" s="701"/>
      <c r="AU5" s="701"/>
      <c r="AV5" s="701"/>
      <c r="AW5" s="701"/>
      <c r="AX5" s="702"/>
    </row>
    <row r="6" spans="1:50" ht="39" customHeight="1">
      <c r="A6" s="705" t="s">
        <v>11</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693</v>
      </c>
      <c r="H7" s="498"/>
      <c r="I7" s="498"/>
      <c r="J7" s="498"/>
      <c r="K7" s="498"/>
      <c r="L7" s="498"/>
      <c r="M7" s="498"/>
      <c r="N7" s="498"/>
      <c r="O7" s="498"/>
      <c r="P7" s="498"/>
      <c r="Q7" s="498"/>
      <c r="R7" s="498"/>
      <c r="S7" s="498"/>
      <c r="T7" s="498"/>
      <c r="U7" s="498"/>
      <c r="V7" s="498"/>
      <c r="W7" s="498"/>
      <c r="X7" s="499"/>
      <c r="Y7" s="919" t="s">
        <v>13</v>
      </c>
      <c r="Z7" s="439"/>
      <c r="AA7" s="439"/>
      <c r="AB7" s="439"/>
      <c r="AC7" s="439"/>
      <c r="AD7" s="920"/>
      <c r="AE7" s="908" t="s">
        <v>694</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4" t="s">
        <v>14</v>
      </c>
      <c r="B8" s="495"/>
      <c r="C8" s="495"/>
      <c r="D8" s="495"/>
      <c r="E8" s="495"/>
      <c r="F8" s="496"/>
      <c r="G8" s="942" t="str">
        <f>入力規則等!A27</f>
        <v>ＯＤＡ</v>
      </c>
      <c r="H8" s="719"/>
      <c r="I8" s="719"/>
      <c r="J8" s="719"/>
      <c r="K8" s="719"/>
      <c r="L8" s="719"/>
      <c r="M8" s="719"/>
      <c r="N8" s="719"/>
      <c r="O8" s="719"/>
      <c r="P8" s="719"/>
      <c r="Q8" s="719"/>
      <c r="R8" s="719"/>
      <c r="S8" s="719"/>
      <c r="T8" s="719"/>
      <c r="U8" s="719"/>
      <c r="V8" s="719"/>
      <c r="W8" s="719"/>
      <c r="X8" s="943"/>
      <c r="Y8" s="842" t="s">
        <v>15</v>
      </c>
      <c r="Z8" s="843"/>
      <c r="AA8" s="843"/>
      <c r="AB8" s="843"/>
      <c r="AC8" s="843"/>
      <c r="AD8" s="844"/>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16</v>
      </c>
      <c r="B9" s="846"/>
      <c r="C9" s="846"/>
      <c r="D9" s="846"/>
      <c r="E9" s="846"/>
      <c r="F9" s="846"/>
      <c r="G9" s="847" t="s">
        <v>811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8" t="s">
        <v>17</v>
      </c>
      <c r="B10" s="659"/>
      <c r="C10" s="659"/>
      <c r="D10" s="659"/>
      <c r="E10" s="659"/>
      <c r="F10" s="659"/>
      <c r="G10" s="753" t="s">
        <v>812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8" t="s">
        <v>18</v>
      </c>
      <c r="B11" s="659"/>
      <c r="C11" s="659"/>
      <c r="D11" s="659"/>
      <c r="E11" s="659"/>
      <c r="F11" s="660"/>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0" t="s">
        <v>19</v>
      </c>
      <c r="B12" s="961"/>
      <c r="C12" s="961"/>
      <c r="D12" s="961"/>
      <c r="E12" s="961"/>
      <c r="F12" s="962"/>
      <c r="G12" s="759"/>
      <c r="H12" s="760"/>
      <c r="I12" s="760"/>
      <c r="J12" s="760"/>
      <c r="K12" s="760"/>
      <c r="L12" s="760"/>
      <c r="M12" s="760"/>
      <c r="N12" s="760"/>
      <c r="O12" s="760"/>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1"/>
    </row>
    <row r="13" spans="1:50" ht="21" customHeight="1">
      <c r="A13" s="612"/>
      <c r="B13" s="613"/>
      <c r="C13" s="613"/>
      <c r="D13" s="613"/>
      <c r="E13" s="613"/>
      <c r="F13" s="614"/>
      <c r="G13" s="722" t="s">
        <v>25</v>
      </c>
      <c r="H13" s="723"/>
      <c r="I13" s="763" t="s">
        <v>26</v>
      </c>
      <c r="J13" s="764"/>
      <c r="K13" s="764"/>
      <c r="L13" s="764"/>
      <c r="M13" s="764"/>
      <c r="N13" s="764"/>
      <c r="O13" s="765"/>
      <c r="P13" s="655">
        <v>153</v>
      </c>
      <c r="Q13" s="656"/>
      <c r="R13" s="656"/>
      <c r="S13" s="656"/>
      <c r="T13" s="656"/>
      <c r="U13" s="656"/>
      <c r="V13" s="657"/>
      <c r="W13" s="655">
        <v>183</v>
      </c>
      <c r="X13" s="656"/>
      <c r="Y13" s="656"/>
      <c r="Z13" s="656"/>
      <c r="AA13" s="656"/>
      <c r="AB13" s="656"/>
      <c r="AC13" s="657"/>
      <c r="AD13" s="655">
        <v>208</v>
      </c>
      <c r="AE13" s="656"/>
      <c r="AF13" s="656"/>
      <c r="AG13" s="656"/>
      <c r="AH13" s="656"/>
      <c r="AI13" s="656"/>
      <c r="AJ13" s="657"/>
      <c r="AK13" s="655">
        <v>202</v>
      </c>
      <c r="AL13" s="656"/>
      <c r="AM13" s="656"/>
      <c r="AN13" s="656"/>
      <c r="AO13" s="656"/>
      <c r="AP13" s="656"/>
      <c r="AQ13" s="657"/>
      <c r="AR13" s="916"/>
      <c r="AS13" s="917"/>
      <c r="AT13" s="917"/>
      <c r="AU13" s="917"/>
      <c r="AV13" s="917"/>
      <c r="AW13" s="917"/>
      <c r="AX13" s="918"/>
    </row>
    <row r="14" spans="1:50" ht="21" customHeight="1">
      <c r="A14" s="612"/>
      <c r="B14" s="613"/>
      <c r="C14" s="613"/>
      <c r="D14" s="613"/>
      <c r="E14" s="613"/>
      <c r="F14" s="614"/>
      <c r="G14" s="724"/>
      <c r="H14" s="725"/>
      <c r="I14" s="710" t="s">
        <v>27</v>
      </c>
      <c r="J14" s="761"/>
      <c r="K14" s="761"/>
      <c r="L14" s="761"/>
      <c r="M14" s="761"/>
      <c r="N14" s="761"/>
      <c r="O14" s="762"/>
      <c r="P14" s="655" t="s">
        <v>695</v>
      </c>
      <c r="Q14" s="656"/>
      <c r="R14" s="656"/>
      <c r="S14" s="656"/>
      <c r="T14" s="656"/>
      <c r="U14" s="656"/>
      <c r="V14" s="657"/>
      <c r="W14" s="655" t="s">
        <v>695</v>
      </c>
      <c r="X14" s="656"/>
      <c r="Y14" s="656"/>
      <c r="Z14" s="656"/>
      <c r="AA14" s="656"/>
      <c r="AB14" s="656"/>
      <c r="AC14" s="657"/>
      <c r="AD14" s="655" t="s">
        <v>695</v>
      </c>
      <c r="AE14" s="656"/>
      <c r="AF14" s="656"/>
      <c r="AG14" s="656"/>
      <c r="AH14" s="656"/>
      <c r="AI14" s="656"/>
      <c r="AJ14" s="657"/>
      <c r="AK14" s="655" t="s">
        <v>695</v>
      </c>
      <c r="AL14" s="656"/>
      <c r="AM14" s="656"/>
      <c r="AN14" s="656"/>
      <c r="AO14" s="656"/>
      <c r="AP14" s="656"/>
      <c r="AQ14" s="657"/>
      <c r="AR14" s="787"/>
      <c r="AS14" s="787"/>
      <c r="AT14" s="787"/>
      <c r="AU14" s="787"/>
      <c r="AV14" s="787"/>
      <c r="AW14" s="787"/>
      <c r="AX14" s="788"/>
    </row>
    <row r="15" spans="1:50" ht="21" customHeight="1">
      <c r="A15" s="612"/>
      <c r="B15" s="613"/>
      <c r="C15" s="613"/>
      <c r="D15" s="613"/>
      <c r="E15" s="613"/>
      <c r="F15" s="614"/>
      <c r="G15" s="724"/>
      <c r="H15" s="725"/>
      <c r="I15" s="710" t="s">
        <v>28</v>
      </c>
      <c r="J15" s="711"/>
      <c r="K15" s="711"/>
      <c r="L15" s="711"/>
      <c r="M15" s="711"/>
      <c r="N15" s="711"/>
      <c r="O15" s="712"/>
      <c r="P15" s="655" t="s">
        <v>695</v>
      </c>
      <c r="Q15" s="656"/>
      <c r="R15" s="656"/>
      <c r="S15" s="656"/>
      <c r="T15" s="656"/>
      <c r="U15" s="656"/>
      <c r="V15" s="657"/>
      <c r="W15" s="655" t="s">
        <v>695</v>
      </c>
      <c r="X15" s="656"/>
      <c r="Y15" s="656"/>
      <c r="Z15" s="656"/>
      <c r="AA15" s="656"/>
      <c r="AB15" s="656"/>
      <c r="AC15" s="657"/>
      <c r="AD15" s="655" t="s">
        <v>695</v>
      </c>
      <c r="AE15" s="656"/>
      <c r="AF15" s="656"/>
      <c r="AG15" s="656"/>
      <c r="AH15" s="656"/>
      <c r="AI15" s="656"/>
      <c r="AJ15" s="657"/>
      <c r="AK15" s="655" t="s">
        <v>695</v>
      </c>
      <c r="AL15" s="656"/>
      <c r="AM15" s="656"/>
      <c r="AN15" s="656"/>
      <c r="AO15" s="656"/>
      <c r="AP15" s="656"/>
      <c r="AQ15" s="657"/>
      <c r="AR15" s="655"/>
      <c r="AS15" s="656"/>
      <c r="AT15" s="656"/>
      <c r="AU15" s="656"/>
      <c r="AV15" s="656"/>
      <c r="AW15" s="656"/>
      <c r="AX15" s="802"/>
    </row>
    <row r="16" spans="1:50" ht="21" customHeight="1">
      <c r="A16" s="612"/>
      <c r="B16" s="613"/>
      <c r="C16" s="613"/>
      <c r="D16" s="613"/>
      <c r="E16" s="613"/>
      <c r="F16" s="614"/>
      <c r="G16" s="724"/>
      <c r="H16" s="725"/>
      <c r="I16" s="710" t="s">
        <v>29</v>
      </c>
      <c r="J16" s="711"/>
      <c r="K16" s="711"/>
      <c r="L16" s="711"/>
      <c r="M16" s="711"/>
      <c r="N16" s="711"/>
      <c r="O16" s="712"/>
      <c r="P16" s="655" t="s">
        <v>695</v>
      </c>
      <c r="Q16" s="656"/>
      <c r="R16" s="656"/>
      <c r="S16" s="656"/>
      <c r="T16" s="656"/>
      <c r="U16" s="656"/>
      <c r="V16" s="657"/>
      <c r="W16" s="655" t="s">
        <v>695</v>
      </c>
      <c r="X16" s="656"/>
      <c r="Y16" s="656"/>
      <c r="Z16" s="656"/>
      <c r="AA16" s="656"/>
      <c r="AB16" s="656"/>
      <c r="AC16" s="657"/>
      <c r="AD16" s="655" t="s">
        <v>695</v>
      </c>
      <c r="AE16" s="656"/>
      <c r="AF16" s="656"/>
      <c r="AG16" s="656"/>
      <c r="AH16" s="656"/>
      <c r="AI16" s="656"/>
      <c r="AJ16" s="657"/>
      <c r="AK16" s="655" t="s">
        <v>695</v>
      </c>
      <c r="AL16" s="656"/>
      <c r="AM16" s="656"/>
      <c r="AN16" s="656"/>
      <c r="AO16" s="656"/>
      <c r="AP16" s="656"/>
      <c r="AQ16" s="657"/>
      <c r="AR16" s="756"/>
      <c r="AS16" s="757"/>
      <c r="AT16" s="757"/>
      <c r="AU16" s="757"/>
      <c r="AV16" s="757"/>
      <c r="AW16" s="757"/>
      <c r="AX16" s="758"/>
    </row>
    <row r="17" spans="1:50" ht="24.75" customHeight="1">
      <c r="A17" s="612"/>
      <c r="B17" s="613"/>
      <c r="C17" s="613"/>
      <c r="D17" s="613"/>
      <c r="E17" s="613"/>
      <c r="F17" s="614"/>
      <c r="G17" s="724"/>
      <c r="H17" s="725"/>
      <c r="I17" s="710" t="s">
        <v>30</v>
      </c>
      <c r="J17" s="761"/>
      <c r="K17" s="761"/>
      <c r="L17" s="761"/>
      <c r="M17" s="761"/>
      <c r="N17" s="761"/>
      <c r="O17" s="762"/>
      <c r="P17" s="655" t="s">
        <v>695</v>
      </c>
      <c r="Q17" s="656"/>
      <c r="R17" s="656"/>
      <c r="S17" s="656"/>
      <c r="T17" s="656"/>
      <c r="U17" s="656"/>
      <c r="V17" s="657"/>
      <c r="W17" s="655" t="s">
        <v>695</v>
      </c>
      <c r="X17" s="656"/>
      <c r="Y17" s="656"/>
      <c r="Z17" s="656"/>
      <c r="AA17" s="656"/>
      <c r="AB17" s="656"/>
      <c r="AC17" s="657"/>
      <c r="AD17" s="655" t="s">
        <v>695</v>
      </c>
      <c r="AE17" s="656"/>
      <c r="AF17" s="656"/>
      <c r="AG17" s="656"/>
      <c r="AH17" s="656"/>
      <c r="AI17" s="656"/>
      <c r="AJ17" s="657"/>
      <c r="AK17" s="655" t="s">
        <v>695</v>
      </c>
      <c r="AL17" s="656"/>
      <c r="AM17" s="656"/>
      <c r="AN17" s="656"/>
      <c r="AO17" s="656"/>
      <c r="AP17" s="656"/>
      <c r="AQ17" s="657"/>
      <c r="AR17" s="914"/>
      <c r="AS17" s="914"/>
      <c r="AT17" s="914"/>
      <c r="AU17" s="914"/>
      <c r="AV17" s="914"/>
      <c r="AW17" s="914"/>
      <c r="AX17" s="915"/>
    </row>
    <row r="18" spans="1:50" ht="24.75" customHeight="1">
      <c r="A18" s="612"/>
      <c r="B18" s="613"/>
      <c r="C18" s="613"/>
      <c r="D18" s="613"/>
      <c r="E18" s="613"/>
      <c r="F18" s="614"/>
      <c r="G18" s="726"/>
      <c r="H18" s="727"/>
      <c r="I18" s="715" t="s">
        <v>31</v>
      </c>
      <c r="J18" s="716"/>
      <c r="K18" s="716"/>
      <c r="L18" s="716"/>
      <c r="M18" s="716"/>
      <c r="N18" s="716"/>
      <c r="O18" s="717"/>
      <c r="P18" s="874">
        <f>SUM(P13:V17)</f>
        <v>153</v>
      </c>
      <c r="Q18" s="875"/>
      <c r="R18" s="875"/>
      <c r="S18" s="875"/>
      <c r="T18" s="875"/>
      <c r="U18" s="875"/>
      <c r="V18" s="876"/>
      <c r="W18" s="874">
        <f>SUM(W13:AC17)</f>
        <v>183</v>
      </c>
      <c r="X18" s="875"/>
      <c r="Y18" s="875"/>
      <c r="Z18" s="875"/>
      <c r="AA18" s="875"/>
      <c r="AB18" s="875"/>
      <c r="AC18" s="876"/>
      <c r="AD18" s="874">
        <f>SUM(AD13:AJ17)</f>
        <v>208</v>
      </c>
      <c r="AE18" s="875"/>
      <c r="AF18" s="875"/>
      <c r="AG18" s="875"/>
      <c r="AH18" s="875"/>
      <c r="AI18" s="875"/>
      <c r="AJ18" s="876"/>
      <c r="AK18" s="874">
        <f>SUM(AK13:AQ17)</f>
        <v>202</v>
      </c>
      <c r="AL18" s="875"/>
      <c r="AM18" s="875"/>
      <c r="AN18" s="875"/>
      <c r="AO18" s="875"/>
      <c r="AP18" s="875"/>
      <c r="AQ18" s="876"/>
      <c r="AR18" s="874">
        <f>SUM(AR13:AX17)</f>
        <v>0</v>
      </c>
      <c r="AS18" s="875"/>
      <c r="AT18" s="875"/>
      <c r="AU18" s="875"/>
      <c r="AV18" s="875"/>
      <c r="AW18" s="875"/>
      <c r="AX18" s="877"/>
    </row>
    <row r="19" spans="1:50" ht="24.75" customHeight="1">
      <c r="A19" s="612"/>
      <c r="B19" s="613"/>
      <c r="C19" s="613"/>
      <c r="D19" s="613"/>
      <c r="E19" s="613"/>
      <c r="F19" s="614"/>
      <c r="G19" s="872" t="s">
        <v>32</v>
      </c>
      <c r="H19" s="873"/>
      <c r="I19" s="873"/>
      <c r="J19" s="873"/>
      <c r="K19" s="873"/>
      <c r="L19" s="873"/>
      <c r="M19" s="873"/>
      <c r="N19" s="873"/>
      <c r="O19" s="873"/>
      <c r="P19" s="655">
        <v>136</v>
      </c>
      <c r="Q19" s="656"/>
      <c r="R19" s="656"/>
      <c r="S19" s="656"/>
      <c r="T19" s="656"/>
      <c r="U19" s="656"/>
      <c r="V19" s="657"/>
      <c r="W19" s="655">
        <v>172</v>
      </c>
      <c r="X19" s="656"/>
      <c r="Y19" s="656"/>
      <c r="Z19" s="656"/>
      <c r="AA19" s="656"/>
      <c r="AB19" s="656"/>
      <c r="AC19" s="657"/>
      <c r="AD19" s="655">
        <v>167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2" t="s">
        <v>33</v>
      </c>
      <c r="H20" s="873"/>
      <c r="I20" s="873"/>
      <c r="J20" s="873"/>
      <c r="K20" s="873"/>
      <c r="L20" s="873"/>
      <c r="M20" s="873"/>
      <c r="N20" s="873"/>
      <c r="O20" s="873"/>
      <c r="P20" s="316">
        <f>IF(P18=0, "-", SUM(P19)/P18)</f>
        <v>0.88888888888888884</v>
      </c>
      <c r="Q20" s="316"/>
      <c r="R20" s="316"/>
      <c r="S20" s="316"/>
      <c r="T20" s="316"/>
      <c r="U20" s="316"/>
      <c r="V20" s="316"/>
      <c r="W20" s="316">
        <f t="shared" ref="W20" si="0">IF(W18=0, "-", SUM(W19)/W18)</f>
        <v>0.93989071038251371</v>
      </c>
      <c r="X20" s="316"/>
      <c r="Y20" s="316"/>
      <c r="Z20" s="316"/>
      <c r="AA20" s="316"/>
      <c r="AB20" s="316"/>
      <c r="AC20" s="316"/>
      <c r="AD20" s="316">
        <f t="shared" ref="AD20" si="1">IF(AD18=0, "-", SUM(AD19)/AD18)</f>
        <v>0.80288461538461542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5"/>
      <c r="B21" s="846"/>
      <c r="C21" s="846"/>
      <c r="D21" s="846"/>
      <c r="E21" s="846"/>
      <c r="F21" s="963"/>
      <c r="G21" s="314" t="s">
        <v>34</v>
      </c>
      <c r="H21" s="315"/>
      <c r="I21" s="315"/>
      <c r="J21" s="315"/>
      <c r="K21" s="315"/>
      <c r="L21" s="315"/>
      <c r="M21" s="315"/>
      <c r="N21" s="315"/>
      <c r="O21" s="315"/>
      <c r="P21" s="316">
        <f>IF(P19=0, "-", SUM(P19)/SUM(P13,P14))</f>
        <v>0.88888888888888884</v>
      </c>
      <c r="Q21" s="316"/>
      <c r="R21" s="316"/>
      <c r="S21" s="316"/>
      <c r="T21" s="316"/>
      <c r="U21" s="316"/>
      <c r="V21" s="316"/>
      <c r="W21" s="316">
        <f t="shared" ref="W21" si="2">IF(W19=0, "-", SUM(W19)/SUM(W13,W14))</f>
        <v>0.93989071038251371</v>
      </c>
      <c r="X21" s="316"/>
      <c r="Y21" s="316"/>
      <c r="Z21" s="316"/>
      <c r="AA21" s="316"/>
      <c r="AB21" s="316"/>
      <c r="AC21" s="316"/>
      <c r="AD21" s="316">
        <f t="shared" ref="AD21" si="3">IF(AD19=0, "-", SUM(AD19)/SUM(AD13,AD14))</f>
        <v>0.80288461538461542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9" t="s">
        <v>35</v>
      </c>
      <c r="B22" s="970"/>
      <c r="C22" s="970"/>
      <c r="D22" s="970"/>
      <c r="E22" s="970"/>
      <c r="F22" s="971"/>
      <c r="G22" s="965" t="s">
        <v>36</v>
      </c>
      <c r="H22" s="222"/>
      <c r="I22" s="222"/>
      <c r="J22" s="222"/>
      <c r="K22" s="222"/>
      <c r="L22" s="222"/>
      <c r="M22" s="222"/>
      <c r="N22" s="222"/>
      <c r="O22" s="223"/>
      <c r="P22" s="930" t="s">
        <v>37</v>
      </c>
      <c r="Q22" s="222"/>
      <c r="R22" s="222"/>
      <c r="S22" s="222"/>
      <c r="T22" s="222"/>
      <c r="U22" s="222"/>
      <c r="V22" s="223"/>
      <c r="W22" s="930" t="s">
        <v>38</v>
      </c>
      <c r="X22" s="222"/>
      <c r="Y22" s="222"/>
      <c r="Z22" s="222"/>
      <c r="AA22" s="222"/>
      <c r="AB22" s="222"/>
      <c r="AC22" s="223"/>
      <c r="AD22" s="930" t="s">
        <v>39</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c r="A23" s="972"/>
      <c r="B23" s="973"/>
      <c r="C23" s="973"/>
      <c r="D23" s="973"/>
      <c r="E23" s="973"/>
      <c r="F23" s="974"/>
      <c r="G23" s="966" t="s">
        <v>696</v>
      </c>
      <c r="H23" s="967"/>
      <c r="I23" s="967"/>
      <c r="J23" s="967"/>
      <c r="K23" s="967"/>
      <c r="L23" s="967"/>
      <c r="M23" s="967"/>
      <c r="N23" s="967"/>
      <c r="O23" s="968"/>
      <c r="P23" s="916">
        <v>114.211</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32" t="s">
        <v>697</v>
      </c>
      <c r="H24" s="933"/>
      <c r="I24" s="933"/>
      <c r="J24" s="933"/>
      <c r="K24" s="933"/>
      <c r="L24" s="933"/>
      <c r="M24" s="933"/>
      <c r="N24" s="933"/>
      <c r="O24" s="934"/>
      <c r="P24" s="655">
        <v>71.623000000000005</v>
      </c>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32" t="s">
        <v>698</v>
      </c>
      <c r="H25" s="933"/>
      <c r="I25" s="933"/>
      <c r="J25" s="933"/>
      <c r="K25" s="933"/>
      <c r="L25" s="933"/>
      <c r="M25" s="933"/>
      <c r="N25" s="933"/>
      <c r="O25" s="934"/>
      <c r="P25" s="655">
        <v>10.378</v>
      </c>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32" t="s">
        <v>699</v>
      </c>
      <c r="H26" s="933"/>
      <c r="I26" s="933"/>
      <c r="J26" s="933"/>
      <c r="K26" s="933"/>
      <c r="L26" s="933"/>
      <c r="M26" s="933"/>
      <c r="N26" s="933"/>
      <c r="O26" s="934"/>
      <c r="P26" s="655">
        <v>1.0289999999999999</v>
      </c>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32" t="s">
        <v>700</v>
      </c>
      <c r="H27" s="933"/>
      <c r="I27" s="933"/>
      <c r="J27" s="933"/>
      <c r="K27" s="933"/>
      <c r="L27" s="933"/>
      <c r="M27" s="933"/>
      <c r="N27" s="933"/>
      <c r="O27" s="934"/>
      <c r="P27" s="655">
        <v>4.4000000000000004</v>
      </c>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35" t="s">
        <v>40</v>
      </c>
      <c r="H28" s="936"/>
      <c r="I28" s="936"/>
      <c r="J28" s="936"/>
      <c r="K28" s="936"/>
      <c r="L28" s="936"/>
      <c r="M28" s="936"/>
      <c r="N28" s="936"/>
      <c r="O28" s="937"/>
      <c r="P28" s="874">
        <f>P29-SUM(P23:P27)</f>
        <v>0.35900000000000887</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38" t="s">
        <v>31</v>
      </c>
      <c r="H29" s="939"/>
      <c r="I29" s="939"/>
      <c r="J29" s="939"/>
      <c r="K29" s="939"/>
      <c r="L29" s="939"/>
      <c r="M29" s="939"/>
      <c r="N29" s="939"/>
      <c r="O29" s="940"/>
      <c r="P29" s="655">
        <f>AK13</f>
        <v>202</v>
      </c>
      <c r="Q29" s="656"/>
      <c r="R29" s="656"/>
      <c r="S29" s="656"/>
      <c r="T29" s="656"/>
      <c r="U29" s="656"/>
      <c r="V29" s="657"/>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hidden="1" customHeight="1">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1" t="s">
        <v>21</v>
      </c>
      <c r="AJ30" s="911"/>
      <c r="AK30" s="911"/>
      <c r="AL30" s="854"/>
      <c r="AM30" s="911" t="s">
        <v>45</v>
      </c>
      <c r="AN30" s="911"/>
      <c r="AO30" s="911"/>
      <c r="AP30" s="854"/>
      <c r="AQ30" s="766" t="s">
        <v>46</v>
      </c>
      <c r="AR30" s="767"/>
      <c r="AS30" s="767"/>
      <c r="AT30" s="768"/>
      <c r="AU30" s="773" t="s">
        <v>47</v>
      </c>
      <c r="AV30" s="773"/>
      <c r="AW30" s="773"/>
      <c r="AX30" s="913"/>
    </row>
    <row r="31" spans="1:50" ht="18.75" hidden="1"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c r="AR31" s="201"/>
      <c r="AS31" s="136" t="s">
        <v>48</v>
      </c>
      <c r="AT31" s="137"/>
      <c r="AU31" s="200"/>
      <c r="AV31" s="200"/>
      <c r="AW31" s="392" t="s">
        <v>49</v>
      </c>
      <c r="AX31" s="393"/>
    </row>
    <row r="32" spans="1:50" ht="23.25" hidden="1" customHeight="1">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50</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9" t="s">
        <v>41</v>
      </c>
      <c r="B37" s="770"/>
      <c r="C37" s="770"/>
      <c r="D37" s="770"/>
      <c r="E37" s="770"/>
      <c r="F37" s="771"/>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6"/>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30.75" hidden="1" customHeight="1">
      <c r="A44" s="769" t="s">
        <v>41</v>
      </c>
      <c r="B44" s="770"/>
      <c r="C44" s="770"/>
      <c r="D44" s="770"/>
      <c r="E44" s="770"/>
      <c r="F44" s="771"/>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6"/>
      <c r="AY44">
        <f>COUNTA($G$46)</f>
        <v>0</v>
      </c>
    </row>
    <row r="45" spans="1:51" ht="30.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30.7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30.7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30.7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30.7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30.7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30.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1" t="s">
        <v>47</v>
      </c>
      <c r="AV51" s="921"/>
      <c r="AW51" s="921"/>
      <c r="AX51" s="922"/>
      <c r="AY51">
        <f>COUNTA($G$53)</f>
        <v>0</v>
      </c>
    </row>
    <row r="52" spans="1:51" ht="30.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30.7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30.7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30.7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30.7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30.7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30.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1" t="s">
        <v>47</v>
      </c>
      <c r="AV58" s="921"/>
      <c r="AW58" s="921"/>
      <c r="AX58" s="922"/>
      <c r="AY58">
        <f>COUNTA($G$60)</f>
        <v>0</v>
      </c>
    </row>
    <row r="59" spans="1:51" ht="30.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30.7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30.7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30.7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30.7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30.7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30.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30.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30.7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30.7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30.7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30.7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30.7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30.7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30.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30.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30.7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30.7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30.7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30.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30.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4"/>
      <c r="AY79">
        <f>COUNTIF($AR$79,"☑")</f>
        <v>0</v>
      </c>
    </row>
    <row r="80" spans="1:51" ht="30.75" hidden="1" customHeight="1">
      <c r="A80" s="860"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30.75" hidden="1" customHeight="1">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30.75" hidden="1" customHeight="1">
      <c r="A82" s="861"/>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0</v>
      </c>
    </row>
    <row r="83" spans="1:60" ht="30.75" hidden="1" customHeight="1">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0</v>
      </c>
    </row>
    <row r="84" spans="1:60" ht="30.75" hidden="1" customHeight="1">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0</v>
      </c>
    </row>
    <row r="85" spans="1:60" ht="30.75" hidden="1" customHeight="1">
      <c r="A85" s="861"/>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30.75" hidden="1" customHeight="1">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30.75" hidden="1" customHeight="1">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30.75" hidden="1" customHeight="1">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30.75" hidden="1" customHeight="1">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30.75" hidden="1" customHeight="1">
      <c r="A90" s="861"/>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30.75" hidden="1" customHeight="1">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30.75" hidden="1" customHeight="1">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30.75" hidden="1" customHeight="1">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30.75" hidden="1" customHeight="1">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30.75" hidden="1" customHeight="1">
      <c r="A95" s="861"/>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30.75" hidden="1" customHeight="1">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30.75" hidden="1" customHeight="1">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30.75" hidden="1" customHeight="1">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30.75" hidden="1" customHeight="1" thickBot="1">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52</v>
      </c>
      <c r="Z99" s="892"/>
      <c r="AA99" s="893"/>
      <c r="AB99" s="888" t="s">
        <v>53</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0.7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701</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702</v>
      </c>
      <c r="AC101" s="460"/>
      <c r="AD101" s="460"/>
      <c r="AE101" s="282">
        <v>28</v>
      </c>
      <c r="AF101" s="282"/>
      <c r="AG101" s="282"/>
      <c r="AH101" s="282"/>
      <c r="AI101" s="282">
        <v>26</v>
      </c>
      <c r="AJ101" s="282"/>
      <c r="AK101" s="282"/>
      <c r="AL101" s="282"/>
      <c r="AM101" s="282">
        <v>28</v>
      </c>
      <c r="AN101" s="282"/>
      <c r="AO101" s="282"/>
      <c r="AP101" s="282"/>
      <c r="AQ101" s="282">
        <v>26</v>
      </c>
      <c r="AR101" s="282"/>
      <c r="AS101" s="282"/>
      <c r="AT101" s="282"/>
      <c r="AU101" s="218" t="s">
        <v>1</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702</v>
      </c>
      <c r="AC102" s="460"/>
      <c r="AD102" s="460"/>
      <c r="AE102" s="282">
        <v>25</v>
      </c>
      <c r="AF102" s="282"/>
      <c r="AG102" s="282"/>
      <c r="AH102" s="282"/>
      <c r="AI102" s="282">
        <v>29</v>
      </c>
      <c r="AJ102" s="282"/>
      <c r="AK102" s="282"/>
      <c r="AL102" s="282"/>
      <c r="AM102" s="282">
        <v>26</v>
      </c>
      <c r="AN102" s="282"/>
      <c r="AO102" s="282"/>
      <c r="AP102" s="282"/>
      <c r="AQ102" s="282">
        <v>26</v>
      </c>
      <c r="AR102" s="282"/>
      <c r="AS102" s="282"/>
      <c r="AT102" s="282"/>
      <c r="AU102" s="225">
        <v>28</v>
      </c>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703</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t="s">
        <v>702</v>
      </c>
      <c r="AC104" s="545"/>
      <c r="AD104" s="546"/>
      <c r="AE104" s="282">
        <v>20</v>
      </c>
      <c r="AF104" s="282"/>
      <c r="AG104" s="282"/>
      <c r="AH104" s="282"/>
      <c r="AI104" s="282">
        <v>20</v>
      </c>
      <c r="AJ104" s="282"/>
      <c r="AK104" s="282"/>
      <c r="AL104" s="282"/>
      <c r="AM104" s="282">
        <v>20</v>
      </c>
      <c r="AN104" s="282"/>
      <c r="AO104" s="282"/>
      <c r="AP104" s="282"/>
      <c r="AQ104" s="282">
        <v>20</v>
      </c>
      <c r="AR104" s="282"/>
      <c r="AS104" s="282"/>
      <c r="AT104" s="282"/>
      <c r="AU104" s="282" t="s">
        <v>1</v>
      </c>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t="s">
        <v>702</v>
      </c>
      <c r="AC105" s="468"/>
      <c r="AD105" s="469"/>
      <c r="AE105" s="282">
        <v>20</v>
      </c>
      <c r="AF105" s="282"/>
      <c r="AG105" s="282"/>
      <c r="AH105" s="282"/>
      <c r="AI105" s="282">
        <v>20</v>
      </c>
      <c r="AJ105" s="282"/>
      <c r="AK105" s="282"/>
      <c r="AL105" s="282"/>
      <c r="AM105" s="282">
        <v>20</v>
      </c>
      <c r="AN105" s="282"/>
      <c r="AO105" s="282"/>
      <c r="AP105" s="282"/>
      <c r="AQ105" s="282">
        <v>20</v>
      </c>
      <c r="AR105" s="282"/>
      <c r="AS105" s="282"/>
      <c r="AT105" s="282"/>
      <c r="AU105" s="282">
        <v>20</v>
      </c>
      <c r="AV105" s="282"/>
      <c r="AW105" s="282"/>
      <c r="AX105" s="283"/>
      <c r="AY105">
        <f>$AY$103</f>
        <v>1</v>
      </c>
    </row>
    <row r="106" spans="1:60" ht="31.5"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18"/>
      <c r="B107" s="419"/>
      <c r="C107" s="419"/>
      <c r="D107" s="419"/>
      <c r="E107" s="419"/>
      <c r="F107" s="420"/>
      <c r="G107" s="108" t="s">
        <v>704</v>
      </c>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t="s">
        <v>705</v>
      </c>
      <c r="AC107" s="545"/>
      <c r="AD107" s="546"/>
      <c r="AE107" s="282">
        <v>14487000</v>
      </c>
      <c r="AF107" s="282"/>
      <c r="AG107" s="282"/>
      <c r="AH107" s="282"/>
      <c r="AI107" s="282">
        <v>13480813</v>
      </c>
      <c r="AJ107" s="282"/>
      <c r="AK107" s="282"/>
      <c r="AL107" s="282"/>
      <c r="AM107" s="282">
        <v>114002</v>
      </c>
      <c r="AN107" s="282"/>
      <c r="AO107" s="282"/>
      <c r="AP107" s="282"/>
      <c r="AQ107" s="282">
        <v>10065000</v>
      </c>
      <c r="AR107" s="282"/>
      <c r="AS107" s="282"/>
      <c r="AT107" s="282"/>
      <c r="AU107" s="282" t="s">
        <v>1</v>
      </c>
      <c r="AV107" s="282"/>
      <c r="AW107" s="282"/>
      <c r="AX107" s="283"/>
      <c r="AY107">
        <f>$AY$106</f>
        <v>1</v>
      </c>
    </row>
    <row r="108" spans="1:60" ht="23.25"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t="s">
        <v>705</v>
      </c>
      <c r="AC108" s="468"/>
      <c r="AD108" s="469"/>
      <c r="AE108" s="282">
        <v>5981000</v>
      </c>
      <c r="AF108" s="282"/>
      <c r="AG108" s="282"/>
      <c r="AH108" s="282"/>
      <c r="AI108" s="282">
        <v>9768000</v>
      </c>
      <c r="AJ108" s="282"/>
      <c r="AK108" s="282"/>
      <c r="AL108" s="282"/>
      <c r="AM108" s="282">
        <v>10213000</v>
      </c>
      <c r="AN108" s="282"/>
      <c r="AO108" s="282"/>
      <c r="AP108" s="282"/>
      <c r="AQ108" s="282">
        <v>10065000</v>
      </c>
      <c r="AR108" s="282"/>
      <c r="AS108" s="282"/>
      <c r="AT108" s="282"/>
      <c r="AU108" s="282">
        <v>9729000</v>
      </c>
      <c r="AV108" s="282"/>
      <c r="AW108" s="282"/>
      <c r="AX108" s="283"/>
      <c r="AY108">
        <f>$AY$106</f>
        <v>1</v>
      </c>
    </row>
    <row r="109" spans="1:60" ht="31.5"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1</v>
      </c>
    </row>
    <row r="110" spans="1:60" ht="23.25" customHeight="1">
      <c r="A110" s="418"/>
      <c r="B110" s="419"/>
      <c r="C110" s="419"/>
      <c r="D110" s="419"/>
      <c r="E110" s="419"/>
      <c r="F110" s="420"/>
      <c r="G110" s="108" t="s">
        <v>706</v>
      </c>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t="s">
        <v>705</v>
      </c>
      <c r="AC110" s="545"/>
      <c r="AD110" s="546"/>
      <c r="AE110" s="282">
        <v>735000</v>
      </c>
      <c r="AF110" s="282"/>
      <c r="AG110" s="282"/>
      <c r="AH110" s="282"/>
      <c r="AI110" s="282">
        <v>672366</v>
      </c>
      <c r="AJ110" s="282"/>
      <c r="AK110" s="282"/>
      <c r="AL110" s="282"/>
      <c r="AM110" s="282">
        <v>0</v>
      </c>
      <c r="AN110" s="282"/>
      <c r="AO110" s="282"/>
      <c r="AP110" s="282"/>
      <c r="AQ110" s="282">
        <v>1029000</v>
      </c>
      <c r="AR110" s="282"/>
      <c r="AS110" s="282"/>
      <c r="AT110" s="282"/>
      <c r="AU110" s="282" t="s">
        <v>1</v>
      </c>
      <c r="AV110" s="282"/>
      <c r="AW110" s="282"/>
      <c r="AX110" s="283"/>
      <c r="AY110">
        <f>$AY$109</f>
        <v>1</v>
      </c>
    </row>
    <row r="111" spans="1:60" ht="23.25"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t="s">
        <v>705</v>
      </c>
      <c r="AC111" s="468"/>
      <c r="AD111" s="469"/>
      <c r="AE111" s="282">
        <v>1166000</v>
      </c>
      <c r="AF111" s="282"/>
      <c r="AG111" s="282"/>
      <c r="AH111" s="282"/>
      <c r="AI111" s="282">
        <v>1075000</v>
      </c>
      <c r="AJ111" s="282"/>
      <c r="AK111" s="282"/>
      <c r="AL111" s="282"/>
      <c r="AM111" s="282">
        <v>1108000</v>
      </c>
      <c r="AN111" s="282"/>
      <c r="AO111" s="282"/>
      <c r="AP111" s="282"/>
      <c r="AQ111" s="282">
        <v>1029000</v>
      </c>
      <c r="AR111" s="282"/>
      <c r="AS111" s="282"/>
      <c r="AT111" s="282"/>
      <c r="AU111" s="282">
        <v>959000</v>
      </c>
      <c r="AV111" s="282"/>
      <c r="AW111" s="282"/>
      <c r="AX111" s="283"/>
      <c r="AY111">
        <f>$AY$109</f>
        <v>1</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707</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705</v>
      </c>
      <c r="AC116" s="462"/>
      <c r="AD116" s="463"/>
      <c r="AE116" s="282">
        <v>2418000</v>
      </c>
      <c r="AF116" s="282"/>
      <c r="AG116" s="282"/>
      <c r="AH116" s="282"/>
      <c r="AI116" s="282">
        <v>3549822</v>
      </c>
      <c r="AJ116" s="282"/>
      <c r="AK116" s="282"/>
      <c r="AL116" s="282"/>
      <c r="AM116" s="282">
        <v>3657783</v>
      </c>
      <c r="AN116" s="282"/>
      <c r="AO116" s="282"/>
      <c r="AP116" s="282"/>
      <c r="AQ116" s="218">
        <v>4392730</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711</v>
      </c>
      <c r="AC117" s="472"/>
      <c r="AD117" s="473"/>
      <c r="AE117" s="550" t="s">
        <v>712</v>
      </c>
      <c r="AF117" s="550"/>
      <c r="AG117" s="550"/>
      <c r="AH117" s="550"/>
      <c r="AI117" s="550" t="s">
        <v>713</v>
      </c>
      <c r="AJ117" s="550"/>
      <c r="AK117" s="550"/>
      <c r="AL117" s="550"/>
      <c r="AM117" s="550" t="s">
        <v>735</v>
      </c>
      <c r="AN117" s="550"/>
      <c r="AO117" s="550"/>
      <c r="AP117" s="550"/>
      <c r="AQ117" s="550" t="s">
        <v>736</v>
      </c>
      <c r="AR117" s="550"/>
      <c r="AS117" s="550"/>
      <c r="AT117" s="550"/>
      <c r="AU117" s="550"/>
      <c r="AV117" s="550"/>
      <c r="AW117" s="550"/>
      <c r="AX117" s="551"/>
    </row>
    <row r="118" spans="1:51" ht="23.25"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708</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t="s">
        <v>705</v>
      </c>
      <c r="AC119" s="462"/>
      <c r="AD119" s="463"/>
      <c r="AE119" s="282">
        <v>2617000</v>
      </c>
      <c r="AF119" s="282"/>
      <c r="AG119" s="282"/>
      <c r="AH119" s="282"/>
      <c r="AI119" s="282">
        <v>2918683</v>
      </c>
      <c r="AJ119" s="282"/>
      <c r="AK119" s="282"/>
      <c r="AL119" s="282"/>
      <c r="AM119" s="282">
        <v>3069807</v>
      </c>
      <c r="AN119" s="282"/>
      <c r="AO119" s="282"/>
      <c r="AP119" s="282"/>
      <c r="AQ119" s="282">
        <v>3580100</v>
      </c>
      <c r="AR119" s="282"/>
      <c r="AS119" s="282"/>
      <c r="AT119" s="282"/>
      <c r="AU119" s="282"/>
      <c r="AV119" s="282"/>
      <c r="AW119" s="282"/>
      <c r="AX119" s="283"/>
      <c r="AY119">
        <f>$AY$118</f>
        <v>1</v>
      </c>
    </row>
    <row r="120" spans="1:51" ht="46.5"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711</v>
      </c>
      <c r="AC120" s="472"/>
      <c r="AD120" s="473"/>
      <c r="AE120" s="550" t="s">
        <v>714</v>
      </c>
      <c r="AF120" s="550"/>
      <c r="AG120" s="550"/>
      <c r="AH120" s="550"/>
      <c r="AI120" s="550" t="s">
        <v>715</v>
      </c>
      <c r="AJ120" s="550"/>
      <c r="AK120" s="550"/>
      <c r="AL120" s="550"/>
      <c r="AM120" s="550" t="s">
        <v>737</v>
      </c>
      <c r="AN120" s="550"/>
      <c r="AO120" s="550"/>
      <c r="AP120" s="550"/>
      <c r="AQ120" s="550" t="s">
        <v>738</v>
      </c>
      <c r="AR120" s="550"/>
      <c r="AS120" s="550"/>
      <c r="AT120" s="550"/>
      <c r="AU120" s="550"/>
      <c r="AV120" s="550"/>
      <c r="AW120" s="550"/>
      <c r="AX120" s="551"/>
      <c r="AY120">
        <f>$AY$118</f>
        <v>1</v>
      </c>
    </row>
    <row r="121" spans="1:51" ht="23.25"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1</v>
      </c>
    </row>
    <row r="122" spans="1:51" ht="23.25" customHeight="1">
      <c r="A122" s="435"/>
      <c r="B122" s="436"/>
      <c r="C122" s="436"/>
      <c r="D122" s="436"/>
      <c r="E122" s="436"/>
      <c r="F122" s="437"/>
      <c r="G122" s="387" t="s">
        <v>709</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t="s">
        <v>705</v>
      </c>
      <c r="AC122" s="462"/>
      <c r="AD122" s="463"/>
      <c r="AE122" s="282">
        <v>517000</v>
      </c>
      <c r="AF122" s="282"/>
      <c r="AG122" s="282"/>
      <c r="AH122" s="282"/>
      <c r="AI122" s="282">
        <v>586122</v>
      </c>
      <c r="AJ122" s="282"/>
      <c r="AK122" s="282"/>
      <c r="AL122" s="282"/>
      <c r="AM122" s="282">
        <v>114002</v>
      </c>
      <c r="AN122" s="282"/>
      <c r="AO122" s="282"/>
      <c r="AP122" s="282"/>
      <c r="AQ122" s="282" t="s">
        <v>1</v>
      </c>
      <c r="AR122" s="282"/>
      <c r="AS122" s="282"/>
      <c r="AT122" s="282"/>
      <c r="AU122" s="282"/>
      <c r="AV122" s="282"/>
      <c r="AW122" s="282"/>
      <c r="AX122" s="283"/>
      <c r="AY122">
        <f>$AY$121</f>
        <v>1</v>
      </c>
    </row>
    <row r="123" spans="1:51" ht="46.5"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711</v>
      </c>
      <c r="AC123" s="472"/>
      <c r="AD123" s="473"/>
      <c r="AE123" s="550" t="s">
        <v>716</v>
      </c>
      <c r="AF123" s="550"/>
      <c r="AG123" s="550"/>
      <c r="AH123" s="550"/>
      <c r="AI123" s="550" t="s">
        <v>717</v>
      </c>
      <c r="AJ123" s="550"/>
      <c r="AK123" s="550"/>
      <c r="AL123" s="550"/>
      <c r="AM123" s="550" t="s">
        <v>739</v>
      </c>
      <c r="AN123" s="550"/>
      <c r="AO123" s="550"/>
      <c r="AP123" s="550"/>
      <c r="AQ123" s="550" t="s">
        <v>740</v>
      </c>
      <c r="AR123" s="550"/>
      <c r="AS123" s="550"/>
      <c r="AT123" s="550"/>
      <c r="AU123" s="550"/>
      <c r="AV123" s="550"/>
      <c r="AW123" s="550"/>
      <c r="AX123" s="551"/>
      <c r="AY123">
        <f>$AY$121</f>
        <v>1</v>
      </c>
    </row>
    <row r="124" spans="1:51" ht="23.25"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1</v>
      </c>
    </row>
    <row r="125" spans="1:51" ht="23.25" customHeight="1">
      <c r="A125" s="435"/>
      <c r="B125" s="436"/>
      <c r="C125" s="436"/>
      <c r="D125" s="436"/>
      <c r="E125" s="436"/>
      <c r="F125" s="437"/>
      <c r="G125" s="387" t="s">
        <v>710</v>
      </c>
      <c r="H125" s="387"/>
      <c r="I125" s="387"/>
      <c r="J125" s="387"/>
      <c r="K125" s="387"/>
      <c r="L125" s="387"/>
      <c r="M125" s="387"/>
      <c r="N125" s="387"/>
      <c r="O125" s="387"/>
      <c r="P125" s="387"/>
      <c r="Q125" s="387"/>
      <c r="R125" s="387"/>
      <c r="S125" s="387"/>
      <c r="T125" s="387"/>
      <c r="U125" s="387"/>
      <c r="V125" s="387"/>
      <c r="W125" s="387"/>
      <c r="X125" s="926"/>
      <c r="Y125" s="454" t="s">
        <v>81</v>
      </c>
      <c r="Z125" s="455"/>
      <c r="AA125" s="456"/>
      <c r="AB125" s="461" t="s">
        <v>705</v>
      </c>
      <c r="AC125" s="462"/>
      <c r="AD125" s="463"/>
      <c r="AE125" s="282">
        <v>82000</v>
      </c>
      <c r="AF125" s="282"/>
      <c r="AG125" s="282"/>
      <c r="AH125" s="282"/>
      <c r="AI125" s="282">
        <v>84046</v>
      </c>
      <c r="AJ125" s="282"/>
      <c r="AK125" s="282"/>
      <c r="AL125" s="282"/>
      <c r="AM125" s="282">
        <v>0</v>
      </c>
      <c r="AN125" s="282"/>
      <c r="AO125" s="282"/>
      <c r="AP125" s="282"/>
      <c r="AQ125" s="282" t="s">
        <v>1</v>
      </c>
      <c r="AR125" s="282"/>
      <c r="AS125" s="282"/>
      <c r="AT125" s="282"/>
      <c r="AU125" s="282"/>
      <c r="AV125" s="282"/>
      <c r="AW125" s="282"/>
      <c r="AX125" s="283"/>
      <c r="AY125">
        <f>$AY$124</f>
        <v>1</v>
      </c>
    </row>
    <row r="126" spans="1:51" ht="46.5" customHeight="1" thickBo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85</v>
      </c>
      <c r="Z126" s="444"/>
      <c r="AA126" s="445"/>
      <c r="AB126" s="471" t="s">
        <v>711</v>
      </c>
      <c r="AC126" s="472"/>
      <c r="AD126" s="473"/>
      <c r="AE126" s="550" t="s">
        <v>718</v>
      </c>
      <c r="AF126" s="550"/>
      <c r="AG126" s="550"/>
      <c r="AH126" s="550"/>
      <c r="AI126" s="550" t="s">
        <v>719</v>
      </c>
      <c r="AJ126" s="550"/>
      <c r="AK126" s="550"/>
      <c r="AL126" s="550"/>
      <c r="AM126" s="550" t="s">
        <v>741</v>
      </c>
      <c r="AN126" s="550"/>
      <c r="AO126" s="550"/>
      <c r="AP126" s="550"/>
      <c r="AQ126" s="550" t="s">
        <v>742</v>
      </c>
      <c r="AR126" s="550"/>
      <c r="AS126" s="550"/>
      <c r="AT126" s="550"/>
      <c r="AU126" s="550"/>
      <c r="AV126" s="550"/>
      <c r="AW126" s="550"/>
      <c r="AX126" s="551"/>
      <c r="AY126">
        <f>$AY$124</f>
        <v>1</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hidden="1" customHeight="1">
      <c r="A130" s="189" t="s">
        <v>87</v>
      </c>
      <c r="B130" s="186"/>
      <c r="C130" s="185" t="s">
        <v>88</v>
      </c>
      <c r="D130" s="186"/>
      <c r="E130" s="170" t="s">
        <v>89</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c r="A131" s="190"/>
      <c r="B131" s="187"/>
      <c r="C131" s="181"/>
      <c r="D131" s="187"/>
      <c r="E131" s="175" t="s">
        <v>90</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28"/>
      <c r="E430" s="175" t="s">
        <v>102</v>
      </c>
      <c r="F430" s="894"/>
      <c r="G430" s="895" t="s">
        <v>103</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hidden="1" customHeight="1">
      <c r="A431" s="190"/>
      <c r="B431" s="187"/>
      <c r="C431" s="181"/>
      <c r="D431" s="187"/>
      <c r="E431" s="338" t="s">
        <v>104</v>
      </c>
      <c r="F431" s="339"/>
      <c r="G431" s="340"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106</v>
      </c>
      <c r="AF431" s="332"/>
      <c r="AG431" s="332"/>
      <c r="AH431" s="333"/>
      <c r="AI431" s="334" t="s">
        <v>107</v>
      </c>
      <c r="AJ431" s="334"/>
      <c r="AK431" s="334"/>
      <c r="AL431" s="158"/>
      <c r="AM431" s="334" t="s">
        <v>108</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104</v>
      </c>
      <c r="F436" s="339"/>
      <c r="G436" s="340"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106</v>
      </c>
      <c r="AF436" s="332"/>
      <c r="AG436" s="332"/>
      <c r="AH436" s="333"/>
      <c r="AI436" s="334" t="s">
        <v>107</v>
      </c>
      <c r="AJ436" s="334"/>
      <c r="AK436" s="334"/>
      <c r="AL436" s="158"/>
      <c r="AM436" s="334" t="s">
        <v>108</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104</v>
      </c>
      <c r="F441" s="339"/>
      <c r="G441" s="340"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106</v>
      </c>
      <c r="AF441" s="332"/>
      <c r="AG441" s="332"/>
      <c r="AH441" s="333"/>
      <c r="AI441" s="334" t="s">
        <v>107</v>
      </c>
      <c r="AJ441" s="334"/>
      <c r="AK441" s="334"/>
      <c r="AL441" s="158"/>
      <c r="AM441" s="334" t="s">
        <v>108</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104</v>
      </c>
      <c r="F446" s="339"/>
      <c r="G446" s="340"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106</v>
      </c>
      <c r="AF446" s="332"/>
      <c r="AG446" s="332"/>
      <c r="AH446" s="333"/>
      <c r="AI446" s="334" t="s">
        <v>107</v>
      </c>
      <c r="AJ446" s="334"/>
      <c r="AK446" s="334"/>
      <c r="AL446" s="158"/>
      <c r="AM446" s="334" t="s">
        <v>108</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104</v>
      </c>
      <c r="F451" s="339"/>
      <c r="G451" s="340"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106</v>
      </c>
      <c r="AF451" s="332"/>
      <c r="AG451" s="332"/>
      <c r="AH451" s="333"/>
      <c r="AI451" s="334" t="s">
        <v>107</v>
      </c>
      <c r="AJ451" s="334"/>
      <c r="AK451" s="334"/>
      <c r="AL451" s="158"/>
      <c r="AM451" s="334" t="s">
        <v>108</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109</v>
      </c>
      <c r="F456" s="339"/>
      <c r="G456" s="340"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106</v>
      </c>
      <c r="AF456" s="332"/>
      <c r="AG456" s="332"/>
      <c r="AH456" s="333"/>
      <c r="AI456" s="334" t="s">
        <v>107</v>
      </c>
      <c r="AJ456" s="334"/>
      <c r="AK456" s="334"/>
      <c r="AL456" s="158"/>
      <c r="AM456" s="334" t="s">
        <v>108</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109</v>
      </c>
      <c r="F461" s="339"/>
      <c r="G461" s="340"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106</v>
      </c>
      <c r="AF461" s="332"/>
      <c r="AG461" s="332"/>
      <c r="AH461" s="333"/>
      <c r="AI461" s="334" t="s">
        <v>107</v>
      </c>
      <c r="AJ461" s="334"/>
      <c r="AK461" s="334"/>
      <c r="AL461" s="158"/>
      <c r="AM461" s="334" t="s">
        <v>108</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109</v>
      </c>
      <c r="F466" s="339"/>
      <c r="G466" s="340"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106</v>
      </c>
      <c r="AF466" s="332"/>
      <c r="AG466" s="332"/>
      <c r="AH466" s="333"/>
      <c r="AI466" s="334" t="s">
        <v>107</v>
      </c>
      <c r="AJ466" s="334"/>
      <c r="AK466" s="334"/>
      <c r="AL466" s="158"/>
      <c r="AM466" s="334" t="s">
        <v>108</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109</v>
      </c>
      <c r="F471" s="339"/>
      <c r="G471" s="340"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106</v>
      </c>
      <c r="AF471" s="332"/>
      <c r="AG471" s="332"/>
      <c r="AH471" s="333"/>
      <c r="AI471" s="334" t="s">
        <v>107</v>
      </c>
      <c r="AJ471" s="334"/>
      <c r="AK471" s="334"/>
      <c r="AL471" s="158"/>
      <c r="AM471" s="334" t="s">
        <v>108</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109</v>
      </c>
      <c r="F476" s="339"/>
      <c r="G476" s="340"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106</v>
      </c>
      <c r="AF476" s="332"/>
      <c r="AG476" s="332"/>
      <c r="AH476" s="333"/>
      <c r="AI476" s="334" t="s">
        <v>107</v>
      </c>
      <c r="AJ476" s="334"/>
      <c r="AK476" s="334"/>
      <c r="AL476" s="158"/>
      <c r="AM476" s="334" t="s">
        <v>108</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895" t="s">
        <v>103</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c r="A485" s="190"/>
      <c r="B485" s="187"/>
      <c r="C485" s="181"/>
      <c r="D485" s="187"/>
      <c r="E485" s="338" t="s">
        <v>104</v>
      </c>
      <c r="F485" s="339"/>
      <c r="G485" s="340"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106</v>
      </c>
      <c r="AF485" s="332"/>
      <c r="AG485" s="332"/>
      <c r="AH485" s="333"/>
      <c r="AI485" s="334" t="s">
        <v>107</v>
      </c>
      <c r="AJ485" s="334"/>
      <c r="AK485" s="334"/>
      <c r="AL485" s="158"/>
      <c r="AM485" s="334" t="s">
        <v>108</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104</v>
      </c>
      <c r="F490" s="339"/>
      <c r="G490" s="340"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106</v>
      </c>
      <c r="AF490" s="332"/>
      <c r="AG490" s="332"/>
      <c r="AH490" s="333"/>
      <c r="AI490" s="334" t="s">
        <v>107</v>
      </c>
      <c r="AJ490" s="334"/>
      <c r="AK490" s="334"/>
      <c r="AL490" s="158"/>
      <c r="AM490" s="334" t="s">
        <v>108</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104</v>
      </c>
      <c r="F495" s="339"/>
      <c r="G495" s="340"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106</v>
      </c>
      <c r="AF495" s="332"/>
      <c r="AG495" s="332"/>
      <c r="AH495" s="333"/>
      <c r="AI495" s="334" t="s">
        <v>107</v>
      </c>
      <c r="AJ495" s="334"/>
      <c r="AK495" s="334"/>
      <c r="AL495" s="158"/>
      <c r="AM495" s="334" t="s">
        <v>108</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104</v>
      </c>
      <c r="F500" s="339"/>
      <c r="G500" s="340"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106</v>
      </c>
      <c r="AF500" s="332"/>
      <c r="AG500" s="332"/>
      <c r="AH500" s="333"/>
      <c r="AI500" s="334" t="s">
        <v>107</v>
      </c>
      <c r="AJ500" s="334"/>
      <c r="AK500" s="334"/>
      <c r="AL500" s="158"/>
      <c r="AM500" s="334" t="s">
        <v>108</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104</v>
      </c>
      <c r="F505" s="339"/>
      <c r="G505" s="340"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106</v>
      </c>
      <c r="AF505" s="332"/>
      <c r="AG505" s="332"/>
      <c r="AH505" s="333"/>
      <c r="AI505" s="334" t="s">
        <v>107</v>
      </c>
      <c r="AJ505" s="334"/>
      <c r="AK505" s="334"/>
      <c r="AL505" s="158"/>
      <c r="AM505" s="334" t="s">
        <v>108</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109</v>
      </c>
      <c r="F510" s="339"/>
      <c r="G510" s="340"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106</v>
      </c>
      <c r="AF510" s="332"/>
      <c r="AG510" s="332"/>
      <c r="AH510" s="333"/>
      <c r="AI510" s="334" t="s">
        <v>107</v>
      </c>
      <c r="AJ510" s="334"/>
      <c r="AK510" s="334"/>
      <c r="AL510" s="158"/>
      <c r="AM510" s="334" t="s">
        <v>108</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109</v>
      </c>
      <c r="F515" s="339"/>
      <c r="G515" s="340"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106</v>
      </c>
      <c r="AF515" s="332"/>
      <c r="AG515" s="332"/>
      <c r="AH515" s="333"/>
      <c r="AI515" s="334" t="s">
        <v>107</v>
      </c>
      <c r="AJ515" s="334"/>
      <c r="AK515" s="334"/>
      <c r="AL515" s="158"/>
      <c r="AM515" s="334" t="s">
        <v>108</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109</v>
      </c>
      <c r="F520" s="339"/>
      <c r="G520" s="340"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106</v>
      </c>
      <c r="AF520" s="332"/>
      <c r="AG520" s="332"/>
      <c r="AH520" s="333"/>
      <c r="AI520" s="334" t="s">
        <v>107</v>
      </c>
      <c r="AJ520" s="334"/>
      <c r="AK520" s="334"/>
      <c r="AL520" s="158"/>
      <c r="AM520" s="334" t="s">
        <v>108</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109</v>
      </c>
      <c r="F525" s="339"/>
      <c r="G525" s="340"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106</v>
      </c>
      <c r="AF525" s="332"/>
      <c r="AG525" s="332"/>
      <c r="AH525" s="333"/>
      <c r="AI525" s="334" t="s">
        <v>107</v>
      </c>
      <c r="AJ525" s="334"/>
      <c r="AK525" s="334"/>
      <c r="AL525" s="158"/>
      <c r="AM525" s="334" t="s">
        <v>108</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109</v>
      </c>
      <c r="F530" s="339"/>
      <c r="G530" s="340"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106</v>
      </c>
      <c r="AF530" s="332"/>
      <c r="AG530" s="332"/>
      <c r="AH530" s="333"/>
      <c r="AI530" s="334" t="s">
        <v>107</v>
      </c>
      <c r="AJ530" s="334"/>
      <c r="AK530" s="334"/>
      <c r="AL530" s="158"/>
      <c r="AM530" s="334" t="s">
        <v>108</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895" t="s">
        <v>103</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c r="A539" s="190"/>
      <c r="B539" s="187"/>
      <c r="C539" s="181"/>
      <c r="D539" s="187"/>
      <c r="E539" s="338" t="s">
        <v>104</v>
      </c>
      <c r="F539" s="339"/>
      <c r="G539" s="340"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106</v>
      </c>
      <c r="AF539" s="332"/>
      <c r="AG539" s="332"/>
      <c r="AH539" s="333"/>
      <c r="AI539" s="334" t="s">
        <v>107</v>
      </c>
      <c r="AJ539" s="334"/>
      <c r="AK539" s="334"/>
      <c r="AL539" s="158"/>
      <c r="AM539" s="334" t="s">
        <v>108</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104</v>
      </c>
      <c r="F544" s="339"/>
      <c r="G544" s="340"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106</v>
      </c>
      <c r="AF544" s="332"/>
      <c r="AG544" s="332"/>
      <c r="AH544" s="333"/>
      <c r="AI544" s="334" t="s">
        <v>107</v>
      </c>
      <c r="AJ544" s="334"/>
      <c r="AK544" s="334"/>
      <c r="AL544" s="158"/>
      <c r="AM544" s="334" t="s">
        <v>108</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104</v>
      </c>
      <c r="F549" s="339"/>
      <c r="G549" s="340"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106</v>
      </c>
      <c r="AF549" s="332"/>
      <c r="AG549" s="332"/>
      <c r="AH549" s="333"/>
      <c r="AI549" s="334" t="s">
        <v>107</v>
      </c>
      <c r="AJ549" s="334"/>
      <c r="AK549" s="334"/>
      <c r="AL549" s="158"/>
      <c r="AM549" s="334" t="s">
        <v>108</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104</v>
      </c>
      <c r="F554" s="339"/>
      <c r="G554" s="340"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106</v>
      </c>
      <c r="AF554" s="332"/>
      <c r="AG554" s="332"/>
      <c r="AH554" s="333"/>
      <c r="AI554" s="334" t="s">
        <v>107</v>
      </c>
      <c r="AJ554" s="334"/>
      <c r="AK554" s="334"/>
      <c r="AL554" s="158"/>
      <c r="AM554" s="334" t="s">
        <v>108</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104</v>
      </c>
      <c r="F559" s="339"/>
      <c r="G559" s="340"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106</v>
      </c>
      <c r="AF559" s="332"/>
      <c r="AG559" s="332"/>
      <c r="AH559" s="333"/>
      <c r="AI559" s="334" t="s">
        <v>107</v>
      </c>
      <c r="AJ559" s="334"/>
      <c r="AK559" s="334"/>
      <c r="AL559" s="158"/>
      <c r="AM559" s="334" t="s">
        <v>108</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109</v>
      </c>
      <c r="F564" s="339"/>
      <c r="G564" s="340"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106</v>
      </c>
      <c r="AF564" s="332"/>
      <c r="AG564" s="332"/>
      <c r="AH564" s="333"/>
      <c r="AI564" s="334" t="s">
        <v>107</v>
      </c>
      <c r="AJ564" s="334"/>
      <c r="AK564" s="334"/>
      <c r="AL564" s="158"/>
      <c r="AM564" s="334" t="s">
        <v>108</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109</v>
      </c>
      <c r="F569" s="339"/>
      <c r="G569" s="340"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106</v>
      </c>
      <c r="AF569" s="332"/>
      <c r="AG569" s="332"/>
      <c r="AH569" s="333"/>
      <c r="AI569" s="334" t="s">
        <v>107</v>
      </c>
      <c r="AJ569" s="334"/>
      <c r="AK569" s="334"/>
      <c r="AL569" s="158"/>
      <c r="AM569" s="334" t="s">
        <v>108</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109</v>
      </c>
      <c r="F574" s="339"/>
      <c r="G574" s="340"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106</v>
      </c>
      <c r="AF574" s="332"/>
      <c r="AG574" s="332"/>
      <c r="AH574" s="333"/>
      <c r="AI574" s="334" t="s">
        <v>107</v>
      </c>
      <c r="AJ574" s="334"/>
      <c r="AK574" s="334"/>
      <c r="AL574" s="158"/>
      <c r="AM574" s="334" t="s">
        <v>108</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109</v>
      </c>
      <c r="F579" s="339"/>
      <c r="G579" s="340"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106</v>
      </c>
      <c r="AF579" s="332"/>
      <c r="AG579" s="332"/>
      <c r="AH579" s="333"/>
      <c r="AI579" s="334" t="s">
        <v>107</v>
      </c>
      <c r="AJ579" s="334"/>
      <c r="AK579" s="334"/>
      <c r="AL579" s="158"/>
      <c r="AM579" s="334" t="s">
        <v>108</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109</v>
      </c>
      <c r="F584" s="339"/>
      <c r="G584" s="340"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106</v>
      </c>
      <c r="AF584" s="332"/>
      <c r="AG584" s="332"/>
      <c r="AH584" s="333"/>
      <c r="AI584" s="334" t="s">
        <v>107</v>
      </c>
      <c r="AJ584" s="334"/>
      <c r="AK584" s="334"/>
      <c r="AL584" s="158"/>
      <c r="AM584" s="334" t="s">
        <v>108</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895" t="s">
        <v>103</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c r="A593" s="190"/>
      <c r="B593" s="187"/>
      <c r="C593" s="181"/>
      <c r="D593" s="187"/>
      <c r="E593" s="338" t="s">
        <v>104</v>
      </c>
      <c r="F593" s="339"/>
      <c r="G593" s="340"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106</v>
      </c>
      <c r="AF593" s="332"/>
      <c r="AG593" s="332"/>
      <c r="AH593" s="333"/>
      <c r="AI593" s="334" t="s">
        <v>107</v>
      </c>
      <c r="AJ593" s="334"/>
      <c r="AK593" s="334"/>
      <c r="AL593" s="158"/>
      <c r="AM593" s="334" t="s">
        <v>108</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104</v>
      </c>
      <c r="F598" s="339"/>
      <c r="G598" s="340"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106</v>
      </c>
      <c r="AF598" s="332"/>
      <c r="AG598" s="332"/>
      <c r="AH598" s="333"/>
      <c r="AI598" s="334" t="s">
        <v>107</v>
      </c>
      <c r="AJ598" s="334"/>
      <c r="AK598" s="334"/>
      <c r="AL598" s="158"/>
      <c r="AM598" s="334" t="s">
        <v>108</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104</v>
      </c>
      <c r="F603" s="339"/>
      <c r="G603" s="340"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106</v>
      </c>
      <c r="AF603" s="332"/>
      <c r="AG603" s="332"/>
      <c r="AH603" s="333"/>
      <c r="AI603" s="334" t="s">
        <v>107</v>
      </c>
      <c r="AJ603" s="334"/>
      <c r="AK603" s="334"/>
      <c r="AL603" s="158"/>
      <c r="AM603" s="334" t="s">
        <v>108</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104</v>
      </c>
      <c r="F608" s="339"/>
      <c r="G608" s="340"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106</v>
      </c>
      <c r="AF608" s="332"/>
      <c r="AG608" s="332"/>
      <c r="AH608" s="333"/>
      <c r="AI608" s="334" t="s">
        <v>107</v>
      </c>
      <c r="AJ608" s="334"/>
      <c r="AK608" s="334"/>
      <c r="AL608" s="158"/>
      <c r="AM608" s="334" t="s">
        <v>108</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104</v>
      </c>
      <c r="F613" s="339"/>
      <c r="G613" s="340"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106</v>
      </c>
      <c r="AF613" s="332"/>
      <c r="AG613" s="332"/>
      <c r="AH613" s="333"/>
      <c r="AI613" s="334" t="s">
        <v>107</v>
      </c>
      <c r="AJ613" s="334"/>
      <c r="AK613" s="334"/>
      <c r="AL613" s="158"/>
      <c r="AM613" s="334" t="s">
        <v>108</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109</v>
      </c>
      <c r="F618" s="339"/>
      <c r="G618" s="340"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106</v>
      </c>
      <c r="AF618" s="332"/>
      <c r="AG618" s="332"/>
      <c r="AH618" s="333"/>
      <c r="AI618" s="334" t="s">
        <v>107</v>
      </c>
      <c r="AJ618" s="334"/>
      <c r="AK618" s="334"/>
      <c r="AL618" s="158"/>
      <c r="AM618" s="334" t="s">
        <v>108</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109</v>
      </c>
      <c r="F623" s="339"/>
      <c r="G623" s="340"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106</v>
      </c>
      <c r="AF623" s="332"/>
      <c r="AG623" s="332"/>
      <c r="AH623" s="333"/>
      <c r="AI623" s="334" t="s">
        <v>107</v>
      </c>
      <c r="AJ623" s="334"/>
      <c r="AK623" s="334"/>
      <c r="AL623" s="158"/>
      <c r="AM623" s="334" t="s">
        <v>108</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109</v>
      </c>
      <c r="F628" s="339"/>
      <c r="G628" s="340"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106</v>
      </c>
      <c r="AF628" s="332"/>
      <c r="AG628" s="332"/>
      <c r="AH628" s="333"/>
      <c r="AI628" s="334" t="s">
        <v>107</v>
      </c>
      <c r="AJ628" s="334"/>
      <c r="AK628" s="334"/>
      <c r="AL628" s="158"/>
      <c r="AM628" s="334" t="s">
        <v>108</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109</v>
      </c>
      <c r="F633" s="339"/>
      <c r="G633" s="340"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106</v>
      </c>
      <c r="AF633" s="332"/>
      <c r="AG633" s="332"/>
      <c r="AH633" s="333"/>
      <c r="AI633" s="334" t="s">
        <v>107</v>
      </c>
      <c r="AJ633" s="334"/>
      <c r="AK633" s="334"/>
      <c r="AL633" s="158"/>
      <c r="AM633" s="334" t="s">
        <v>108</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109</v>
      </c>
      <c r="F638" s="339"/>
      <c r="G638" s="340"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106</v>
      </c>
      <c r="AF638" s="332"/>
      <c r="AG638" s="332"/>
      <c r="AH638" s="333"/>
      <c r="AI638" s="334" t="s">
        <v>107</v>
      </c>
      <c r="AJ638" s="334"/>
      <c r="AK638" s="334"/>
      <c r="AL638" s="158"/>
      <c r="AM638" s="334" t="s">
        <v>108</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895" t="s">
        <v>103</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c r="A647" s="190"/>
      <c r="B647" s="187"/>
      <c r="C647" s="181"/>
      <c r="D647" s="187"/>
      <c r="E647" s="338" t="s">
        <v>104</v>
      </c>
      <c r="F647" s="339"/>
      <c r="G647" s="340"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106</v>
      </c>
      <c r="AF647" s="332"/>
      <c r="AG647" s="332"/>
      <c r="AH647" s="333"/>
      <c r="AI647" s="334" t="s">
        <v>107</v>
      </c>
      <c r="AJ647" s="334"/>
      <c r="AK647" s="334"/>
      <c r="AL647" s="158"/>
      <c r="AM647" s="334" t="s">
        <v>108</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104</v>
      </c>
      <c r="F652" s="339"/>
      <c r="G652" s="340"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106</v>
      </c>
      <c r="AF652" s="332"/>
      <c r="AG652" s="332"/>
      <c r="AH652" s="333"/>
      <c r="AI652" s="334" t="s">
        <v>107</v>
      </c>
      <c r="AJ652" s="334"/>
      <c r="AK652" s="334"/>
      <c r="AL652" s="158"/>
      <c r="AM652" s="334" t="s">
        <v>108</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104</v>
      </c>
      <c r="F657" s="339"/>
      <c r="G657" s="340"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106</v>
      </c>
      <c r="AF657" s="332"/>
      <c r="AG657" s="332"/>
      <c r="AH657" s="333"/>
      <c r="AI657" s="334" t="s">
        <v>107</v>
      </c>
      <c r="AJ657" s="334"/>
      <c r="AK657" s="334"/>
      <c r="AL657" s="158"/>
      <c r="AM657" s="334" t="s">
        <v>108</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104</v>
      </c>
      <c r="F662" s="339"/>
      <c r="G662" s="340"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106</v>
      </c>
      <c r="AF662" s="332"/>
      <c r="AG662" s="332"/>
      <c r="AH662" s="333"/>
      <c r="AI662" s="334" t="s">
        <v>107</v>
      </c>
      <c r="AJ662" s="334"/>
      <c r="AK662" s="334"/>
      <c r="AL662" s="158"/>
      <c r="AM662" s="334" t="s">
        <v>108</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104</v>
      </c>
      <c r="F667" s="339"/>
      <c r="G667" s="340"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106</v>
      </c>
      <c r="AF667" s="332"/>
      <c r="AG667" s="332"/>
      <c r="AH667" s="333"/>
      <c r="AI667" s="334" t="s">
        <v>107</v>
      </c>
      <c r="AJ667" s="334"/>
      <c r="AK667" s="334"/>
      <c r="AL667" s="158"/>
      <c r="AM667" s="334" t="s">
        <v>108</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109</v>
      </c>
      <c r="F672" s="339"/>
      <c r="G672" s="340"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106</v>
      </c>
      <c r="AF672" s="332"/>
      <c r="AG672" s="332"/>
      <c r="AH672" s="333"/>
      <c r="AI672" s="334" t="s">
        <v>107</v>
      </c>
      <c r="AJ672" s="334"/>
      <c r="AK672" s="334"/>
      <c r="AL672" s="158"/>
      <c r="AM672" s="334" t="s">
        <v>108</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109</v>
      </c>
      <c r="F677" s="339"/>
      <c r="G677" s="340"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106</v>
      </c>
      <c r="AF677" s="332"/>
      <c r="AG677" s="332"/>
      <c r="AH677" s="333"/>
      <c r="AI677" s="334" t="s">
        <v>107</v>
      </c>
      <c r="AJ677" s="334"/>
      <c r="AK677" s="334"/>
      <c r="AL677" s="158"/>
      <c r="AM677" s="334" t="s">
        <v>108</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109</v>
      </c>
      <c r="F682" s="339"/>
      <c r="G682" s="340"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106</v>
      </c>
      <c r="AF682" s="332"/>
      <c r="AG682" s="332"/>
      <c r="AH682" s="333"/>
      <c r="AI682" s="334" t="s">
        <v>107</v>
      </c>
      <c r="AJ682" s="334"/>
      <c r="AK682" s="334"/>
      <c r="AL682" s="158"/>
      <c r="AM682" s="334" t="s">
        <v>108</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109</v>
      </c>
      <c r="F687" s="339"/>
      <c r="G687" s="340"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106</v>
      </c>
      <c r="AF687" s="332"/>
      <c r="AG687" s="332"/>
      <c r="AH687" s="333"/>
      <c r="AI687" s="334" t="s">
        <v>107</v>
      </c>
      <c r="AJ687" s="334"/>
      <c r="AK687" s="334"/>
      <c r="AL687" s="158"/>
      <c r="AM687" s="334" t="s">
        <v>108</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109</v>
      </c>
      <c r="F692" s="339"/>
      <c r="G692" s="340"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106</v>
      </c>
      <c r="AF692" s="332"/>
      <c r="AG692" s="332"/>
      <c r="AH692" s="333"/>
      <c r="AI692" s="334" t="s">
        <v>107</v>
      </c>
      <c r="AJ692" s="334"/>
      <c r="AK692" s="334"/>
      <c r="AL692" s="158"/>
      <c r="AM692" s="334" t="s">
        <v>108</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3" t="s">
        <v>114</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c r="A701" s="5"/>
      <c r="B701" s="6"/>
      <c r="C701" s="377" t="s">
        <v>115</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116</v>
      </c>
      <c r="AE701" s="376"/>
      <c r="AF701" s="376"/>
      <c r="AG701" s="820" t="s">
        <v>117</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c r="A702" s="866" t="s">
        <v>118</v>
      </c>
      <c r="B702" s="867"/>
      <c r="C702" s="707" t="s">
        <v>119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692</v>
      </c>
      <c r="AE702" s="342"/>
      <c r="AF702" s="342"/>
      <c r="AG702" s="379" t="s">
        <v>720</v>
      </c>
      <c r="AH702" s="380"/>
      <c r="AI702" s="380"/>
      <c r="AJ702" s="380"/>
      <c r="AK702" s="380"/>
      <c r="AL702" s="380"/>
      <c r="AM702" s="380"/>
      <c r="AN702" s="380"/>
      <c r="AO702" s="380"/>
      <c r="AP702" s="380"/>
      <c r="AQ702" s="380"/>
      <c r="AR702" s="380"/>
      <c r="AS702" s="380"/>
      <c r="AT702" s="380"/>
      <c r="AU702" s="380"/>
      <c r="AV702" s="380"/>
      <c r="AW702" s="380"/>
      <c r="AX702" s="381"/>
    </row>
    <row r="703" spans="1:51" ht="40" customHeight="1">
      <c r="A703" s="868"/>
      <c r="B703" s="869"/>
      <c r="C703" s="812" t="s">
        <v>120</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692</v>
      </c>
      <c r="AE703" s="323"/>
      <c r="AF703" s="323"/>
      <c r="AG703" s="104" t="s">
        <v>795</v>
      </c>
      <c r="AH703" s="105"/>
      <c r="AI703" s="105"/>
      <c r="AJ703" s="105"/>
      <c r="AK703" s="105"/>
      <c r="AL703" s="105"/>
      <c r="AM703" s="105"/>
      <c r="AN703" s="105"/>
      <c r="AO703" s="105"/>
      <c r="AP703" s="105"/>
      <c r="AQ703" s="105"/>
      <c r="AR703" s="105"/>
      <c r="AS703" s="105"/>
      <c r="AT703" s="105"/>
      <c r="AU703" s="105"/>
      <c r="AV703" s="105"/>
      <c r="AW703" s="105"/>
      <c r="AX703" s="106"/>
    </row>
    <row r="704" spans="1:51" ht="40" customHeight="1">
      <c r="A704" s="870"/>
      <c r="B704" s="871"/>
      <c r="C704" s="814" t="s">
        <v>121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692</v>
      </c>
      <c r="AE704" s="782"/>
      <c r="AF704" s="782"/>
      <c r="AG704" s="168" t="s">
        <v>796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122</v>
      </c>
      <c r="B705" s="639"/>
      <c r="C705" s="817" t="s">
        <v>123</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3" t="s">
        <v>692</v>
      </c>
      <c r="AE705" s="714"/>
      <c r="AF705" s="714"/>
      <c r="AG705" s="128" t="s">
        <v>798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3"/>
      <c r="D706" s="794"/>
      <c r="E706" s="729" t="s">
        <v>124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721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5"/>
      <c r="D707" s="796"/>
      <c r="E707" s="732" t="s">
        <v>125</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721</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9" t="s">
        <v>126</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692</v>
      </c>
      <c r="AE708" s="603"/>
      <c r="AF708" s="603"/>
      <c r="AG708" s="741" t="s">
        <v>797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0"/>
      <c r="B709" s="642"/>
      <c r="C709" s="385" t="s">
        <v>127</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692</v>
      </c>
      <c r="AE709" s="323"/>
      <c r="AF709" s="323"/>
      <c r="AG709" s="104" t="s">
        <v>723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722</v>
      </c>
      <c r="AE710" s="323"/>
      <c r="AF710" s="323"/>
      <c r="AG710" s="104" t="s">
        <v>695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129</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692</v>
      </c>
      <c r="AE711" s="323"/>
      <c r="AF711" s="323"/>
      <c r="AG711" s="104" t="s">
        <v>799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722</v>
      </c>
      <c r="AE712" s="782"/>
      <c r="AF712" s="782"/>
      <c r="AG712" s="806" t="s">
        <v>695</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40"/>
      <c r="B713" s="642"/>
      <c r="C713" s="944" t="s">
        <v>131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722</v>
      </c>
      <c r="AE713" s="323"/>
      <c r="AF713" s="661"/>
      <c r="AG713" s="104" t="s">
        <v>695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692</v>
      </c>
      <c r="AE714" s="804"/>
      <c r="AF714" s="805"/>
      <c r="AG714" s="735" t="s">
        <v>724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8" t="s">
        <v>133</v>
      </c>
      <c r="B715" s="783"/>
      <c r="C715" s="784" t="s">
        <v>134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692</v>
      </c>
      <c r="AE715" s="603"/>
      <c r="AF715" s="654"/>
      <c r="AG715" s="741" t="s">
        <v>725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0"/>
      <c r="B716" s="642"/>
      <c r="C716" s="618" t="s">
        <v>135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722</v>
      </c>
      <c r="AE716" s="625"/>
      <c r="AF716" s="625"/>
      <c r="AG716" s="104" t="s">
        <v>695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136</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692</v>
      </c>
      <c r="AE717" s="323"/>
      <c r="AF717" s="323"/>
      <c r="AG717" s="104" t="s">
        <v>726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137</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692</v>
      </c>
      <c r="AE718" s="323"/>
      <c r="AF718" s="323"/>
      <c r="AG718" s="130" t="s">
        <v>727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5" t="s">
        <v>138</v>
      </c>
      <c r="B719" s="776"/>
      <c r="C719" s="621" t="s">
        <v>139</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722</v>
      </c>
      <c r="AE719" s="603"/>
      <c r="AF719" s="603"/>
      <c r="AG719" s="128" t="s">
        <v>695</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7"/>
      <c r="B720" s="778"/>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143</v>
      </c>
      <c r="B726" s="798"/>
      <c r="C726" s="811" t="s">
        <v>144</v>
      </c>
      <c r="D726" s="833"/>
      <c r="E726" s="833"/>
      <c r="F726" s="834"/>
      <c r="G726" s="576" t="s">
        <v>800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9"/>
      <c r="B727" s="800"/>
      <c r="C727" s="747" t="s">
        <v>145</v>
      </c>
      <c r="D727" s="748"/>
      <c r="E727" s="748"/>
      <c r="F727" s="749"/>
      <c r="G727" s="574" t="s">
        <v>810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4" t="s">
        <v>146</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8" t="s">
        <v>147</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1"/>
      <c r="B731" s="672"/>
      <c r="C731" s="672"/>
      <c r="D731" s="672"/>
      <c r="E731" s="673"/>
      <c r="F731" s="728"/>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8" t="s">
        <v>148</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50" t="s">
        <v>149</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8" t="s">
        <v>150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7" t="s">
        <v>151</v>
      </c>
      <c r="B737" s="211"/>
      <c r="C737" s="211"/>
      <c r="D737" s="212"/>
      <c r="E737" s="951" t="s">
        <v>728</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c r="A738" s="361" t="s">
        <v>152</v>
      </c>
      <c r="B738" s="361"/>
      <c r="C738" s="361"/>
      <c r="D738" s="361"/>
      <c r="E738" s="951" t="s">
        <v>729</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c r="A739" s="361" t="s">
        <v>153</v>
      </c>
      <c r="B739" s="361"/>
      <c r="C739" s="361"/>
      <c r="D739" s="361"/>
      <c r="E739" s="951" t="s">
        <v>730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61" t="s">
        <v>154</v>
      </c>
      <c r="B740" s="361"/>
      <c r="C740" s="361"/>
      <c r="D740" s="361"/>
      <c r="E740" s="951" t="s">
        <v>731</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61" t="s">
        <v>155</v>
      </c>
      <c r="B741" s="361"/>
      <c r="C741" s="361"/>
      <c r="D741" s="361"/>
      <c r="E741" s="951" t="s">
        <v>732</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61" t="s">
        <v>156</v>
      </c>
      <c r="B742" s="361"/>
      <c r="C742" s="361"/>
      <c r="D742" s="361"/>
      <c r="E742" s="951" t="s">
        <v>731</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61" t="s">
        <v>157</v>
      </c>
      <c r="B743" s="361"/>
      <c r="C743" s="361"/>
      <c r="D743" s="361"/>
      <c r="E743" s="951" t="s">
        <v>733</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61" t="s">
        <v>158</v>
      </c>
      <c r="B744" s="361"/>
      <c r="C744" s="361"/>
      <c r="D744" s="361"/>
      <c r="E744" s="951" t="s">
        <v>734</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61" t="s">
        <v>20</v>
      </c>
      <c r="B745" s="361"/>
      <c r="C745" s="361"/>
      <c r="D745" s="361"/>
      <c r="E745" s="988" t="s">
        <v>733</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61" t="s">
        <v>159</v>
      </c>
      <c r="B746" s="361"/>
      <c r="C746" s="361"/>
      <c r="D746" s="361"/>
      <c r="E746" s="957" t="s">
        <v>688</v>
      </c>
      <c r="F746" s="955"/>
      <c r="G746" s="955"/>
      <c r="H746" s="100" t="str">
        <f>IF(E746="","","-")</f>
        <v>-</v>
      </c>
      <c r="I746" s="955"/>
      <c r="J746" s="955"/>
      <c r="K746" s="100" t="str">
        <f>IF(I746="","","-")</f>
        <v/>
      </c>
      <c r="L746" s="956">
        <v>148</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c r="A747" s="361" t="s">
        <v>45</v>
      </c>
      <c r="B747" s="361"/>
      <c r="C747" s="361"/>
      <c r="D747" s="361"/>
      <c r="E747" s="957" t="s">
        <v>688</v>
      </c>
      <c r="F747" s="955"/>
      <c r="G747" s="955"/>
      <c r="H747" s="100" t="str">
        <f>IF(E747="","","-")</f>
        <v>-</v>
      </c>
      <c r="I747" s="955"/>
      <c r="J747" s="955"/>
      <c r="K747" s="100" t="str">
        <f>IF(I747="","","-")</f>
        <v/>
      </c>
      <c r="L747" s="956">
        <v>151</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c r="A748" s="612" t="s">
        <v>160</v>
      </c>
      <c r="B748" s="613"/>
      <c r="C748" s="613"/>
      <c r="D748" s="613"/>
      <c r="E748" s="613"/>
      <c r="F748" s="614"/>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162</v>
      </c>
      <c r="B787" s="627"/>
      <c r="C787" s="627"/>
      <c r="D787" s="627"/>
      <c r="E787" s="627"/>
      <c r="F787" s="628"/>
      <c r="G787" s="593" t="s">
        <v>743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c r="A788" s="629"/>
      <c r="B788" s="630"/>
      <c r="C788" s="630"/>
      <c r="D788" s="630"/>
      <c r="E788" s="630"/>
      <c r="F788" s="631"/>
      <c r="G788" s="811" t="s">
        <v>163</v>
      </c>
      <c r="H788" s="666"/>
      <c r="I788" s="666"/>
      <c r="J788" s="666"/>
      <c r="K788" s="666"/>
      <c r="L788" s="665" t="s">
        <v>164</v>
      </c>
      <c r="M788" s="666"/>
      <c r="N788" s="666"/>
      <c r="O788" s="666"/>
      <c r="P788" s="666"/>
      <c r="Q788" s="666"/>
      <c r="R788" s="666"/>
      <c r="S788" s="666"/>
      <c r="T788" s="666"/>
      <c r="U788" s="666"/>
      <c r="V788" s="666"/>
      <c r="W788" s="666"/>
      <c r="X788" s="667"/>
      <c r="Y788" s="651" t="s">
        <v>165</v>
      </c>
      <c r="Z788" s="652"/>
      <c r="AA788" s="652"/>
      <c r="AB788" s="797"/>
      <c r="AC788" s="811" t="s">
        <v>163</v>
      </c>
      <c r="AD788" s="666"/>
      <c r="AE788" s="666"/>
      <c r="AF788" s="666"/>
      <c r="AG788" s="666"/>
      <c r="AH788" s="665" t="s">
        <v>164</v>
      </c>
      <c r="AI788" s="666"/>
      <c r="AJ788" s="666"/>
      <c r="AK788" s="666"/>
      <c r="AL788" s="666"/>
      <c r="AM788" s="666"/>
      <c r="AN788" s="666"/>
      <c r="AO788" s="666"/>
      <c r="AP788" s="666"/>
      <c r="AQ788" s="666"/>
      <c r="AR788" s="666"/>
      <c r="AS788" s="666"/>
      <c r="AT788" s="667"/>
      <c r="AU788" s="651" t="s">
        <v>165</v>
      </c>
      <c r="AV788" s="652"/>
      <c r="AW788" s="652"/>
      <c r="AX788" s="653"/>
    </row>
    <row r="789" spans="1:51" ht="24.75" customHeight="1">
      <c r="A789" s="629"/>
      <c r="B789" s="630"/>
      <c r="C789" s="630"/>
      <c r="D789" s="630"/>
      <c r="E789" s="630"/>
      <c r="F789" s="631"/>
      <c r="G789" s="668" t="s">
        <v>744</v>
      </c>
      <c r="H789" s="669"/>
      <c r="I789" s="669"/>
      <c r="J789" s="669"/>
      <c r="K789" s="670"/>
      <c r="L789" s="662" t="s">
        <v>745</v>
      </c>
      <c r="M789" s="663"/>
      <c r="N789" s="663"/>
      <c r="O789" s="663"/>
      <c r="P789" s="663"/>
      <c r="Q789" s="663"/>
      <c r="R789" s="663"/>
      <c r="S789" s="663"/>
      <c r="T789" s="663"/>
      <c r="U789" s="663"/>
      <c r="V789" s="663"/>
      <c r="W789" s="663"/>
      <c r="X789" s="664"/>
      <c r="Y789" s="382">
        <v>5</v>
      </c>
      <c r="Z789" s="383"/>
      <c r="AA789" s="383"/>
      <c r="AB789" s="801"/>
      <c r="AC789" s="668" t="s">
        <v>747</v>
      </c>
      <c r="AD789" s="669"/>
      <c r="AE789" s="669"/>
      <c r="AF789" s="669"/>
      <c r="AG789" s="670"/>
      <c r="AH789" s="662" t="s">
        <v>748</v>
      </c>
      <c r="AI789" s="663"/>
      <c r="AJ789" s="663"/>
      <c r="AK789" s="663"/>
      <c r="AL789" s="663"/>
      <c r="AM789" s="663"/>
      <c r="AN789" s="663"/>
      <c r="AO789" s="663"/>
      <c r="AP789" s="663"/>
      <c r="AQ789" s="663"/>
      <c r="AR789" s="663"/>
      <c r="AS789" s="663"/>
      <c r="AT789" s="664"/>
      <c r="AU789" s="382">
        <v>0.11</v>
      </c>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c r="A799" s="629"/>
      <c r="B799" s="630"/>
      <c r="C799" s="630"/>
      <c r="D799" s="630"/>
      <c r="E799" s="630"/>
      <c r="F799" s="631"/>
      <c r="G799" s="822" t="s">
        <v>31</v>
      </c>
      <c r="H799" s="823"/>
      <c r="I799" s="823"/>
      <c r="J799" s="823"/>
      <c r="K799" s="823"/>
      <c r="L799" s="824"/>
      <c r="M799" s="825"/>
      <c r="N799" s="825"/>
      <c r="O799" s="825"/>
      <c r="P799" s="825"/>
      <c r="Q799" s="825"/>
      <c r="R799" s="825"/>
      <c r="S799" s="825"/>
      <c r="T799" s="825"/>
      <c r="U799" s="825"/>
      <c r="V799" s="825"/>
      <c r="W799" s="825"/>
      <c r="X799" s="826"/>
      <c r="Y799" s="827">
        <f>SUM(Y789:AB798)</f>
        <v>5</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0.11</v>
      </c>
      <c r="AV799" s="828"/>
      <c r="AW799" s="828"/>
      <c r="AX799" s="830"/>
    </row>
    <row r="800" spans="1:51" ht="24.75" customHeight="1">
      <c r="A800" s="629"/>
      <c r="B800" s="630"/>
      <c r="C800" s="630"/>
      <c r="D800" s="630"/>
      <c r="E800" s="630"/>
      <c r="F800" s="631"/>
      <c r="G800" s="593" t="s">
        <v>749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752</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2</v>
      </c>
    </row>
    <row r="801" spans="1:51" ht="24.75" customHeight="1">
      <c r="A801" s="629"/>
      <c r="B801" s="630"/>
      <c r="C801" s="630"/>
      <c r="D801" s="630"/>
      <c r="E801" s="630"/>
      <c r="F801" s="631"/>
      <c r="G801" s="811" t="s">
        <v>163</v>
      </c>
      <c r="H801" s="666"/>
      <c r="I801" s="666"/>
      <c r="J801" s="666"/>
      <c r="K801" s="666"/>
      <c r="L801" s="665" t="s">
        <v>164</v>
      </c>
      <c r="M801" s="666"/>
      <c r="N801" s="666"/>
      <c r="O801" s="666"/>
      <c r="P801" s="666"/>
      <c r="Q801" s="666"/>
      <c r="R801" s="666"/>
      <c r="S801" s="666"/>
      <c r="T801" s="666"/>
      <c r="U801" s="666"/>
      <c r="V801" s="666"/>
      <c r="W801" s="666"/>
      <c r="X801" s="667"/>
      <c r="Y801" s="651" t="s">
        <v>165</v>
      </c>
      <c r="Z801" s="652"/>
      <c r="AA801" s="652"/>
      <c r="AB801" s="797"/>
      <c r="AC801" s="811" t="s">
        <v>163</v>
      </c>
      <c r="AD801" s="666"/>
      <c r="AE801" s="666"/>
      <c r="AF801" s="666"/>
      <c r="AG801" s="666"/>
      <c r="AH801" s="665" t="s">
        <v>164</v>
      </c>
      <c r="AI801" s="666"/>
      <c r="AJ801" s="666"/>
      <c r="AK801" s="666"/>
      <c r="AL801" s="666"/>
      <c r="AM801" s="666"/>
      <c r="AN801" s="666"/>
      <c r="AO801" s="666"/>
      <c r="AP801" s="666"/>
      <c r="AQ801" s="666"/>
      <c r="AR801" s="666"/>
      <c r="AS801" s="666"/>
      <c r="AT801" s="667"/>
      <c r="AU801" s="651" t="s">
        <v>165</v>
      </c>
      <c r="AV801" s="652"/>
      <c r="AW801" s="652"/>
      <c r="AX801" s="653"/>
      <c r="AY801">
        <f>$AY$800</f>
        <v>2</v>
      </c>
    </row>
    <row r="802" spans="1:51" ht="24.75" customHeight="1">
      <c r="A802" s="629"/>
      <c r="B802" s="630"/>
      <c r="C802" s="630"/>
      <c r="D802" s="630"/>
      <c r="E802" s="630"/>
      <c r="F802" s="631"/>
      <c r="G802" s="668" t="s">
        <v>750</v>
      </c>
      <c r="H802" s="669"/>
      <c r="I802" s="669"/>
      <c r="J802" s="669"/>
      <c r="K802" s="670"/>
      <c r="L802" s="662" t="s">
        <v>751</v>
      </c>
      <c r="M802" s="663"/>
      <c r="N802" s="663"/>
      <c r="O802" s="663"/>
      <c r="P802" s="663"/>
      <c r="Q802" s="663"/>
      <c r="R802" s="663"/>
      <c r="S802" s="663"/>
      <c r="T802" s="663"/>
      <c r="U802" s="663"/>
      <c r="V802" s="663"/>
      <c r="W802" s="663"/>
      <c r="X802" s="664"/>
      <c r="Y802" s="382">
        <v>0.02</v>
      </c>
      <c r="Z802" s="383"/>
      <c r="AA802" s="383"/>
      <c r="AB802" s="801"/>
      <c r="AC802" s="668" t="s">
        <v>753</v>
      </c>
      <c r="AD802" s="669"/>
      <c r="AE802" s="669"/>
      <c r="AF802" s="669"/>
      <c r="AG802" s="670"/>
      <c r="AH802" s="662" t="s">
        <v>754</v>
      </c>
      <c r="AI802" s="663"/>
      <c r="AJ802" s="663"/>
      <c r="AK802" s="663"/>
      <c r="AL802" s="663"/>
      <c r="AM802" s="663"/>
      <c r="AN802" s="663"/>
      <c r="AO802" s="663"/>
      <c r="AP802" s="663"/>
      <c r="AQ802" s="663"/>
      <c r="AR802" s="663"/>
      <c r="AS802" s="663"/>
      <c r="AT802" s="664"/>
      <c r="AU802" s="382">
        <v>1E-3</v>
      </c>
      <c r="AV802" s="383"/>
      <c r="AW802" s="383"/>
      <c r="AX802" s="384"/>
      <c r="AY802">
        <f t="shared" ref="AY802:AY812" si="115">$AY$800</f>
        <v>2</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c r="A812" s="629"/>
      <c r="B812" s="630"/>
      <c r="C812" s="630"/>
      <c r="D812" s="630"/>
      <c r="E812" s="630"/>
      <c r="F812" s="631"/>
      <c r="G812" s="822" t="s">
        <v>31</v>
      </c>
      <c r="H812" s="823"/>
      <c r="I812" s="823"/>
      <c r="J812" s="823"/>
      <c r="K812" s="823"/>
      <c r="L812" s="824"/>
      <c r="M812" s="825"/>
      <c r="N812" s="825"/>
      <c r="O812" s="825"/>
      <c r="P812" s="825"/>
      <c r="Q812" s="825"/>
      <c r="R812" s="825"/>
      <c r="S812" s="825"/>
      <c r="T812" s="825"/>
      <c r="U812" s="825"/>
      <c r="V812" s="825"/>
      <c r="W812" s="825"/>
      <c r="X812" s="826"/>
      <c r="Y812" s="827">
        <f>SUM(Y802:AB811)</f>
        <v>0.02</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1E-3</v>
      </c>
      <c r="AV812" s="828"/>
      <c r="AW812" s="828"/>
      <c r="AX812" s="830"/>
      <c r="AY812">
        <f t="shared" si="115"/>
        <v>2</v>
      </c>
    </row>
    <row r="813" spans="1:51" ht="24.75" customHeight="1">
      <c r="A813" s="629"/>
      <c r="B813" s="630"/>
      <c r="C813" s="630"/>
      <c r="D813" s="630"/>
      <c r="E813" s="630"/>
      <c r="F813" s="631"/>
      <c r="G813" s="593" t="s">
        <v>755</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758</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2</v>
      </c>
    </row>
    <row r="814" spans="1:51" ht="24.75" customHeight="1">
      <c r="A814" s="629"/>
      <c r="B814" s="630"/>
      <c r="C814" s="630"/>
      <c r="D814" s="630"/>
      <c r="E814" s="630"/>
      <c r="F814" s="631"/>
      <c r="G814" s="811" t="s">
        <v>163</v>
      </c>
      <c r="H814" s="666"/>
      <c r="I814" s="666"/>
      <c r="J814" s="666"/>
      <c r="K814" s="666"/>
      <c r="L814" s="665" t="s">
        <v>164</v>
      </c>
      <c r="M814" s="666"/>
      <c r="N814" s="666"/>
      <c r="O814" s="666"/>
      <c r="P814" s="666"/>
      <c r="Q814" s="666"/>
      <c r="R814" s="666"/>
      <c r="S814" s="666"/>
      <c r="T814" s="666"/>
      <c r="U814" s="666"/>
      <c r="V814" s="666"/>
      <c r="W814" s="666"/>
      <c r="X814" s="667"/>
      <c r="Y814" s="651" t="s">
        <v>165</v>
      </c>
      <c r="Z814" s="652"/>
      <c r="AA814" s="652"/>
      <c r="AB814" s="797"/>
      <c r="AC814" s="811" t="s">
        <v>163</v>
      </c>
      <c r="AD814" s="666"/>
      <c r="AE814" s="666"/>
      <c r="AF814" s="666"/>
      <c r="AG814" s="666"/>
      <c r="AH814" s="665" t="s">
        <v>164</v>
      </c>
      <c r="AI814" s="666"/>
      <c r="AJ814" s="666"/>
      <c r="AK814" s="666"/>
      <c r="AL814" s="666"/>
      <c r="AM814" s="666"/>
      <c r="AN814" s="666"/>
      <c r="AO814" s="666"/>
      <c r="AP814" s="666"/>
      <c r="AQ814" s="666"/>
      <c r="AR814" s="666"/>
      <c r="AS814" s="666"/>
      <c r="AT814" s="667"/>
      <c r="AU814" s="651" t="s">
        <v>165</v>
      </c>
      <c r="AV814" s="652"/>
      <c r="AW814" s="652"/>
      <c r="AX814" s="653"/>
      <c r="AY814">
        <f>$AY$813</f>
        <v>2</v>
      </c>
    </row>
    <row r="815" spans="1:51" ht="24.75" customHeight="1">
      <c r="A815" s="629"/>
      <c r="B815" s="630"/>
      <c r="C815" s="630"/>
      <c r="D815" s="630"/>
      <c r="E815" s="630"/>
      <c r="F815" s="631"/>
      <c r="G815" s="668" t="s">
        <v>756</v>
      </c>
      <c r="H815" s="669"/>
      <c r="I815" s="669"/>
      <c r="J815" s="669"/>
      <c r="K815" s="670"/>
      <c r="L815" s="662" t="s">
        <v>757</v>
      </c>
      <c r="M815" s="663"/>
      <c r="N815" s="663"/>
      <c r="O815" s="663"/>
      <c r="P815" s="663"/>
      <c r="Q815" s="663"/>
      <c r="R815" s="663"/>
      <c r="S815" s="663"/>
      <c r="T815" s="663"/>
      <c r="U815" s="663"/>
      <c r="V815" s="663"/>
      <c r="W815" s="663"/>
      <c r="X815" s="664"/>
      <c r="Y815" s="382">
        <v>1E-3</v>
      </c>
      <c r="Z815" s="383"/>
      <c r="AA815" s="383"/>
      <c r="AB815" s="801"/>
      <c r="AC815" s="668" t="s">
        <v>756</v>
      </c>
      <c r="AD815" s="669"/>
      <c r="AE815" s="669"/>
      <c r="AF815" s="669"/>
      <c r="AG815" s="670"/>
      <c r="AH815" s="662" t="s">
        <v>759</v>
      </c>
      <c r="AI815" s="663"/>
      <c r="AJ815" s="663"/>
      <c r="AK815" s="663"/>
      <c r="AL815" s="663"/>
      <c r="AM815" s="663"/>
      <c r="AN815" s="663"/>
      <c r="AO815" s="663"/>
      <c r="AP815" s="663"/>
      <c r="AQ815" s="663"/>
      <c r="AR815" s="663"/>
      <c r="AS815" s="663"/>
      <c r="AT815" s="664"/>
      <c r="AU815" s="382">
        <v>3.6110000000000002</v>
      </c>
      <c r="AV815" s="383"/>
      <c r="AW815" s="383"/>
      <c r="AX815" s="384"/>
      <c r="AY815">
        <f t="shared" ref="AY815:AY825" si="116">$AY$813</f>
        <v>2</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2</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c r="A825" s="629"/>
      <c r="B825" s="630"/>
      <c r="C825" s="630"/>
      <c r="D825" s="630"/>
      <c r="E825" s="630"/>
      <c r="F825" s="631"/>
      <c r="G825" s="822" t="s">
        <v>31</v>
      </c>
      <c r="H825" s="823"/>
      <c r="I825" s="823"/>
      <c r="J825" s="823"/>
      <c r="K825" s="823"/>
      <c r="L825" s="824"/>
      <c r="M825" s="825"/>
      <c r="N825" s="825"/>
      <c r="O825" s="825"/>
      <c r="P825" s="825"/>
      <c r="Q825" s="825"/>
      <c r="R825" s="825"/>
      <c r="S825" s="825"/>
      <c r="T825" s="825"/>
      <c r="U825" s="825"/>
      <c r="V825" s="825"/>
      <c r="W825" s="825"/>
      <c r="X825" s="826"/>
      <c r="Y825" s="827">
        <f>SUM(Y815:AB824)</f>
        <v>1E-3</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3.6110000000000002</v>
      </c>
      <c r="AV825" s="828"/>
      <c r="AW825" s="828"/>
      <c r="AX825" s="830"/>
      <c r="AY825">
        <f t="shared" si="116"/>
        <v>2</v>
      </c>
    </row>
    <row r="826" spans="1:51" ht="24.75" customHeight="1">
      <c r="A826" s="629"/>
      <c r="B826" s="630"/>
      <c r="C826" s="630"/>
      <c r="D826" s="630"/>
      <c r="E826" s="630"/>
      <c r="F826" s="631"/>
      <c r="G826" s="593" t="s">
        <v>760</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166</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2</v>
      </c>
    </row>
    <row r="827" spans="1:51" ht="24.75" customHeight="1">
      <c r="A827" s="629"/>
      <c r="B827" s="630"/>
      <c r="C827" s="630"/>
      <c r="D827" s="630"/>
      <c r="E827" s="630"/>
      <c r="F827" s="631"/>
      <c r="G827" s="811" t="s">
        <v>163</v>
      </c>
      <c r="H827" s="666"/>
      <c r="I827" s="666"/>
      <c r="J827" s="666"/>
      <c r="K827" s="666"/>
      <c r="L827" s="665" t="s">
        <v>164</v>
      </c>
      <c r="M827" s="666"/>
      <c r="N827" s="666"/>
      <c r="O827" s="666"/>
      <c r="P827" s="666"/>
      <c r="Q827" s="666"/>
      <c r="R827" s="666"/>
      <c r="S827" s="666"/>
      <c r="T827" s="666"/>
      <c r="U827" s="666"/>
      <c r="V827" s="666"/>
      <c r="W827" s="666"/>
      <c r="X827" s="667"/>
      <c r="Y827" s="651" t="s">
        <v>165</v>
      </c>
      <c r="Z827" s="652"/>
      <c r="AA827" s="652"/>
      <c r="AB827" s="797"/>
      <c r="AC827" s="811" t="s">
        <v>163</v>
      </c>
      <c r="AD827" s="666"/>
      <c r="AE827" s="666"/>
      <c r="AF827" s="666"/>
      <c r="AG827" s="666"/>
      <c r="AH827" s="665" t="s">
        <v>164</v>
      </c>
      <c r="AI827" s="666"/>
      <c r="AJ827" s="666"/>
      <c r="AK827" s="666"/>
      <c r="AL827" s="666"/>
      <c r="AM827" s="666"/>
      <c r="AN827" s="666"/>
      <c r="AO827" s="666"/>
      <c r="AP827" s="666"/>
      <c r="AQ827" s="666"/>
      <c r="AR827" s="666"/>
      <c r="AS827" s="666"/>
      <c r="AT827" s="667"/>
      <c r="AU827" s="651" t="s">
        <v>165</v>
      </c>
      <c r="AV827" s="652"/>
      <c r="AW827" s="652"/>
      <c r="AX827" s="653"/>
      <c r="AY827">
        <f>$AY$826</f>
        <v>2</v>
      </c>
    </row>
    <row r="828" spans="1:51" s="16" customFormat="1" ht="24.75" customHeight="1">
      <c r="A828" s="629"/>
      <c r="B828" s="630"/>
      <c r="C828" s="630"/>
      <c r="D828" s="630"/>
      <c r="E828" s="630"/>
      <c r="F828" s="631"/>
      <c r="G828" s="668" t="s">
        <v>744</v>
      </c>
      <c r="H828" s="669"/>
      <c r="I828" s="669"/>
      <c r="J828" s="669"/>
      <c r="K828" s="670"/>
      <c r="L828" s="662" t="s">
        <v>761</v>
      </c>
      <c r="M828" s="663"/>
      <c r="N828" s="663"/>
      <c r="O828" s="663"/>
      <c r="P828" s="663"/>
      <c r="Q828" s="663"/>
      <c r="R828" s="663"/>
      <c r="S828" s="663"/>
      <c r="T828" s="663"/>
      <c r="U828" s="663"/>
      <c r="V828" s="663"/>
      <c r="W828" s="663"/>
      <c r="X828" s="664"/>
      <c r="Y828" s="382">
        <v>3.2</v>
      </c>
      <c r="Z828" s="383"/>
      <c r="AA828" s="383"/>
      <c r="AB828" s="801"/>
      <c r="AC828" s="668" t="s">
        <v>1</v>
      </c>
      <c r="AD828" s="669"/>
      <c r="AE828" s="669"/>
      <c r="AF828" s="669"/>
      <c r="AG828" s="670"/>
      <c r="AH828" s="662" t="s">
        <v>1</v>
      </c>
      <c r="AI828" s="663"/>
      <c r="AJ828" s="663"/>
      <c r="AK828" s="663"/>
      <c r="AL828" s="663"/>
      <c r="AM828" s="663"/>
      <c r="AN828" s="663"/>
      <c r="AO828" s="663"/>
      <c r="AP828" s="663"/>
      <c r="AQ828" s="663"/>
      <c r="AR828" s="663"/>
      <c r="AS828" s="663"/>
      <c r="AT828" s="664"/>
      <c r="AU828" s="382" t="s">
        <v>1</v>
      </c>
      <c r="AV828" s="383"/>
      <c r="AW828" s="383"/>
      <c r="AX828" s="384"/>
      <c r="AY828">
        <f t="shared" ref="AY828:AY838" si="117">$AY$826</f>
        <v>2</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2</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2</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2</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2</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2</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ht="24.75" customHeight="1">
      <c r="A838" s="629"/>
      <c r="B838" s="630"/>
      <c r="C838" s="630"/>
      <c r="D838" s="630"/>
      <c r="E838" s="630"/>
      <c r="F838" s="631"/>
      <c r="G838" s="822" t="s">
        <v>31</v>
      </c>
      <c r="H838" s="823"/>
      <c r="I838" s="823"/>
      <c r="J838" s="823"/>
      <c r="K838" s="823"/>
      <c r="L838" s="824"/>
      <c r="M838" s="825"/>
      <c r="N838" s="825"/>
      <c r="O838" s="825"/>
      <c r="P838" s="825"/>
      <c r="Q838" s="825"/>
      <c r="R838" s="825"/>
      <c r="S838" s="825"/>
      <c r="T838" s="825"/>
      <c r="U838" s="825"/>
      <c r="V838" s="825"/>
      <c r="W838" s="825"/>
      <c r="X838" s="826"/>
      <c r="Y838" s="827">
        <f>SUM(Y828:AB837)</f>
        <v>3.2</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2</v>
      </c>
    </row>
    <row r="839" spans="1:51" ht="24.75" hidden="1" customHeight="1" thickBot="1">
      <c r="A839" s="900" t="s">
        <v>167</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66</v>
      </c>
      <c r="AM839" s="276"/>
      <c r="AN839" s="276"/>
      <c r="AO839" s="102" t="s">
        <v>168</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743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170</v>
      </c>
      <c r="D844" s="360"/>
      <c r="E844" s="360"/>
      <c r="F844" s="360"/>
      <c r="G844" s="360"/>
      <c r="H844" s="360"/>
      <c r="I844" s="360"/>
      <c r="J844" s="152" t="s">
        <v>171</v>
      </c>
      <c r="K844" s="361"/>
      <c r="L844" s="361"/>
      <c r="M844" s="361"/>
      <c r="N844" s="361"/>
      <c r="O844" s="361"/>
      <c r="P844" s="247" t="s">
        <v>172</v>
      </c>
      <c r="Q844" s="247"/>
      <c r="R844" s="247"/>
      <c r="S844" s="247"/>
      <c r="T844" s="247"/>
      <c r="U844" s="247"/>
      <c r="V844" s="247"/>
      <c r="W844" s="247"/>
      <c r="X844" s="247"/>
      <c r="Y844" s="362" t="s">
        <v>173</v>
      </c>
      <c r="Z844" s="363"/>
      <c r="AA844" s="363"/>
      <c r="AB844" s="363"/>
      <c r="AC844" s="152" t="s">
        <v>174</v>
      </c>
      <c r="AD844" s="152"/>
      <c r="AE844" s="152"/>
      <c r="AF844" s="152"/>
      <c r="AG844" s="152"/>
      <c r="AH844" s="362" t="s">
        <v>175</v>
      </c>
      <c r="AI844" s="360"/>
      <c r="AJ844" s="360"/>
      <c r="AK844" s="360"/>
      <c r="AL844" s="360" t="s">
        <v>176</v>
      </c>
      <c r="AM844" s="360"/>
      <c r="AN844" s="360"/>
      <c r="AO844" s="364"/>
      <c r="AP844" s="365" t="s">
        <v>177</v>
      </c>
      <c r="AQ844" s="365"/>
      <c r="AR844" s="365"/>
      <c r="AS844" s="365"/>
      <c r="AT844" s="365"/>
      <c r="AU844" s="365"/>
      <c r="AV844" s="365"/>
      <c r="AW844" s="365"/>
      <c r="AX844" s="365"/>
    </row>
    <row r="845" spans="1:51" ht="30" customHeight="1">
      <c r="A845" s="370">
        <v>1</v>
      </c>
      <c r="B845" s="370">
        <v>1</v>
      </c>
      <c r="C845" s="358" t="s">
        <v>762</v>
      </c>
      <c r="D845" s="343"/>
      <c r="E845" s="343"/>
      <c r="F845" s="343"/>
      <c r="G845" s="343"/>
      <c r="H845" s="343"/>
      <c r="I845" s="343"/>
      <c r="J845" s="344" t="s">
        <v>1</v>
      </c>
      <c r="K845" s="345"/>
      <c r="L845" s="345"/>
      <c r="M845" s="345"/>
      <c r="N845" s="345"/>
      <c r="O845" s="345"/>
      <c r="P845" s="359" t="s">
        <v>745</v>
      </c>
      <c r="Q845" s="346"/>
      <c r="R845" s="346"/>
      <c r="S845" s="346"/>
      <c r="T845" s="346"/>
      <c r="U845" s="346"/>
      <c r="V845" s="346"/>
      <c r="W845" s="346"/>
      <c r="X845" s="346"/>
      <c r="Y845" s="347">
        <v>5.0019999999999998</v>
      </c>
      <c r="Z845" s="348"/>
      <c r="AA845" s="348"/>
      <c r="AB845" s="349"/>
      <c r="AC845" s="350" t="s">
        <v>276</v>
      </c>
      <c r="AD845" s="351"/>
      <c r="AE845" s="351"/>
      <c r="AF845" s="351"/>
      <c r="AG845" s="351"/>
      <c r="AH845" s="366" t="s">
        <v>1</v>
      </c>
      <c r="AI845" s="367"/>
      <c r="AJ845" s="367"/>
      <c r="AK845" s="367"/>
      <c r="AL845" s="354" t="s">
        <v>1</v>
      </c>
      <c r="AM845" s="355"/>
      <c r="AN845" s="355"/>
      <c r="AO845" s="356"/>
      <c r="AP845" s="357" t="s">
        <v>1</v>
      </c>
      <c r="AQ845" s="357"/>
      <c r="AR845" s="357"/>
      <c r="AS845" s="357"/>
      <c r="AT845" s="357"/>
      <c r="AU845" s="357"/>
      <c r="AV845" s="357"/>
      <c r="AW845" s="357"/>
      <c r="AX845" s="357"/>
    </row>
    <row r="846" spans="1:51" ht="30" customHeight="1">
      <c r="A846" s="370">
        <v>2</v>
      </c>
      <c r="B846" s="370">
        <v>1</v>
      </c>
      <c r="C846" s="358" t="s">
        <v>763</v>
      </c>
      <c r="D846" s="343"/>
      <c r="E846" s="343"/>
      <c r="F846" s="343"/>
      <c r="G846" s="343"/>
      <c r="H846" s="343"/>
      <c r="I846" s="343"/>
      <c r="J846" s="344" t="s">
        <v>1</v>
      </c>
      <c r="K846" s="345"/>
      <c r="L846" s="345"/>
      <c r="M846" s="345"/>
      <c r="N846" s="345"/>
      <c r="O846" s="345"/>
      <c r="P846" s="359" t="s">
        <v>745</v>
      </c>
      <c r="Q846" s="346"/>
      <c r="R846" s="346"/>
      <c r="S846" s="346"/>
      <c r="T846" s="346"/>
      <c r="U846" s="346"/>
      <c r="V846" s="346"/>
      <c r="W846" s="346"/>
      <c r="X846" s="346"/>
      <c r="Y846" s="347">
        <v>4.7220000000000004</v>
      </c>
      <c r="Z846" s="348"/>
      <c r="AA846" s="348"/>
      <c r="AB846" s="349"/>
      <c r="AC846" s="350" t="s">
        <v>276</v>
      </c>
      <c r="AD846" s="351"/>
      <c r="AE846" s="351"/>
      <c r="AF846" s="351"/>
      <c r="AG846" s="351"/>
      <c r="AH846" s="366" t="s">
        <v>1</v>
      </c>
      <c r="AI846" s="367"/>
      <c r="AJ846" s="367"/>
      <c r="AK846" s="367"/>
      <c r="AL846" s="354" t="s">
        <v>1</v>
      </c>
      <c r="AM846" s="355"/>
      <c r="AN846" s="355"/>
      <c r="AO846" s="356"/>
      <c r="AP846" s="357" t="s">
        <v>1</v>
      </c>
      <c r="AQ846" s="357"/>
      <c r="AR846" s="357"/>
      <c r="AS846" s="357"/>
      <c r="AT846" s="357"/>
      <c r="AU846" s="357"/>
      <c r="AV846" s="357"/>
      <c r="AW846" s="357"/>
      <c r="AX846" s="357"/>
      <c r="AY846">
        <f>COUNTA($C$846)</f>
        <v>1</v>
      </c>
    </row>
    <row r="847" spans="1:51" ht="30" customHeight="1">
      <c r="A847" s="370">
        <v>3</v>
      </c>
      <c r="B847" s="370">
        <v>1</v>
      </c>
      <c r="C847" s="358" t="s">
        <v>764</v>
      </c>
      <c r="D847" s="343"/>
      <c r="E847" s="343"/>
      <c r="F847" s="343"/>
      <c r="G847" s="343"/>
      <c r="H847" s="343"/>
      <c r="I847" s="343"/>
      <c r="J847" s="344" t="s">
        <v>1</v>
      </c>
      <c r="K847" s="345"/>
      <c r="L847" s="345"/>
      <c r="M847" s="345"/>
      <c r="N847" s="345"/>
      <c r="O847" s="345"/>
      <c r="P847" s="359" t="s">
        <v>745</v>
      </c>
      <c r="Q847" s="346"/>
      <c r="R847" s="346"/>
      <c r="S847" s="346"/>
      <c r="T847" s="346"/>
      <c r="U847" s="346"/>
      <c r="V847" s="346"/>
      <c r="W847" s="346"/>
      <c r="X847" s="346"/>
      <c r="Y847" s="347">
        <v>4.3719999999999999</v>
      </c>
      <c r="Z847" s="348"/>
      <c r="AA847" s="348"/>
      <c r="AB847" s="349"/>
      <c r="AC847" s="350" t="s">
        <v>276</v>
      </c>
      <c r="AD847" s="351"/>
      <c r="AE847" s="351"/>
      <c r="AF847" s="351"/>
      <c r="AG847" s="351"/>
      <c r="AH847" s="366" t="s">
        <v>1</v>
      </c>
      <c r="AI847" s="367"/>
      <c r="AJ847" s="367"/>
      <c r="AK847" s="367"/>
      <c r="AL847" s="354" t="s">
        <v>1</v>
      </c>
      <c r="AM847" s="355"/>
      <c r="AN847" s="355"/>
      <c r="AO847" s="356"/>
      <c r="AP847" s="357" t="s">
        <v>1</v>
      </c>
      <c r="AQ847" s="357"/>
      <c r="AR847" s="357"/>
      <c r="AS847" s="357"/>
      <c r="AT847" s="357"/>
      <c r="AU847" s="357"/>
      <c r="AV847" s="357"/>
      <c r="AW847" s="357"/>
      <c r="AX847" s="357"/>
      <c r="AY847">
        <f>COUNTA($C$847)</f>
        <v>1</v>
      </c>
    </row>
    <row r="848" spans="1:51" ht="30" customHeight="1">
      <c r="A848" s="370">
        <v>4</v>
      </c>
      <c r="B848" s="370">
        <v>1</v>
      </c>
      <c r="C848" s="358" t="s">
        <v>765</v>
      </c>
      <c r="D848" s="343"/>
      <c r="E848" s="343"/>
      <c r="F848" s="343"/>
      <c r="G848" s="343"/>
      <c r="H848" s="343"/>
      <c r="I848" s="343"/>
      <c r="J848" s="344" t="s">
        <v>1</v>
      </c>
      <c r="K848" s="345"/>
      <c r="L848" s="345"/>
      <c r="M848" s="345"/>
      <c r="N848" s="345"/>
      <c r="O848" s="345"/>
      <c r="P848" s="359" t="s">
        <v>745</v>
      </c>
      <c r="Q848" s="346"/>
      <c r="R848" s="346"/>
      <c r="S848" s="346"/>
      <c r="T848" s="346"/>
      <c r="U848" s="346"/>
      <c r="V848" s="346"/>
      <c r="W848" s="346"/>
      <c r="X848" s="346"/>
      <c r="Y848" s="347">
        <v>4.3680000000000003</v>
      </c>
      <c r="Z848" s="348"/>
      <c r="AA848" s="348"/>
      <c r="AB848" s="349"/>
      <c r="AC848" s="350" t="s">
        <v>276</v>
      </c>
      <c r="AD848" s="351"/>
      <c r="AE848" s="351"/>
      <c r="AF848" s="351"/>
      <c r="AG848" s="351"/>
      <c r="AH848" s="366" t="s">
        <v>1</v>
      </c>
      <c r="AI848" s="367"/>
      <c r="AJ848" s="367"/>
      <c r="AK848" s="367"/>
      <c r="AL848" s="354" t="s">
        <v>1</v>
      </c>
      <c r="AM848" s="355"/>
      <c r="AN848" s="355"/>
      <c r="AO848" s="356"/>
      <c r="AP848" s="357" t="s">
        <v>1</v>
      </c>
      <c r="AQ848" s="357"/>
      <c r="AR848" s="357"/>
      <c r="AS848" s="357"/>
      <c r="AT848" s="357"/>
      <c r="AU848" s="357"/>
      <c r="AV848" s="357"/>
      <c r="AW848" s="357"/>
      <c r="AX848" s="357"/>
      <c r="AY848">
        <f>COUNTA($C$848)</f>
        <v>1</v>
      </c>
    </row>
    <row r="849" spans="1:51" ht="30" customHeight="1">
      <c r="A849" s="370">
        <v>5</v>
      </c>
      <c r="B849" s="370">
        <v>1</v>
      </c>
      <c r="C849" s="358" t="s">
        <v>766</v>
      </c>
      <c r="D849" s="343"/>
      <c r="E849" s="343"/>
      <c r="F849" s="343"/>
      <c r="G849" s="343"/>
      <c r="H849" s="343"/>
      <c r="I849" s="343"/>
      <c r="J849" s="344" t="s">
        <v>1</v>
      </c>
      <c r="K849" s="345"/>
      <c r="L849" s="345"/>
      <c r="M849" s="345"/>
      <c r="N849" s="345"/>
      <c r="O849" s="345"/>
      <c r="P849" s="359" t="s">
        <v>745</v>
      </c>
      <c r="Q849" s="346"/>
      <c r="R849" s="346"/>
      <c r="S849" s="346"/>
      <c r="T849" s="346"/>
      <c r="U849" s="346"/>
      <c r="V849" s="346"/>
      <c r="W849" s="346"/>
      <c r="X849" s="346"/>
      <c r="Y849" s="347">
        <v>4.3099999999999996</v>
      </c>
      <c r="Z849" s="348"/>
      <c r="AA849" s="348"/>
      <c r="AB849" s="349"/>
      <c r="AC849" s="350" t="s">
        <v>276</v>
      </c>
      <c r="AD849" s="351"/>
      <c r="AE849" s="351"/>
      <c r="AF849" s="351"/>
      <c r="AG849" s="351"/>
      <c r="AH849" s="366" t="s">
        <v>1</v>
      </c>
      <c r="AI849" s="367"/>
      <c r="AJ849" s="367"/>
      <c r="AK849" s="367"/>
      <c r="AL849" s="354" t="s">
        <v>1</v>
      </c>
      <c r="AM849" s="355"/>
      <c r="AN849" s="355"/>
      <c r="AO849" s="356"/>
      <c r="AP849" s="357" t="s">
        <v>1</v>
      </c>
      <c r="AQ849" s="357"/>
      <c r="AR849" s="357"/>
      <c r="AS849" s="357"/>
      <c r="AT849" s="357"/>
      <c r="AU849" s="357"/>
      <c r="AV849" s="357"/>
      <c r="AW849" s="357"/>
      <c r="AX849" s="357"/>
      <c r="AY849">
        <f>COUNTA($C$849)</f>
        <v>1</v>
      </c>
    </row>
    <row r="850" spans="1:51" ht="30" customHeight="1">
      <c r="A850" s="370">
        <v>6</v>
      </c>
      <c r="B850" s="370">
        <v>1</v>
      </c>
      <c r="C850" s="358" t="s">
        <v>767</v>
      </c>
      <c r="D850" s="343"/>
      <c r="E850" s="343"/>
      <c r="F850" s="343"/>
      <c r="G850" s="343"/>
      <c r="H850" s="343"/>
      <c r="I850" s="343"/>
      <c r="J850" s="344" t="s">
        <v>1</v>
      </c>
      <c r="K850" s="345"/>
      <c r="L850" s="345"/>
      <c r="M850" s="345"/>
      <c r="N850" s="345"/>
      <c r="O850" s="345"/>
      <c r="P850" s="359" t="s">
        <v>745</v>
      </c>
      <c r="Q850" s="346"/>
      <c r="R850" s="346"/>
      <c r="S850" s="346"/>
      <c r="T850" s="346"/>
      <c r="U850" s="346"/>
      <c r="V850" s="346"/>
      <c r="W850" s="346"/>
      <c r="X850" s="346"/>
      <c r="Y850" s="347">
        <v>4.2679999999999998</v>
      </c>
      <c r="Z850" s="348"/>
      <c r="AA850" s="348"/>
      <c r="AB850" s="349"/>
      <c r="AC850" s="350" t="s">
        <v>276</v>
      </c>
      <c r="AD850" s="351"/>
      <c r="AE850" s="351"/>
      <c r="AF850" s="351"/>
      <c r="AG850" s="351"/>
      <c r="AH850" s="366" t="s">
        <v>1</v>
      </c>
      <c r="AI850" s="367"/>
      <c r="AJ850" s="367"/>
      <c r="AK850" s="367"/>
      <c r="AL850" s="354" t="s">
        <v>1</v>
      </c>
      <c r="AM850" s="355"/>
      <c r="AN850" s="355"/>
      <c r="AO850" s="356"/>
      <c r="AP850" s="357" t="s">
        <v>1</v>
      </c>
      <c r="AQ850" s="357"/>
      <c r="AR850" s="357"/>
      <c r="AS850" s="357"/>
      <c r="AT850" s="357"/>
      <c r="AU850" s="357"/>
      <c r="AV850" s="357"/>
      <c r="AW850" s="357"/>
      <c r="AX850" s="357"/>
      <c r="AY850">
        <f>COUNTA($C$850)</f>
        <v>1</v>
      </c>
    </row>
    <row r="851" spans="1:51" ht="30" customHeight="1">
      <c r="A851" s="370">
        <v>7</v>
      </c>
      <c r="B851" s="370">
        <v>1</v>
      </c>
      <c r="C851" s="358" t="s">
        <v>768</v>
      </c>
      <c r="D851" s="343"/>
      <c r="E851" s="343"/>
      <c r="F851" s="343"/>
      <c r="G851" s="343"/>
      <c r="H851" s="343"/>
      <c r="I851" s="343"/>
      <c r="J851" s="344" t="s">
        <v>1</v>
      </c>
      <c r="K851" s="345"/>
      <c r="L851" s="345"/>
      <c r="M851" s="345"/>
      <c r="N851" s="345"/>
      <c r="O851" s="345"/>
      <c r="P851" s="359" t="s">
        <v>745</v>
      </c>
      <c r="Q851" s="346"/>
      <c r="R851" s="346"/>
      <c r="S851" s="346"/>
      <c r="T851" s="346"/>
      <c r="U851" s="346"/>
      <c r="V851" s="346"/>
      <c r="W851" s="346"/>
      <c r="X851" s="346"/>
      <c r="Y851" s="347">
        <v>4.2030000000000003</v>
      </c>
      <c r="Z851" s="348"/>
      <c r="AA851" s="348"/>
      <c r="AB851" s="349"/>
      <c r="AC851" s="350" t="s">
        <v>276</v>
      </c>
      <c r="AD851" s="351"/>
      <c r="AE851" s="351"/>
      <c r="AF851" s="351"/>
      <c r="AG851" s="351"/>
      <c r="AH851" s="366" t="s">
        <v>1</v>
      </c>
      <c r="AI851" s="367"/>
      <c r="AJ851" s="367"/>
      <c r="AK851" s="367"/>
      <c r="AL851" s="354" t="s">
        <v>1</v>
      </c>
      <c r="AM851" s="355"/>
      <c r="AN851" s="355"/>
      <c r="AO851" s="356"/>
      <c r="AP851" s="357" t="s">
        <v>1</v>
      </c>
      <c r="AQ851" s="357"/>
      <c r="AR851" s="357"/>
      <c r="AS851" s="357"/>
      <c r="AT851" s="357"/>
      <c r="AU851" s="357"/>
      <c r="AV851" s="357"/>
      <c r="AW851" s="357"/>
      <c r="AX851" s="357"/>
      <c r="AY851">
        <f>COUNTA($C$851)</f>
        <v>1</v>
      </c>
    </row>
    <row r="852" spans="1:51" ht="30" customHeight="1">
      <c r="A852" s="370">
        <v>8</v>
      </c>
      <c r="B852" s="370">
        <v>1</v>
      </c>
      <c r="C852" s="358" t="s">
        <v>769</v>
      </c>
      <c r="D852" s="343"/>
      <c r="E852" s="343"/>
      <c r="F852" s="343"/>
      <c r="G852" s="343"/>
      <c r="H852" s="343"/>
      <c r="I852" s="343"/>
      <c r="J852" s="344" t="s">
        <v>1</v>
      </c>
      <c r="K852" s="345"/>
      <c r="L852" s="345"/>
      <c r="M852" s="345"/>
      <c r="N852" s="345"/>
      <c r="O852" s="345"/>
      <c r="P852" s="359" t="s">
        <v>745</v>
      </c>
      <c r="Q852" s="346"/>
      <c r="R852" s="346"/>
      <c r="S852" s="346"/>
      <c r="T852" s="346"/>
      <c r="U852" s="346"/>
      <c r="V852" s="346"/>
      <c r="W852" s="346"/>
      <c r="X852" s="346"/>
      <c r="Y852" s="347">
        <v>4.1639999999999997</v>
      </c>
      <c r="Z852" s="348"/>
      <c r="AA852" s="348"/>
      <c r="AB852" s="349"/>
      <c r="AC852" s="350" t="s">
        <v>276</v>
      </c>
      <c r="AD852" s="351"/>
      <c r="AE852" s="351"/>
      <c r="AF852" s="351"/>
      <c r="AG852" s="351"/>
      <c r="AH852" s="366" t="s">
        <v>1</v>
      </c>
      <c r="AI852" s="367"/>
      <c r="AJ852" s="367"/>
      <c r="AK852" s="367"/>
      <c r="AL852" s="354" t="s">
        <v>1</v>
      </c>
      <c r="AM852" s="355"/>
      <c r="AN852" s="355"/>
      <c r="AO852" s="356"/>
      <c r="AP852" s="357" t="s">
        <v>1</v>
      </c>
      <c r="AQ852" s="357"/>
      <c r="AR852" s="357"/>
      <c r="AS852" s="357"/>
      <c r="AT852" s="357"/>
      <c r="AU852" s="357"/>
      <c r="AV852" s="357"/>
      <c r="AW852" s="357"/>
      <c r="AX852" s="357"/>
      <c r="AY852">
        <f>COUNTA($C$852)</f>
        <v>1</v>
      </c>
    </row>
    <row r="853" spans="1:51" ht="30" customHeight="1">
      <c r="A853" s="370">
        <v>9</v>
      </c>
      <c r="B853" s="370">
        <v>1</v>
      </c>
      <c r="C853" s="358" t="s">
        <v>770</v>
      </c>
      <c r="D853" s="343"/>
      <c r="E853" s="343"/>
      <c r="F853" s="343"/>
      <c r="G853" s="343"/>
      <c r="H853" s="343"/>
      <c r="I853" s="343"/>
      <c r="J853" s="344" t="s">
        <v>1</v>
      </c>
      <c r="K853" s="345"/>
      <c r="L853" s="345"/>
      <c r="M853" s="345"/>
      <c r="N853" s="345"/>
      <c r="O853" s="345"/>
      <c r="P853" s="359" t="s">
        <v>745</v>
      </c>
      <c r="Q853" s="346"/>
      <c r="R853" s="346"/>
      <c r="S853" s="346"/>
      <c r="T853" s="346"/>
      <c r="U853" s="346"/>
      <c r="V853" s="346"/>
      <c r="W853" s="346"/>
      <c r="X853" s="346"/>
      <c r="Y853" s="347">
        <v>4.0830000000000002</v>
      </c>
      <c r="Z853" s="348"/>
      <c r="AA853" s="348"/>
      <c r="AB853" s="349"/>
      <c r="AC853" s="350" t="s">
        <v>276</v>
      </c>
      <c r="AD853" s="351"/>
      <c r="AE853" s="351"/>
      <c r="AF853" s="351"/>
      <c r="AG853" s="351"/>
      <c r="AH853" s="366" t="s">
        <v>1</v>
      </c>
      <c r="AI853" s="367"/>
      <c r="AJ853" s="367"/>
      <c r="AK853" s="367"/>
      <c r="AL853" s="354" t="s">
        <v>1</v>
      </c>
      <c r="AM853" s="355"/>
      <c r="AN853" s="355"/>
      <c r="AO853" s="356"/>
      <c r="AP853" s="357" t="s">
        <v>1</v>
      </c>
      <c r="AQ853" s="357"/>
      <c r="AR853" s="357"/>
      <c r="AS853" s="357"/>
      <c r="AT853" s="357"/>
      <c r="AU853" s="357"/>
      <c r="AV853" s="357"/>
      <c r="AW853" s="357"/>
      <c r="AX853" s="357"/>
      <c r="AY853">
        <f>COUNTA($C$853)</f>
        <v>1</v>
      </c>
    </row>
    <row r="854" spans="1:51" ht="30" customHeight="1">
      <c r="A854" s="370">
        <v>10</v>
      </c>
      <c r="B854" s="370">
        <v>1</v>
      </c>
      <c r="C854" s="358" t="s">
        <v>771</v>
      </c>
      <c r="D854" s="343"/>
      <c r="E854" s="343"/>
      <c r="F854" s="343"/>
      <c r="G854" s="343"/>
      <c r="H854" s="343"/>
      <c r="I854" s="343"/>
      <c r="J854" s="344" t="s">
        <v>1</v>
      </c>
      <c r="K854" s="345"/>
      <c r="L854" s="345"/>
      <c r="M854" s="345"/>
      <c r="N854" s="345"/>
      <c r="O854" s="345"/>
      <c r="P854" s="359" t="s">
        <v>745</v>
      </c>
      <c r="Q854" s="346"/>
      <c r="R854" s="346"/>
      <c r="S854" s="346"/>
      <c r="T854" s="346"/>
      <c r="U854" s="346"/>
      <c r="V854" s="346"/>
      <c r="W854" s="346"/>
      <c r="X854" s="346"/>
      <c r="Y854" s="347">
        <v>3.9849999999999999</v>
      </c>
      <c r="Z854" s="348"/>
      <c r="AA854" s="348"/>
      <c r="AB854" s="349"/>
      <c r="AC854" s="350" t="s">
        <v>276</v>
      </c>
      <c r="AD854" s="351"/>
      <c r="AE854" s="351"/>
      <c r="AF854" s="351"/>
      <c r="AG854" s="351"/>
      <c r="AH854" s="366" t="s">
        <v>1</v>
      </c>
      <c r="AI854" s="367"/>
      <c r="AJ854" s="367"/>
      <c r="AK854" s="367"/>
      <c r="AL854" s="354" t="s">
        <v>1</v>
      </c>
      <c r="AM854" s="355"/>
      <c r="AN854" s="355"/>
      <c r="AO854" s="356"/>
      <c r="AP854" s="357" t="s">
        <v>1</v>
      </c>
      <c r="AQ854" s="357"/>
      <c r="AR854" s="357"/>
      <c r="AS854" s="357"/>
      <c r="AT854" s="357"/>
      <c r="AU854" s="357"/>
      <c r="AV854" s="357"/>
      <c r="AW854" s="357"/>
      <c r="AX854" s="357"/>
      <c r="AY854">
        <f>COUNTA($C$854)</f>
        <v>1</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50" t="s">
        <v>772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170</v>
      </c>
      <c r="D877" s="360"/>
      <c r="E877" s="360"/>
      <c r="F877" s="360"/>
      <c r="G877" s="360"/>
      <c r="H877" s="360"/>
      <c r="I877" s="360"/>
      <c r="J877" s="152" t="s">
        <v>171</v>
      </c>
      <c r="K877" s="361"/>
      <c r="L877" s="361"/>
      <c r="M877" s="361"/>
      <c r="N877" s="361"/>
      <c r="O877" s="361"/>
      <c r="P877" s="247" t="s">
        <v>172</v>
      </c>
      <c r="Q877" s="247"/>
      <c r="R877" s="247"/>
      <c r="S877" s="247"/>
      <c r="T877" s="247"/>
      <c r="U877" s="247"/>
      <c r="V877" s="247"/>
      <c r="W877" s="247"/>
      <c r="X877" s="247"/>
      <c r="Y877" s="362" t="s">
        <v>173</v>
      </c>
      <c r="Z877" s="363"/>
      <c r="AA877" s="363"/>
      <c r="AB877" s="363"/>
      <c r="AC877" s="152" t="s">
        <v>174</v>
      </c>
      <c r="AD877" s="152"/>
      <c r="AE877" s="152"/>
      <c r="AF877" s="152"/>
      <c r="AG877" s="152"/>
      <c r="AH877" s="362" t="s">
        <v>175</v>
      </c>
      <c r="AI877" s="360"/>
      <c r="AJ877" s="360"/>
      <c r="AK877" s="360"/>
      <c r="AL877" s="360" t="s">
        <v>176</v>
      </c>
      <c r="AM877" s="360"/>
      <c r="AN877" s="360"/>
      <c r="AO877" s="364"/>
      <c r="AP877" s="365" t="s">
        <v>177</v>
      </c>
      <c r="AQ877" s="365"/>
      <c r="AR877" s="365"/>
      <c r="AS877" s="365"/>
      <c r="AT877" s="365"/>
      <c r="AU877" s="365"/>
      <c r="AV877" s="365"/>
      <c r="AW877" s="365"/>
      <c r="AX877" s="365"/>
      <c r="AY877">
        <f t="shared" ref="AY877:AY878" si="118">$AY$875</f>
        <v>1</v>
      </c>
    </row>
    <row r="878" spans="1:51" ht="30" customHeight="1">
      <c r="A878" s="370">
        <v>1</v>
      </c>
      <c r="B878" s="370">
        <v>1</v>
      </c>
      <c r="C878" s="358" t="s">
        <v>773</v>
      </c>
      <c r="D878" s="343"/>
      <c r="E878" s="343"/>
      <c r="F878" s="343"/>
      <c r="G878" s="343"/>
      <c r="H878" s="343"/>
      <c r="I878" s="343"/>
      <c r="J878" s="344" t="s">
        <v>1</v>
      </c>
      <c r="K878" s="345"/>
      <c r="L878" s="345"/>
      <c r="M878" s="345"/>
      <c r="N878" s="345"/>
      <c r="O878" s="345"/>
      <c r="P878" s="359" t="s">
        <v>774</v>
      </c>
      <c r="Q878" s="346"/>
      <c r="R878" s="346"/>
      <c r="S878" s="346"/>
      <c r="T878" s="346"/>
      <c r="U878" s="346"/>
      <c r="V878" s="346"/>
      <c r="W878" s="346"/>
      <c r="X878" s="346"/>
      <c r="Y878" s="347">
        <v>0.11</v>
      </c>
      <c r="Z878" s="348"/>
      <c r="AA878" s="348"/>
      <c r="AB878" s="349"/>
      <c r="AC878" s="350" t="s">
        <v>40</v>
      </c>
      <c r="AD878" s="351"/>
      <c r="AE878" s="351"/>
      <c r="AF878" s="351"/>
      <c r="AG878" s="351"/>
      <c r="AH878" s="366" t="s">
        <v>1</v>
      </c>
      <c r="AI878" s="367"/>
      <c r="AJ878" s="367"/>
      <c r="AK878" s="367"/>
      <c r="AL878" s="354" t="s">
        <v>1</v>
      </c>
      <c r="AM878" s="355"/>
      <c r="AN878" s="355"/>
      <c r="AO878" s="356"/>
      <c r="AP878" s="357" t="s">
        <v>1</v>
      </c>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50" t="s">
        <v>775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170</v>
      </c>
      <c r="D910" s="360"/>
      <c r="E910" s="360"/>
      <c r="F910" s="360"/>
      <c r="G910" s="360"/>
      <c r="H910" s="360"/>
      <c r="I910" s="360"/>
      <c r="J910" s="152" t="s">
        <v>171</v>
      </c>
      <c r="K910" s="361"/>
      <c r="L910" s="361"/>
      <c r="M910" s="361"/>
      <c r="N910" s="361"/>
      <c r="O910" s="361"/>
      <c r="P910" s="247" t="s">
        <v>172</v>
      </c>
      <c r="Q910" s="247"/>
      <c r="R910" s="247"/>
      <c r="S910" s="247"/>
      <c r="T910" s="247"/>
      <c r="U910" s="247"/>
      <c r="V910" s="247"/>
      <c r="W910" s="247"/>
      <c r="X910" s="247"/>
      <c r="Y910" s="362" t="s">
        <v>173</v>
      </c>
      <c r="Z910" s="363"/>
      <c r="AA910" s="363"/>
      <c r="AB910" s="363"/>
      <c r="AC910" s="152" t="s">
        <v>174</v>
      </c>
      <c r="AD910" s="152"/>
      <c r="AE910" s="152"/>
      <c r="AF910" s="152"/>
      <c r="AG910" s="152"/>
      <c r="AH910" s="362" t="s">
        <v>175</v>
      </c>
      <c r="AI910" s="360"/>
      <c r="AJ910" s="360"/>
      <c r="AK910" s="360"/>
      <c r="AL910" s="360" t="s">
        <v>176</v>
      </c>
      <c r="AM910" s="360"/>
      <c r="AN910" s="360"/>
      <c r="AO910" s="364"/>
      <c r="AP910" s="365" t="s">
        <v>177</v>
      </c>
      <c r="AQ910" s="365"/>
      <c r="AR910" s="365"/>
      <c r="AS910" s="365"/>
      <c r="AT910" s="365"/>
      <c r="AU910" s="365"/>
      <c r="AV910" s="365"/>
      <c r="AW910" s="365"/>
      <c r="AX910" s="365"/>
      <c r="AY910">
        <f t="shared" ref="AY910:AY911" si="119">$AY$908</f>
        <v>1</v>
      </c>
    </row>
    <row r="911" spans="1:51" ht="30" customHeight="1">
      <c r="A911" s="370">
        <v>1</v>
      </c>
      <c r="B911" s="370">
        <v>1</v>
      </c>
      <c r="C911" s="358" t="s">
        <v>776</v>
      </c>
      <c r="D911" s="343"/>
      <c r="E911" s="343"/>
      <c r="F911" s="343"/>
      <c r="G911" s="343"/>
      <c r="H911" s="343"/>
      <c r="I911" s="343"/>
      <c r="J911" s="344" t="s">
        <v>1</v>
      </c>
      <c r="K911" s="345"/>
      <c r="L911" s="345"/>
      <c r="M911" s="345"/>
      <c r="N911" s="345"/>
      <c r="O911" s="345"/>
      <c r="P911" s="359" t="s">
        <v>777</v>
      </c>
      <c r="Q911" s="346"/>
      <c r="R911" s="346"/>
      <c r="S911" s="346"/>
      <c r="T911" s="346"/>
      <c r="U911" s="346"/>
      <c r="V911" s="346"/>
      <c r="W911" s="346"/>
      <c r="X911" s="346"/>
      <c r="Y911" s="347">
        <v>1.7999999999999999E-2</v>
      </c>
      <c r="Z911" s="348"/>
      <c r="AA911" s="348"/>
      <c r="AB911" s="349"/>
      <c r="AC911" s="350" t="s">
        <v>40</v>
      </c>
      <c r="AD911" s="351"/>
      <c r="AE911" s="351"/>
      <c r="AF911" s="351"/>
      <c r="AG911" s="351"/>
      <c r="AH911" s="366" t="s">
        <v>1</v>
      </c>
      <c r="AI911" s="367"/>
      <c r="AJ911" s="367"/>
      <c r="AK911" s="367"/>
      <c r="AL911" s="354" t="s">
        <v>1</v>
      </c>
      <c r="AM911" s="355"/>
      <c r="AN911" s="355"/>
      <c r="AO911" s="356"/>
      <c r="AP911" s="357" t="s">
        <v>1</v>
      </c>
      <c r="AQ911" s="357"/>
      <c r="AR911" s="357"/>
      <c r="AS911" s="357"/>
      <c r="AT911" s="357"/>
      <c r="AU911" s="357"/>
      <c r="AV911" s="357"/>
      <c r="AW911" s="357"/>
      <c r="AX911" s="357"/>
      <c r="AY911">
        <f t="shared" si="119"/>
        <v>1</v>
      </c>
    </row>
    <row r="912" spans="1:51" ht="30" customHeight="1">
      <c r="A912" s="370">
        <v>2</v>
      </c>
      <c r="B912" s="370">
        <v>1</v>
      </c>
      <c r="C912" s="358" t="s">
        <v>779</v>
      </c>
      <c r="D912" s="343"/>
      <c r="E912" s="343"/>
      <c r="F912" s="343"/>
      <c r="G912" s="343"/>
      <c r="H912" s="343"/>
      <c r="I912" s="343"/>
      <c r="J912" s="344" t="s">
        <v>1</v>
      </c>
      <c r="K912" s="345"/>
      <c r="L912" s="345"/>
      <c r="M912" s="345"/>
      <c r="N912" s="345"/>
      <c r="O912" s="345"/>
      <c r="P912" s="359" t="s">
        <v>777</v>
      </c>
      <c r="Q912" s="346"/>
      <c r="R912" s="346"/>
      <c r="S912" s="346"/>
      <c r="T912" s="346"/>
      <c r="U912" s="346"/>
      <c r="V912" s="346"/>
      <c r="W912" s="346"/>
      <c r="X912" s="346"/>
      <c r="Y912" s="347">
        <v>1.7999999999999999E-2</v>
      </c>
      <c r="Z912" s="348"/>
      <c r="AA912" s="348"/>
      <c r="AB912" s="349"/>
      <c r="AC912" s="350" t="s">
        <v>40</v>
      </c>
      <c r="AD912" s="351"/>
      <c r="AE912" s="351"/>
      <c r="AF912" s="351"/>
      <c r="AG912" s="351"/>
      <c r="AH912" s="366" t="s">
        <v>1</v>
      </c>
      <c r="AI912" s="367"/>
      <c r="AJ912" s="367"/>
      <c r="AK912" s="367"/>
      <c r="AL912" s="354" t="s">
        <v>1</v>
      </c>
      <c r="AM912" s="355"/>
      <c r="AN912" s="355"/>
      <c r="AO912" s="356"/>
      <c r="AP912" s="357" t="s">
        <v>1</v>
      </c>
      <c r="AQ912" s="357"/>
      <c r="AR912" s="357"/>
      <c r="AS912" s="357"/>
      <c r="AT912" s="357"/>
      <c r="AU912" s="357"/>
      <c r="AV912" s="357"/>
      <c r="AW912" s="357"/>
      <c r="AX912" s="357"/>
      <c r="AY912">
        <f>COUNTA($C$912)</f>
        <v>1</v>
      </c>
    </row>
    <row r="913" spans="1:51" ht="30" customHeight="1">
      <c r="A913" s="370">
        <v>3</v>
      </c>
      <c r="B913" s="370">
        <v>1</v>
      </c>
      <c r="C913" s="358" t="s">
        <v>780</v>
      </c>
      <c r="D913" s="343"/>
      <c r="E913" s="343"/>
      <c r="F913" s="343"/>
      <c r="G913" s="343"/>
      <c r="H913" s="343"/>
      <c r="I913" s="343"/>
      <c r="J913" s="344" t="s">
        <v>1</v>
      </c>
      <c r="K913" s="345"/>
      <c r="L913" s="345"/>
      <c r="M913" s="345"/>
      <c r="N913" s="345"/>
      <c r="O913" s="345"/>
      <c r="P913" s="359" t="s">
        <v>777</v>
      </c>
      <c r="Q913" s="346"/>
      <c r="R913" s="346"/>
      <c r="S913" s="346"/>
      <c r="T913" s="346"/>
      <c r="U913" s="346"/>
      <c r="V913" s="346"/>
      <c r="W913" s="346"/>
      <c r="X913" s="346"/>
      <c r="Y913" s="347">
        <v>1.7999999999999999E-2</v>
      </c>
      <c r="Z913" s="348"/>
      <c r="AA913" s="348"/>
      <c r="AB913" s="349"/>
      <c r="AC913" s="350" t="s">
        <v>40</v>
      </c>
      <c r="AD913" s="351"/>
      <c r="AE913" s="351"/>
      <c r="AF913" s="351"/>
      <c r="AG913" s="351"/>
      <c r="AH913" s="366" t="s">
        <v>1</v>
      </c>
      <c r="AI913" s="367"/>
      <c r="AJ913" s="367"/>
      <c r="AK913" s="367"/>
      <c r="AL913" s="354" t="s">
        <v>1</v>
      </c>
      <c r="AM913" s="355"/>
      <c r="AN913" s="355"/>
      <c r="AO913" s="356"/>
      <c r="AP913" s="357" t="s">
        <v>1</v>
      </c>
      <c r="AQ913" s="357"/>
      <c r="AR913" s="357"/>
      <c r="AS913" s="357"/>
      <c r="AT913" s="357"/>
      <c r="AU913" s="357"/>
      <c r="AV913" s="357"/>
      <c r="AW913" s="357"/>
      <c r="AX913" s="357"/>
      <c r="AY913">
        <f>COUNTA($C$913)</f>
        <v>1</v>
      </c>
    </row>
    <row r="914" spans="1:51" ht="30" customHeight="1">
      <c r="A914" s="370">
        <v>4</v>
      </c>
      <c r="B914" s="370">
        <v>1</v>
      </c>
      <c r="C914" s="358" t="s">
        <v>781</v>
      </c>
      <c r="D914" s="343"/>
      <c r="E914" s="343"/>
      <c r="F914" s="343"/>
      <c r="G914" s="343"/>
      <c r="H914" s="343"/>
      <c r="I914" s="343"/>
      <c r="J914" s="344" t="s">
        <v>1</v>
      </c>
      <c r="K914" s="345"/>
      <c r="L914" s="345"/>
      <c r="M914" s="345"/>
      <c r="N914" s="345"/>
      <c r="O914" s="345"/>
      <c r="P914" s="359" t="s">
        <v>777</v>
      </c>
      <c r="Q914" s="346"/>
      <c r="R914" s="346"/>
      <c r="S914" s="346"/>
      <c r="T914" s="346"/>
      <c r="U914" s="346"/>
      <c r="V914" s="346"/>
      <c r="W914" s="346"/>
      <c r="X914" s="346"/>
      <c r="Y914" s="347">
        <v>1.7000000000000001E-2</v>
      </c>
      <c r="Z914" s="348"/>
      <c r="AA914" s="348"/>
      <c r="AB914" s="349"/>
      <c r="AC914" s="350" t="s">
        <v>40</v>
      </c>
      <c r="AD914" s="351"/>
      <c r="AE914" s="351"/>
      <c r="AF914" s="351"/>
      <c r="AG914" s="351"/>
      <c r="AH914" s="366" t="s">
        <v>1</v>
      </c>
      <c r="AI914" s="367"/>
      <c r="AJ914" s="367"/>
      <c r="AK914" s="367"/>
      <c r="AL914" s="354" t="s">
        <v>1</v>
      </c>
      <c r="AM914" s="355"/>
      <c r="AN914" s="355"/>
      <c r="AO914" s="356"/>
      <c r="AP914" s="357" t="s">
        <v>1</v>
      </c>
      <c r="AQ914" s="357"/>
      <c r="AR914" s="357"/>
      <c r="AS914" s="357"/>
      <c r="AT914" s="357"/>
      <c r="AU914" s="357"/>
      <c r="AV914" s="357"/>
      <c r="AW914" s="357"/>
      <c r="AX914" s="357"/>
      <c r="AY914">
        <f>COUNTA($C$914)</f>
        <v>1</v>
      </c>
    </row>
    <row r="915" spans="1:51" ht="30" customHeight="1">
      <c r="A915" s="370">
        <v>5</v>
      </c>
      <c r="B915" s="370">
        <v>1</v>
      </c>
      <c r="C915" s="358" t="s">
        <v>782</v>
      </c>
      <c r="D915" s="343"/>
      <c r="E915" s="343"/>
      <c r="F915" s="343"/>
      <c r="G915" s="343"/>
      <c r="H915" s="343"/>
      <c r="I915" s="343"/>
      <c r="J915" s="344" t="s">
        <v>1</v>
      </c>
      <c r="K915" s="345"/>
      <c r="L915" s="345"/>
      <c r="M915" s="345"/>
      <c r="N915" s="345"/>
      <c r="O915" s="345"/>
      <c r="P915" s="359" t="s">
        <v>777</v>
      </c>
      <c r="Q915" s="346"/>
      <c r="R915" s="346"/>
      <c r="S915" s="346"/>
      <c r="T915" s="346"/>
      <c r="U915" s="346"/>
      <c r="V915" s="346"/>
      <c r="W915" s="346"/>
      <c r="X915" s="346"/>
      <c r="Y915" s="347">
        <v>1.7000000000000001E-2</v>
      </c>
      <c r="Z915" s="348"/>
      <c r="AA915" s="348"/>
      <c r="AB915" s="349"/>
      <c r="AC915" s="350" t="s">
        <v>40</v>
      </c>
      <c r="AD915" s="351"/>
      <c r="AE915" s="351"/>
      <c r="AF915" s="351"/>
      <c r="AG915" s="351"/>
      <c r="AH915" s="366" t="s">
        <v>1</v>
      </c>
      <c r="AI915" s="367"/>
      <c r="AJ915" s="367"/>
      <c r="AK915" s="367"/>
      <c r="AL915" s="354" t="s">
        <v>1</v>
      </c>
      <c r="AM915" s="355"/>
      <c r="AN915" s="355"/>
      <c r="AO915" s="356"/>
      <c r="AP915" s="357" t="s">
        <v>1</v>
      </c>
      <c r="AQ915" s="357"/>
      <c r="AR915" s="357"/>
      <c r="AS915" s="357"/>
      <c r="AT915" s="357"/>
      <c r="AU915" s="357"/>
      <c r="AV915" s="357"/>
      <c r="AW915" s="357"/>
      <c r="AX915" s="357"/>
      <c r="AY915">
        <f>COUNTA($C$915)</f>
        <v>1</v>
      </c>
    </row>
    <row r="916" spans="1:51" ht="30" customHeight="1">
      <c r="A916" s="370">
        <v>6</v>
      </c>
      <c r="B916" s="370">
        <v>1</v>
      </c>
      <c r="C916" s="358" t="s">
        <v>783</v>
      </c>
      <c r="D916" s="343"/>
      <c r="E916" s="343"/>
      <c r="F916" s="343"/>
      <c r="G916" s="343"/>
      <c r="H916" s="343"/>
      <c r="I916" s="343"/>
      <c r="J916" s="344" t="s">
        <v>1</v>
      </c>
      <c r="K916" s="345"/>
      <c r="L916" s="345"/>
      <c r="M916" s="345"/>
      <c r="N916" s="345"/>
      <c r="O916" s="345"/>
      <c r="P916" s="359" t="s">
        <v>777</v>
      </c>
      <c r="Q916" s="346"/>
      <c r="R916" s="346"/>
      <c r="S916" s="346"/>
      <c r="T916" s="346"/>
      <c r="U916" s="346"/>
      <c r="V916" s="346"/>
      <c r="W916" s="346"/>
      <c r="X916" s="346"/>
      <c r="Y916" s="347">
        <v>0.01</v>
      </c>
      <c r="Z916" s="348"/>
      <c r="AA916" s="348"/>
      <c r="AB916" s="349"/>
      <c r="AC916" s="350" t="s">
        <v>40</v>
      </c>
      <c r="AD916" s="351"/>
      <c r="AE916" s="351"/>
      <c r="AF916" s="351"/>
      <c r="AG916" s="351"/>
      <c r="AH916" s="366" t="s">
        <v>1</v>
      </c>
      <c r="AI916" s="367"/>
      <c r="AJ916" s="367"/>
      <c r="AK916" s="367"/>
      <c r="AL916" s="354" t="s">
        <v>1</v>
      </c>
      <c r="AM916" s="355"/>
      <c r="AN916" s="355"/>
      <c r="AO916" s="356"/>
      <c r="AP916" s="357" t="s">
        <v>1</v>
      </c>
      <c r="AQ916" s="357"/>
      <c r="AR916" s="357"/>
      <c r="AS916" s="357"/>
      <c r="AT916" s="357"/>
      <c r="AU916" s="357"/>
      <c r="AV916" s="357"/>
      <c r="AW916" s="357"/>
      <c r="AX916" s="357"/>
      <c r="AY916">
        <f>COUNTA($C$916)</f>
        <v>1</v>
      </c>
    </row>
    <row r="917" spans="1:51" ht="30" customHeight="1">
      <c r="A917" s="370">
        <v>7</v>
      </c>
      <c r="B917" s="370">
        <v>1</v>
      </c>
      <c r="C917" s="358" t="s">
        <v>784</v>
      </c>
      <c r="D917" s="343"/>
      <c r="E917" s="343"/>
      <c r="F917" s="343"/>
      <c r="G917" s="343"/>
      <c r="H917" s="343"/>
      <c r="I917" s="343"/>
      <c r="J917" s="344" t="s">
        <v>1</v>
      </c>
      <c r="K917" s="345"/>
      <c r="L917" s="345"/>
      <c r="M917" s="345"/>
      <c r="N917" s="345"/>
      <c r="O917" s="345"/>
      <c r="P917" s="359" t="s">
        <v>777</v>
      </c>
      <c r="Q917" s="346"/>
      <c r="R917" s="346"/>
      <c r="S917" s="346"/>
      <c r="T917" s="346"/>
      <c r="U917" s="346"/>
      <c r="V917" s="346"/>
      <c r="W917" s="346"/>
      <c r="X917" s="346"/>
      <c r="Y917" s="347">
        <v>8.0000000000000002E-3</v>
      </c>
      <c r="Z917" s="348"/>
      <c r="AA917" s="348"/>
      <c r="AB917" s="349"/>
      <c r="AC917" s="350" t="s">
        <v>40</v>
      </c>
      <c r="AD917" s="351"/>
      <c r="AE917" s="351"/>
      <c r="AF917" s="351"/>
      <c r="AG917" s="351"/>
      <c r="AH917" s="366" t="s">
        <v>1</v>
      </c>
      <c r="AI917" s="367"/>
      <c r="AJ917" s="367"/>
      <c r="AK917" s="367"/>
      <c r="AL917" s="354" t="s">
        <v>1</v>
      </c>
      <c r="AM917" s="355"/>
      <c r="AN917" s="355"/>
      <c r="AO917" s="356"/>
      <c r="AP917" s="357" t="s">
        <v>1</v>
      </c>
      <c r="AQ917" s="357"/>
      <c r="AR917" s="357"/>
      <c r="AS917" s="357"/>
      <c r="AT917" s="357"/>
      <c r="AU917" s="357"/>
      <c r="AV917" s="357"/>
      <c r="AW917" s="357"/>
      <c r="AX917" s="357"/>
      <c r="AY917">
        <f>COUNTA($C$917)</f>
        <v>1</v>
      </c>
    </row>
    <row r="918" spans="1:51" ht="30" customHeight="1">
      <c r="A918" s="370">
        <v>8</v>
      </c>
      <c r="B918" s="370">
        <v>1</v>
      </c>
      <c r="C918" s="358" t="s">
        <v>785</v>
      </c>
      <c r="D918" s="343"/>
      <c r="E918" s="343"/>
      <c r="F918" s="343"/>
      <c r="G918" s="343"/>
      <c r="H918" s="343"/>
      <c r="I918" s="343"/>
      <c r="J918" s="344" t="s">
        <v>1</v>
      </c>
      <c r="K918" s="345"/>
      <c r="L918" s="345"/>
      <c r="M918" s="345"/>
      <c r="N918" s="345"/>
      <c r="O918" s="345"/>
      <c r="P918" s="359" t="s">
        <v>777</v>
      </c>
      <c r="Q918" s="346"/>
      <c r="R918" s="346"/>
      <c r="S918" s="346"/>
      <c r="T918" s="346"/>
      <c r="U918" s="346"/>
      <c r="V918" s="346"/>
      <c r="W918" s="346"/>
      <c r="X918" s="346"/>
      <c r="Y918" s="347">
        <v>8.0000000000000002E-3</v>
      </c>
      <c r="Z918" s="348"/>
      <c r="AA918" s="348"/>
      <c r="AB918" s="349"/>
      <c r="AC918" s="350" t="s">
        <v>40</v>
      </c>
      <c r="AD918" s="351"/>
      <c r="AE918" s="351"/>
      <c r="AF918" s="351"/>
      <c r="AG918" s="351"/>
      <c r="AH918" s="366" t="s">
        <v>1</v>
      </c>
      <c r="AI918" s="367"/>
      <c r="AJ918" s="367"/>
      <c r="AK918" s="367"/>
      <c r="AL918" s="354" t="s">
        <v>1</v>
      </c>
      <c r="AM918" s="355"/>
      <c r="AN918" s="355"/>
      <c r="AO918" s="356"/>
      <c r="AP918" s="357" t="s">
        <v>1</v>
      </c>
      <c r="AQ918" s="357"/>
      <c r="AR918" s="357"/>
      <c r="AS918" s="357"/>
      <c r="AT918" s="357"/>
      <c r="AU918" s="357"/>
      <c r="AV918" s="357"/>
      <c r="AW918" s="357"/>
      <c r="AX918" s="357"/>
      <c r="AY918">
        <f>COUNTA($C$918)</f>
        <v>1</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50" t="s">
        <v>778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170</v>
      </c>
      <c r="D943" s="360"/>
      <c r="E943" s="360"/>
      <c r="F943" s="360"/>
      <c r="G943" s="360"/>
      <c r="H943" s="360"/>
      <c r="I943" s="360"/>
      <c r="J943" s="152" t="s">
        <v>171</v>
      </c>
      <c r="K943" s="361"/>
      <c r="L943" s="361"/>
      <c r="M943" s="361"/>
      <c r="N943" s="361"/>
      <c r="O943" s="361"/>
      <c r="P943" s="247" t="s">
        <v>172</v>
      </c>
      <c r="Q943" s="247"/>
      <c r="R943" s="247"/>
      <c r="S943" s="247"/>
      <c r="T943" s="247"/>
      <c r="U943" s="247"/>
      <c r="V943" s="247"/>
      <c r="W943" s="247"/>
      <c r="X943" s="247"/>
      <c r="Y943" s="362" t="s">
        <v>173</v>
      </c>
      <c r="Z943" s="363"/>
      <c r="AA943" s="363"/>
      <c r="AB943" s="363"/>
      <c r="AC943" s="152" t="s">
        <v>174</v>
      </c>
      <c r="AD943" s="152"/>
      <c r="AE943" s="152"/>
      <c r="AF943" s="152"/>
      <c r="AG943" s="152"/>
      <c r="AH943" s="362" t="s">
        <v>175</v>
      </c>
      <c r="AI943" s="360"/>
      <c r="AJ943" s="360"/>
      <c r="AK943" s="360"/>
      <c r="AL943" s="360" t="s">
        <v>176</v>
      </c>
      <c r="AM943" s="360"/>
      <c r="AN943" s="360"/>
      <c r="AO943" s="364"/>
      <c r="AP943" s="365" t="s">
        <v>177</v>
      </c>
      <c r="AQ943" s="365"/>
      <c r="AR943" s="365"/>
      <c r="AS943" s="365"/>
      <c r="AT943" s="365"/>
      <c r="AU943" s="365"/>
      <c r="AV943" s="365"/>
      <c r="AW943" s="365"/>
      <c r="AX943" s="365"/>
      <c r="AY943">
        <f t="shared" ref="AY943:AY944" si="120">$AY$941</f>
        <v>1</v>
      </c>
    </row>
    <row r="944" spans="1:51" ht="30" customHeight="1">
      <c r="A944" s="370">
        <v>1</v>
      </c>
      <c r="B944" s="370">
        <v>1</v>
      </c>
      <c r="C944" s="358" t="s">
        <v>776</v>
      </c>
      <c r="D944" s="343"/>
      <c r="E944" s="343"/>
      <c r="F944" s="343"/>
      <c r="G944" s="343"/>
      <c r="H944" s="343"/>
      <c r="I944" s="343"/>
      <c r="J944" s="344" t="s">
        <v>1</v>
      </c>
      <c r="K944" s="345"/>
      <c r="L944" s="345"/>
      <c r="M944" s="345"/>
      <c r="N944" s="345"/>
      <c r="O944" s="345"/>
      <c r="P944" s="359" t="s">
        <v>754</v>
      </c>
      <c r="Q944" s="346"/>
      <c r="R944" s="346"/>
      <c r="S944" s="346"/>
      <c r="T944" s="346"/>
      <c r="U944" s="346"/>
      <c r="V944" s="346"/>
      <c r="W944" s="346"/>
      <c r="X944" s="346"/>
      <c r="Y944" s="347">
        <v>1E-3</v>
      </c>
      <c r="Z944" s="348"/>
      <c r="AA944" s="348"/>
      <c r="AB944" s="349"/>
      <c r="AC944" s="350" t="s">
        <v>40</v>
      </c>
      <c r="AD944" s="351"/>
      <c r="AE944" s="351"/>
      <c r="AF944" s="351"/>
      <c r="AG944" s="351"/>
      <c r="AH944" s="366" t="s">
        <v>1</v>
      </c>
      <c r="AI944" s="367"/>
      <c r="AJ944" s="367"/>
      <c r="AK944" s="367"/>
      <c r="AL944" s="354" t="s">
        <v>1</v>
      </c>
      <c r="AM944" s="355"/>
      <c r="AN944" s="355"/>
      <c r="AO944" s="356"/>
      <c r="AP944" s="357" t="s">
        <v>1</v>
      </c>
      <c r="AQ944" s="357"/>
      <c r="AR944" s="357"/>
      <c r="AS944" s="357"/>
      <c r="AT944" s="357"/>
      <c r="AU944" s="357"/>
      <c r="AV944" s="357"/>
      <c r="AW944" s="357"/>
      <c r="AX944" s="357"/>
      <c r="AY944">
        <f t="shared" si="120"/>
        <v>1</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50" t="s">
        <v>786</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170</v>
      </c>
      <c r="D976" s="360"/>
      <c r="E976" s="360"/>
      <c r="F976" s="360"/>
      <c r="G976" s="360"/>
      <c r="H976" s="360"/>
      <c r="I976" s="360"/>
      <c r="J976" s="152" t="s">
        <v>171</v>
      </c>
      <c r="K976" s="361"/>
      <c r="L976" s="361"/>
      <c r="M976" s="361"/>
      <c r="N976" s="361"/>
      <c r="O976" s="361"/>
      <c r="P976" s="247" t="s">
        <v>172</v>
      </c>
      <c r="Q976" s="247"/>
      <c r="R976" s="247"/>
      <c r="S976" s="247"/>
      <c r="T976" s="247"/>
      <c r="U976" s="247"/>
      <c r="V976" s="247"/>
      <c r="W976" s="247"/>
      <c r="X976" s="247"/>
      <c r="Y976" s="362" t="s">
        <v>173</v>
      </c>
      <c r="Z976" s="363"/>
      <c r="AA976" s="363"/>
      <c r="AB976" s="363"/>
      <c r="AC976" s="152" t="s">
        <v>174</v>
      </c>
      <c r="AD976" s="152"/>
      <c r="AE976" s="152"/>
      <c r="AF976" s="152"/>
      <c r="AG976" s="152"/>
      <c r="AH976" s="362" t="s">
        <v>175</v>
      </c>
      <c r="AI976" s="360"/>
      <c r="AJ976" s="360"/>
      <c r="AK976" s="360"/>
      <c r="AL976" s="360" t="s">
        <v>176</v>
      </c>
      <c r="AM976" s="360"/>
      <c r="AN976" s="360"/>
      <c r="AO976" s="364"/>
      <c r="AP976" s="365" t="s">
        <v>177</v>
      </c>
      <c r="AQ976" s="365"/>
      <c r="AR976" s="365"/>
      <c r="AS976" s="365"/>
      <c r="AT976" s="365"/>
      <c r="AU976" s="365"/>
      <c r="AV976" s="365"/>
      <c r="AW976" s="365"/>
      <c r="AX976" s="365"/>
      <c r="AY976">
        <f t="shared" ref="AY976:AY977" si="121">$AY$974</f>
        <v>1</v>
      </c>
    </row>
    <row r="977" spans="1:51" ht="30" customHeight="1">
      <c r="A977" s="370">
        <v>1</v>
      </c>
      <c r="B977" s="370">
        <v>1</v>
      </c>
      <c r="C977" s="358" t="s">
        <v>787</v>
      </c>
      <c r="D977" s="343"/>
      <c r="E977" s="343"/>
      <c r="F977" s="343"/>
      <c r="G977" s="343"/>
      <c r="H977" s="343"/>
      <c r="I977" s="343"/>
      <c r="J977" s="344" t="s">
        <v>1</v>
      </c>
      <c r="K977" s="345"/>
      <c r="L977" s="345"/>
      <c r="M977" s="345"/>
      <c r="N977" s="345"/>
      <c r="O977" s="345"/>
      <c r="P977" s="359" t="s">
        <v>788</v>
      </c>
      <c r="Q977" s="346"/>
      <c r="R977" s="346"/>
      <c r="S977" s="346"/>
      <c r="T977" s="346"/>
      <c r="U977" s="346"/>
      <c r="V977" s="346"/>
      <c r="W977" s="346"/>
      <c r="X977" s="346"/>
      <c r="Y977" s="347">
        <v>1E-3</v>
      </c>
      <c r="Z977" s="348"/>
      <c r="AA977" s="348"/>
      <c r="AB977" s="349"/>
      <c r="AC977" s="350" t="s">
        <v>40</v>
      </c>
      <c r="AD977" s="351"/>
      <c r="AE977" s="351"/>
      <c r="AF977" s="351"/>
      <c r="AG977" s="351"/>
      <c r="AH977" s="366" t="s">
        <v>1</v>
      </c>
      <c r="AI977" s="367"/>
      <c r="AJ977" s="367"/>
      <c r="AK977" s="367"/>
      <c r="AL977" s="354" t="s">
        <v>1</v>
      </c>
      <c r="AM977" s="355"/>
      <c r="AN977" s="355"/>
      <c r="AO977" s="356"/>
      <c r="AP977" s="357" t="s">
        <v>1</v>
      </c>
      <c r="AQ977" s="357"/>
      <c r="AR977" s="357"/>
      <c r="AS977" s="357"/>
      <c r="AT977" s="357"/>
      <c r="AU977" s="357"/>
      <c r="AV977" s="357"/>
      <c r="AW977" s="357"/>
      <c r="AX977" s="357"/>
      <c r="AY977">
        <f t="shared" si="121"/>
        <v>1</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50" t="s">
        <v>789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170</v>
      </c>
      <c r="D1009" s="360"/>
      <c r="E1009" s="360"/>
      <c r="F1009" s="360"/>
      <c r="G1009" s="360"/>
      <c r="H1009" s="360"/>
      <c r="I1009" s="360"/>
      <c r="J1009" s="152" t="s">
        <v>171</v>
      </c>
      <c r="K1009" s="361"/>
      <c r="L1009" s="361"/>
      <c r="M1009" s="361"/>
      <c r="N1009" s="361"/>
      <c r="O1009" s="361"/>
      <c r="P1009" s="247" t="s">
        <v>172</v>
      </c>
      <c r="Q1009" s="247"/>
      <c r="R1009" s="247"/>
      <c r="S1009" s="247"/>
      <c r="T1009" s="247"/>
      <c r="U1009" s="247"/>
      <c r="V1009" s="247"/>
      <c r="W1009" s="247"/>
      <c r="X1009" s="247"/>
      <c r="Y1009" s="362" t="s">
        <v>173</v>
      </c>
      <c r="Z1009" s="363"/>
      <c r="AA1009" s="363"/>
      <c r="AB1009" s="363"/>
      <c r="AC1009" s="152" t="s">
        <v>174</v>
      </c>
      <c r="AD1009" s="152"/>
      <c r="AE1009" s="152"/>
      <c r="AF1009" s="152"/>
      <c r="AG1009" s="152"/>
      <c r="AH1009" s="362" t="s">
        <v>175</v>
      </c>
      <c r="AI1009" s="360"/>
      <c r="AJ1009" s="360"/>
      <c r="AK1009" s="360"/>
      <c r="AL1009" s="360" t="s">
        <v>176</v>
      </c>
      <c r="AM1009" s="360"/>
      <c r="AN1009" s="360"/>
      <c r="AO1009" s="364"/>
      <c r="AP1009" s="365" t="s">
        <v>177</v>
      </c>
      <c r="AQ1009" s="365"/>
      <c r="AR1009" s="365"/>
      <c r="AS1009" s="365"/>
      <c r="AT1009" s="365"/>
      <c r="AU1009" s="365"/>
      <c r="AV1009" s="365"/>
      <c r="AW1009" s="365"/>
      <c r="AX1009" s="365"/>
      <c r="AY1009">
        <f t="shared" ref="AY1009:AY1010" si="122">$AY$1007</f>
        <v>1</v>
      </c>
    </row>
    <row r="1010" spans="1:51" ht="30" customHeight="1">
      <c r="A1010" s="370">
        <v>1</v>
      </c>
      <c r="B1010" s="370">
        <v>1</v>
      </c>
      <c r="C1010" s="358" t="s">
        <v>790</v>
      </c>
      <c r="D1010" s="343"/>
      <c r="E1010" s="343"/>
      <c r="F1010" s="343"/>
      <c r="G1010" s="343"/>
      <c r="H1010" s="343"/>
      <c r="I1010" s="343"/>
      <c r="J1010" s="344" t="s">
        <v>1</v>
      </c>
      <c r="K1010" s="345"/>
      <c r="L1010" s="345"/>
      <c r="M1010" s="345"/>
      <c r="N1010" s="345"/>
      <c r="O1010" s="345"/>
      <c r="P1010" s="359" t="s">
        <v>791</v>
      </c>
      <c r="Q1010" s="346"/>
      <c r="R1010" s="346"/>
      <c r="S1010" s="346"/>
      <c r="T1010" s="346"/>
      <c r="U1010" s="346"/>
      <c r="V1010" s="346"/>
      <c r="W1010" s="346"/>
      <c r="X1010" s="346"/>
      <c r="Y1010" s="347">
        <v>3.6110000000000002</v>
      </c>
      <c r="Z1010" s="348"/>
      <c r="AA1010" s="348"/>
      <c r="AB1010" s="349"/>
      <c r="AC1010" s="350" t="s">
        <v>276</v>
      </c>
      <c r="AD1010" s="351"/>
      <c r="AE1010" s="351"/>
      <c r="AF1010" s="351"/>
      <c r="AG1010" s="351"/>
      <c r="AH1010" s="366" t="s">
        <v>1</v>
      </c>
      <c r="AI1010" s="367"/>
      <c r="AJ1010" s="367"/>
      <c r="AK1010" s="367"/>
      <c r="AL1010" s="354" t="s">
        <v>1</v>
      </c>
      <c r="AM1010" s="355"/>
      <c r="AN1010" s="355"/>
      <c r="AO1010" s="356"/>
      <c r="AP1010" s="357" t="s">
        <v>1</v>
      </c>
      <c r="AQ1010" s="357"/>
      <c r="AR1010" s="357"/>
      <c r="AS1010" s="357"/>
      <c r="AT1010" s="357"/>
      <c r="AU1010" s="357"/>
      <c r="AV1010" s="357"/>
      <c r="AW1010" s="357"/>
      <c r="AX1010" s="357"/>
      <c r="AY1010">
        <f t="shared" si="122"/>
        <v>1</v>
      </c>
    </row>
    <row r="1011" spans="1:51" ht="30" customHeight="1">
      <c r="A1011" s="370">
        <v>2</v>
      </c>
      <c r="B1011" s="370">
        <v>1</v>
      </c>
      <c r="C1011" s="358" t="s">
        <v>801</v>
      </c>
      <c r="D1011" s="343"/>
      <c r="E1011" s="343"/>
      <c r="F1011" s="343"/>
      <c r="G1011" s="343"/>
      <c r="H1011" s="343"/>
      <c r="I1011" s="343"/>
      <c r="J1011" s="344" t="s">
        <v>1</v>
      </c>
      <c r="K1011" s="345"/>
      <c r="L1011" s="345"/>
      <c r="M1011" s="345"/>
      <c r="N1011" s="345"/>
      <c r="O1011" s="345"/>
      <c r="P1011" s="359" t="s">
        <v>791</v>
      </c>
      <c r="Q1011" s="346"/>
      <c r="R1011" s="346"/>
      <c r="S1011" s="346"/>
      <c r="T1011" s="346"/>
      <c r="U1011" s="346"/>
      <c r="V1011" s="346"/>
      <c r="W1011" s="346"/>
      <c r="X1011" s="346"/>
      <c r="Y1011" s="347">
        <v>3.5739999999999998</v>
      </c>
      <c r="Z1011" s="348"/>
      <c r="AA1011" s="348"/>
      <c r="AB1011" s="349"/>
      <c r="AC1011" s="350" t="s">
        <v>276</v>
      </c>
      <c r="AD1011" s="351"/>
      <c r="AE1011" s="351"/>
      <c r="AF1011" s="351"/>
      <c r="AG1011" s="351"/>
      <c r="AH1011" s="366" t="s">
        <v>1</v>
      </c>
      <c r="AI1011" s="367"/>
      <c r="AJ1011" s="367"/>
      <c r="AK1011" s="367"/>
      <c r="AL1011" s="354" t="s">
        <v>1</v>
      </c>
      <c r="AM1011" s="355"/>
      <c r="AN1011" s="355"/>
      <c r="AO1011" s="356"/>
      <c r="AP1011" s="357" t="s">
        <v>1</v>
      </c>
      <c r="AQ1011" s="357"/>
      <c r="AR1011" s="357"/>
      <c r="AS1011" s="357"/>
      <c r="AT1011" s="357"/>
      <c r="AU1011" s="357"/>
      <c r="AV1011" s="357"/>
      <c r="AW1011" s="357"/>
      <c r="AX1011" s="357"/>
      <c r="AY1011">
        <f>COUNTA($C$1011)</f>
        <v>1</v>
      </c>
    </row>
    <row r="1012" spans="1:51" ht="30" customHeight="1">
      <c r="A1012" s="370">
        <v>3</v>
      </c>
      <c r="B1012" s="370">
        <v>1</v>
      </c>
      <c r="C1012" s="358" t="s">
        <v>802</v>
      </c>
      <c r="D1012" s="343"/>
      <c r="E1012" s="343"/>
      <c r="F1012" s="343"/>
      <c r="G1012" s="343"/>
      <c r="H1012" s="343"/>
      <c r="I1012" s="343"/>
      <c r="J1012" s="344" t="s">
        <v>1</v>
      </c>
      <c r="K1012" s="345"/>
      <c r="L1012" s="345"/>
      <c r="M1012" s="345"/>
      <c r="N1012" s="345"/>
      <c r="O1012" s="345"/>
      <c r="P1012" s="359" t="s">
        <v>791</v>
      </c>
      <c r="Q1012" s="346"/>
      <c r="R1012" s="346"/>
      <c r="S1012" s="346"/>
      <c r="T1012" s="346"/>
      <c r="U1012" s="346"/>
      <c r="V1012" s="346"/>
      <c r="W1012" s="346"/>
      <c r="X1012" s="346"/>
      <c r="Y1012" s="347">
        <v>3.5409999999999999</v>
      </c>
      <c r="Z1012" s="348"/>
      <c r="AA1012" s="348"/>
      <c r="AB1012" s="349"/>
      <c r="AC1012" s="350" t="s">
        <v>276</v>
      </c>
      <c r="AD1012" s="351"/>
      <c r="AE1012" s="351"/>
      <c r="AF1012" s="351"/>
      <c r="AG1012" s="351"/>
      <c r="AH1012" s="366" t="s">
        <v>1</v>
      </c>
      <c r="AI1012" s="367"/>
      <c r="AJ1012" s="367"/>
      <c r="AK1012" s="367"/>
      <c r="AL1012" s="354" t="s">
        <v>1</v>
      </c>
      <c r="AM1012" s="355"/>
      <c r="AN1012" s="355"/>
      <c r="AO1012" s="356"/>
      <c r="AP1012" s="357" t="s">
        <v>1</v>
      </c>
      <c r="AQ1012" s="357"/>
      <c r="AR1012" s="357"/>
      <c r="AS1012" s="357"/>
      <c r="AT1012" s="357"/>
      <c r="AU1012" s="357"/>
      <c r="AV1012" s="357"/>
      <c r="AW1012" s="357"/>
      <c r="AX1012" s="357"/>
      <c r="AY1012">
        <f>COUNTA($C$1012)</f>
        <v>1</v>
      </c>
    </row>
    <row r="1013" spans="1:51" ht="30" customHeight="1">
      <c r="A1013" s="370">
        <v>4</v>
      </c>
      <c r="B1013" s="370">
        <v>1</v>
      </c>
      <c r="C1013" s="358" t="s">
        <v>803</v>
      </c>
      <c r="D1013" s="343"/>
      <c r="E1013" s="343"/>
      <c r="F1013" s="343"/>
      <c r="G1013" s="343"/>
      <c r="H1013" s="343"/>
      <c r="I1013" s="343"/>
      <c r="J1013" s="344" t="s">
        <v>1</v>
      </c>
      <c r="K1013" s="345"/>
      <c r="L1013" s="345"/>
      <c r="M1013" s="345"/>
      <c r="N1013" s="345"/>
      <c r="O1013" s="345"/>
      <c r="P1013" s="359" t="s">
        <v>791</v>
      </c>
      <c r="Q1013" s="346"/>
      <c r="R1013" s="346"/>
      <c r="S1013" s="346"/>
      <c r="T1013" s="346"/>
      <c r="U1013" s="346"/>
      <c r="V1013" s="346"/>
      <c r="W1013" s="346"/>
      <c r="X1013" s="346"/>
      <c r="Y1013" s="347">
        <v>3.4620000000000002</v>
      </c>
      <c r="Z1013" s="348"/>
      <c r="AA1013" s="348"/>
      <c r="AB1013" s="349"/>
      <c r="AC1013" s="350" t="s">
        <v>276</v>
      </c>
      <c r="AD1013" s="351"/>
      <c r="AE1013" s="351"/>
      <c r="AF1013" s="351"/>
      <c r="AG1013" s="351"/>
      <c r="AH1013" s="366" t="s">
        <v>1</v>
      </c>
      <c r="AI1013" s="367"/>
      <c r="AJ1013" s="367"/>
      <c r="AK1013" s="367"/>
      <c r="AL1013" s="354" t="s">
        <v>1</v>
      </c>
      <c r="AM1013" s="355"/>
      <c r="AN1013" s="355"/>
      <c r="AO1013" s="356"/>
      <c r="AP1013" s="357" t="s">
        <v>1</v>
      </c>
      <c r="AQ1013" s="357"/>
      <c r="AR1013" s="357"/>
      <c r="AS1013" s="357"/>
      <c r="AT1013" s="357"/>
      <c r="AU1013" s="357"/>
      <c r="AV1013" s="357"/>
      <c r="AW1013" s="357"/>
      <c r="AX1013" s="357"/>
      <c r="AY1013">
        <f>COUNTA($C$1013)</f>
        <v>1</v>
      </c>
    </row>
    <row r="1014" spans="1:51" ht="30" customHeight="1">
      <c r="A1014" s="370">
        <v>5</v>
      </c>
      <c r="B1014" s="370">
        <v>1</v>
      </c>
      <c r="C1014" s="358" t="s">
        <v>804</v>
      </c>
      <c r="D1014" s="343"/>
      <c r="E1014" s="343"/>
      <c r="F1014" s="343"/>
      <c r="G1014" s="343"/>
      <c r="H1014" s="343"/>
      <c r="I1014" s="343"/>
      <c r="J1014" s="344" t="s">
        <v>1</v>
      </c>
      <c r="K1014" s="345"/>
      <c r="L1014" s="345"/>
      <c r="M1014" s="345"/>
      <c r="N1014" s="345"/>
      <c r="O1014" s="345"/>
      <c r="P1014" s="359" t="s">
        <v>791</v>
      </c>
      <c r="Q1014" s="346"/>
      <c r="R1014" s="346"/>
      <c r="S1014" s="346"/>
      <c r="T1014" s="346"/>
      <c r="U1014" s="346"/>
      <c r="V1014" s="346"/>
      <c r="W1014" s="346"/>
      <c r="X1014" s="346"/>
      <c r="Y1014" s="347">
        <v>3.4510000000000001</v>
      </c>
      <c r="Z1014" s="348"/>
      <c r="AA1014" s="348"/>
      <c r="AB1014" s="349"/>
      <c r="AC1014" s="350" t="s">
        <v>276</v>
      </c>
      <c r="AD1014" s="351"/>
      <c r="AE1014" s="351"/>
      <c r="AF1014" s="351"/>
      <c r="AG1014" s="351"/>
      <c r="AH1014" s="366" t="s">
        <v>1</v>
      </c>
      <c r="AI1014" s="367"/>
      <c r="AJ1014" s="367"/>
      <c r="AK1014" s="367"/>
      <c r="AL1014" s="354" t="s">
        <v>1</v>
      </c>
      <c r="AM1014" s="355"/>
      <c r="AN1014" s="355"/>
      <c r="AO1014" s="356"/>
      <c r="AP1014" s="357" t="s">
        <v>1</v>
      </c>
      <c r="AQ1014" s="357"/>
      <c r="AR1014" s="357"/>
      <c r="AS1014" s="357"/>
      <c r="AT1014" s="357"/>
      <c r="AU1014" s="357"/>
      <c r="AV1014" s="357"/>
      <c r="AW1014" s="357"/>
      <c r="AX1014" s="357"/>
      <c r="AY1014">
        <f>COUNTA($C$1014)</f>
        <v>1</v>
      </c>
    </row>
    <row r="1015" spans="1:51" ht="30" customHeight="1">
      <c r="A1015" s="370">
        <v>6</v>
      </c>
      <c r="B1015" s="370">
        <v>1</v>
      </c>
      <c r="C1015" s="358" t="s">
        <v>805</v>
      </c>
      <c r="D1015" s="343"/>
      <c r="E1015" s="343"/>
      <c r="F1015" s="343"/>
      <c r="G1015" s="343"/>
      <c r="H1015" s="343"/>
      <c r="I1015" s="343"/>
      <c r="J1015" s="344" t="s">
        <v>1</v>
      </c>
      <c r="K1015" s="345"/>
      <c r="L1015" s="345"/>
      <c r="M1015" s="345"/>
      <c r="N1015" s="345"/>
      <c r="O1015" s="345"/>
      <c r="P1015" s="359" t="s">
        <v>791</v>
      </c>
      <c r="Q1015" s="346"/>
      <c r="R1015" s="346"/>
      <c r="S1015" s="346"/>
      <c r="T1015" s="346"/>
      <c r="U1015" s="346"/>
      <c r="V1015" s="346"/>
      <c r="W1015" s="346"/>
      <c r="X1015" s="346"/>
      <c r="Y1015" s="347">
        <v>3.431</v>
      </c>
      <c r="Z1015" s="348"/>
      <c r="AA1015" s="348"/>
      <c r="AB1015" s="349"/>
      <c r="AC1015" s="350" t="s">
        <v>276</v>
      </c>
      <c r="AD1015" s="351"/>
      <c r="AE1015" s="351"/>
      <c r="AF1015" s="351"/>
      <c r="AG1015" s="351"/>
      <c r="AH1015" s="366" t="s">
        <v>1</v>
      </c>
      <c r="AI1015" s="367"/>
      <c r="AJ1015" s="367"/>
      <c r="AK1015" s="367"/>
      <c r="AL1015" s="354" t="s">
        <v>1</v>
      </c>
      <c r="AM1015" s="355"/>
      <c r="AN1015" s="355"/>
      <c r="AO1015" s="356"/>
      <c r="AP1015" s="357" t="s">
        <v>1</v>
      </c>
      <c r="AQ1015" s="357"/>
      <c r="AR1015" s="357"/>
      <c r="AS1015" s="357"/>
      <c r="AT1015" s="357"/>
      <c r="AU1015" s="357"/>
      <c r="AV1015" s="357"/>
      <c r="AW1015" s="357"/>
      <c r="AX1015" s="357"/>
      <c r="AY1015">
        <f>COUNTA($C$1015)</f>
        <v>1</v>
      </c>
    </row>
    <row r="1016" spans="1:51" ht="30" customHeight="1">
      <c r="A1016" s="370">
        <v>7</v>
      </c>
      <c r="B1016" s="370">
        <v>1</v>
      </c>
      <c r="C1016" s="358" t="s">
        <v>806</v>
      </c>
      <c r="D1016" s="343"/>
      <c r="E1016" s="343"/>
      <c r="F1016" s="343"/>
      <c r="G1016" s="343"/>
      <c r="H1016" s="343"/>
      <c r="I1016" s="343"/>
      <c r="J1016" s="344" t="s">
        <v>1</v>
      </c>
      <c r="K1016" s="345"/>
      <c r="L1016" s="345"/>
      <c r="M1016" s="345"/>
      <c r="N1016" s="345"/>
      <c r="O1016" s="345"/>
      <c r="P1016" s="359" t="s">
        <v>791</v>
      </c>
      <c r="Q1016" s="346"/>
      <c r="R1016" s="346"/>
      <c r="S1016" s="346"/>
      <c r="T1016" s="346"/>
      <c r="U1016" s="346"/>
      <c r="V1016" s="346"/>
      <c r="W1016" s="346"/>
      <c r="X1016" s="346"/>
      <c r="Y1016" s="347">
        <v>3.4279999999999999</v>
      </c>
      <c r="Z1016" s="348"/>
      <c r="AA1016" s="348"/>
      <c r="AB1016" s="349"/>
      <c r="AC1016" s="350" t="s">
        <v>276</v>
      </c>
      <c r="AD1016" s="351"/>
      <c r="AE1016" s="351"/>
      <c r="AF1016" s="351"/>
      <c r="AG1016" s="351"/>
      <c r="AH1016" s="366" t="s">
        <v>1</v>
      </c>
      <c r="AI1016" s="367"/>
      <c r="AJ1016" s="367"/>
      <c r="AK1016" s="367"/>
      <c r="AL1016" s="354" t="s">
        <v>1</v>
      </c>
      <c r="AM1016" s="355"/>
      <c r="AN1016" s="355"/>
      <c r="AO1016" s="356"/>
      <c r="AP1016" s="357" t="s">
        <v>1</v>
      </c>
      <c r="AQ1016" s="357"/>
      <c r="AR1016" s="357"/>
      <c r="AS1016" s="357"/>
      <c r="AT1016" s="357"/>
      <c r="AU1016" s="357"/>
      <c r="AV1016" s="357"/>
      <c r="AW1016" s="357"/>
      <c r="AX1016" s="357"/>
      <c r="AY1016">
        <f>COUNTA($C$1016)</f>
        <v>1</v>
      </c>
    </row>
    <row r="1017" spans="1:51" ht="30" customHeight="1">
      <c r="A1017" s="370">
        <v>8</v>
      </c>
      <c r="B1017" s="370">
        <v>1</v>
      </c>
      <c r="C1017" s="358" t="s">
        <v>807</v>
      </c>
      <c r="D1017" s="343"/>
      <c r="E1017" s="343"/>
      <c r="F1017" s="343"/>
      <c r="G1017" s="343"/>
      <c r="H1017" s="343"/>
      <c r="I1017" s="343"/>
      <c r="J1017" s="344" t="s">
        <v>1</v>
      </c>
      <c r="K1017" s="345"/>
      <c r="L1017" s="345"/>
      <c r="M1017" s="345"/>
      <c r="N1017" s="345"/>
      <c r="O1017" s="345"/>
      <c r="P1017" s="359" t="s">
        <v>791</v>
      </c>
      <c r="Q1017" s="346"/>
      <c r="R1017" s="346"/>
      <c r="S1017" s="346"/>
      <c r="T1017" s="346"/>
      <c r="U1017" s="346"/>
      <c r="V1017" s="346"/>
      <c r="W1017" s="346"/>
      <c r="X1017" s="346"/>
      <c r="Y1017" s="347">
        <v>3.4</v>
      </c>
      <c r="Z1017" s="348"/>
      <c r="AA1017" s="348"/>
      <c r="AB1017" s="349"/>
      <c r="AC1017" s="350" t="s">
        <v>276</v>
      </c>
      <c r="AD1017" s="351"/>
      <c r="AE1017" s="351"/>
      <c r="AF1017" s="351"/>
      <c r="AG1017" s="351"/>
      <c r="AH1017" s="366" t="s">
        <v>1</v>
      </c>
      <c r="AI1017" s="367"/>
      <c r="AJ1017" s="367"/>
      <c r="AK1017" s="367"/>
      <c r="AL1017" s="354" t="s">
        <v>1</v>
      </c>
      <c r="AM1017" s="355"/>
      <c r="AN1017" s="355"/>
      <c r="AO1017" s="356"/>
      <c r="AP1017" s="357" t="s">
        <v>1</v>
      </c>
      <c r="AQ1017" s="357"/>
      <c r="AR1017" s="357"/>
      <c r="AS1017" s="357"/>
      <c r="AT1017" s="357"/>
      <c r="AU1017" s="357"/>
      <c r="AV1017" s="357"/>
      <c r="AW1017" s="357"/>
      <c r="AX1017" s="357"/>
      <c r="AY1017">
        <f>COUNTA($C$1017)</f>
        <v>1</v>
      </c>
    </row>
    <row r="1018" spans="1:51" ht="30" customHeight="1">
      <c r="A1018" s="370">
        <v>9</v>
      </c>
      <c r="B1018" s="370">
        <v>1</v>
      </c>
      <c r="C1018" s="358" t="s">
        <v>808</v>
      </c>
      <c r="D1018" s="343"/>
      <c r="E1018" s="343"/>
      <c r="F1018" s="343"/>
      <c r="G1018" s="343"/>
      <c r="H1018" s="343"/>
      <c r="I1018" s="343"/>
      <c r="J1018" s="344" t="s">
        <v>1</v>
      </c>
      <c r="K1018" s="345"/>
      <c r="L1018" s="345"/>
      <c r="M1018" s="345"/>
      <c r="N1018" s="345"/>
      <c r="O1018" s="345"/>
      <c r="P1018" s="359" t="s">
        <v>791</v>
      </c>
      <c r="Q1018" s="346"/>
      <c r="R1018" s="346"/>
      <c r="S1018" s="346"/>
      <c r="T1018" s="346"/>
      <c r="U1018" s="346"/>
      <c r="V1018" s="346"/>
      <c r="W1018" s="346"/>
      <c r="X1018" s="346"/>
      <c r="Y1018" s="347">
        <v>3.395</v>
      </c>
      <c r="Z1018" s="348"/>
      <c r="AA1018" s="348"/>
      <c r="AB1018" s="349"/>
      <c r="AC1018" s="350" t="s">
        <v>276</v>
      </c>
      <c r="AD1018" s="351"/>
      <c r="AE1018" s="351"/>
      <c r="AF1018" s="351"/>
      <c r="AG1018" s="351"/>
      <c r="AH1018" s="366" t="s">
        <v>1</v>
      </c>
      <c r="AI1018" s="367"/>
      <c r="AJ1018" s="367"/>
      <c r="AK1018" s="367"/>
      <c r="AL1018" s="354" t="s">
        <v>1</v>
      </c>
      <c r="AM1018" s="355"/>
      <c r="AN1018" s="355"/>
      <c r="AO1018" s="356"/>
      <c r="AP1018" s="357" t="s">
        <v>1</v>
      </c>
      <c r="AQ1018" s="357"/>
      <c r="AR1018" s="357"/>
      <c r="AS1018" s="357"/>
      <c r="AT1018" s="357"/>
      <c r="AU1018" s="357"/>
      <c r="AV1018" s="357"/>
      <c r="AW1018" s="357"/>
      <c r="AX1018" s="357"/>
      <c r="AY1018">
        <f>COUNTA($C$1018)</f>
        <v>1</v>
      </c>
    </row>
    <row r="1019" spans="1:51" ht="30" customHeight="1">
      <c r="A1019" s="370">
        <v>10</v>
      </c>
      <c r="B1019" s="370">
        <v>1</v>
      </c>
      <c r="C1019" s="358" t="s">
        <v>809</v>
      </c>
      <c r="D1019" s="343"/>
      <c r="E1019" s="343"/>
      <c r="F1019" s="343"/>
      <c r="G1019" s="343"/>
      <c r="H1019" s="343"/>
      <c r="I1019" s="343"/>
      <c r="J1019" s="344" t="s">
        <v>1</v>
      </c>
      <c r="K1019" s="345"/>
      <c r="L1019" s="345"/>
      <c r="M1019" s="345"/>
      <c r="N1019" s="345"/>
      <c r="O1019" s="345"/>
      <c r="P1019" s="359" t="s">
        <v>791</v>
      </c>
      <c r="Q1019" s="346"/>
      <c r="R1019" s="346"/>
      <c r="S1019" s="346"/>
      <c r="T1019" s="346"/>
      <c r="U1019" s="346"/>
      <c r="V1019" s="346"/>
      <c r="W1019" s="346"/>
      <c r="X1019" s="346"/>
      <c r="Y1019" s="347">
        <v>3.347</v>
      </c>
      <c r="Z1019" s="348"/>
      <c r="AA1019" s="348"/>
      <c r="AB1019" s="349"/>
      <c r="AC1019" s="350" t="s">
        <v>276</v>
      </c>
      <c r="AD1019" s="351"/>
      <c r="AE1019" s="351"/>
      <c r="AF1019" s="351"/>
      <c r="AG1019" s="351"/>
      <c r="AH1019" s="366" t="s">
        <v>1</v>
      </c>
      <c r="AI1019" s="367"/>
      <c r="AJ1019" s="367"/>
      <c r="AK1019" s="367"/>
      <c r="AL1019" s="354" t="s">
        <v>1</v>
      </c>
      <c r="AM1019" s="355"/>
      <c r="AN1019" s="355"/>
      <c r="AO1019" s="356"/>
      <c r="AP1019" s="357" t="s">
        <v>1</v>
      </c>
      <c r="AQ1019" s="357"/>
      <c r="AR1019" s="357"/>
      <c r="AS1019" s="357"/>
      <c r="AT1019" s="357"/>
      <c r="AU1019" s="357"/>
      <c r="AV1019" s="357"/>
      <c r="AW1019" s="357"/>
      <c r="AX1019" s="357"/>
      <c r="AY1019">
        <f>COUNTA($C$1019)</f>
        <v>1</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50" t="s">
        <v>792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170</v>
      </c>
      <c r="D1042" s="360"/>
      <c r="E1042" s="360"/>
      <c r="F1042" s="360"/>
      <c r="G1042" s="360"/>
      <c r="H1042" s="360"/>
      <c r="I1042" s="360"/>
      <c r="J1042" s="152" t="s">
        <v>171</v>
      </c>
      <c r="K1042" s="361"/>
      <c r="L1042" s="361"/>
      <c r="M1042" s="361"/>
      <c r="N1042" s="361"/>
      <c r="O1042" s="361"/>
      <c r="P1042" s="247" t="s">
        <v>172</v>
      </c>
      <c r="Q1042" s="247"/>
      <c r="R1042" s="247"/>
      <c r="S1042" s="247"/>
      <c r="T1042" s="247"/>
      <c r="U1042" s="247"/>
      <c r="V1042" s="247"/>
      <c r="W1042" s="247"/>
      <c r="X1042" s="247"/>
      <c r="Y1042" s="362" t="s">
        <v>173</v>
      </c>
      <c r="Z1042" s="363"/>
      <c r="AA1042" s="363"/>
      <c r="AB1042" s="363"/>
      <c r="AC1042" s="152" t="s">
        <v>174</v>
      </c>
      <c r="AD1042" s="152"/>
      <c r="AE1042" s="152"/>
      <c r="AF1042" s="152"/>
      <c r="AG1042" s="152"/>
      <c r="AH1042" s="362" t="s">
        <v>175</v>
      </c>
      <c r="AI1042" s="360"/>
      <c r="AJ1042" s="360"/>
      <c r="AK1042" s="360"/>
      <c r="AL1042" s="360" t="s">
        <v>176</v>
      </c>
      <c r="AM1042" s="360"/>
      <c r="AN1042" s="360"/>
      <c r="AO1042" s="364"/>
      <c r="AP1042" s="365" t="s">
        <v>177</v>
      </c>
      <c r="AQ1042" s="365"/>
      <c r="AR1042" s="365"/>
      <c r="AS1042" s="365"/>
      <c r="AT1042" s="365"/>
      <c r="AU1042" s="365"/>
      <c r="AV1042" s="365"/>
      <c r="AW1042" s="365"/>
      <c r="AX1042" s="365"/>
      <c r="AY1042">
        <f t="shared" ref="AY1042:AY1043" si="123">$AY$1040</f>
        <v>1</v>
      </c>
    </row>
    <row r="1043" spans="1:51" ht="30" customHeight="1">
      <c r="A1043" s="370">
        <v>1</v>
      </c>
      <c r="B1043" s="370">
        <v>1</v>
      </c>
      <c r="C1043" s="358" t="s">
        <v>794</v>
      </c>
      <c r="D1043" s="343"/>
      <c r="E1043" s="343"/>
      <c r="F1043" s="343"/>
      <c r="G1043" s="343"/>
      <c r="H1043" s="343"/>
      <c r="I1043" s="343"/>
      <c r="J1043" s="344">
        <v>8021005009182</v>
      </c>
      <c r="K1043" s="345"/>
      <c r="L1043" s="345"/>
      <c r="M1043" s="345"/>
      <c r="N1043" s="345"/>
      <c r="O1043" s="345"/>
      <c r="P1043" s="359" t="s">
        <v>793</v>
      </c>
      <c r="Q1043" s="346"/>
      <c r="R1043" s="346"/>
      <c r="S1043" s="346"/>
      <c r="T1043" s="346"/>
      <c r="U1043" s="346"/>
      <c r="V1043" s="346"/>
      <c r="W1043" s="346"/>
      <c r="X1043" s="346"/>
      <c r="Y1043" s="347">
        <v>3.2</v>
      </c>
      <c r="Z1043" s="348"/>
      <c r="AA1043" s="348"/>
      <c r="AB1043" s="349"/>
      <c r="AC1043" s="350" t="s">
        <v>224</v>
      </c>
      <c r="AD1043" s="351"/>
      <c r="AE1043" s="351"/>
      <c r="AF1043" s="351"/>
      <c r="AG1043" s="351"/>
      <c r="AH1043" s="366">
        <v>3</v>
      </c>
      <c r="AI1043" s="367"/>
      <c r="AJ1043" s="367"/>
      <c r="AK1043" s="367"/>
      <c r="AL1043" s="354">
        <v>76.19</v>
      </c>
      <c r="AM1043" s="355"/>
      <c r="AN1043" s="355"/>
      <c r="AO1043" s="356"/>
      <c r="AP1043" s="357" t="s">
        <v>1</v>
      </c>
      <c r="AQ1043" s="357"/>
      <c r="AR1043" s="357"/>
      <c r="AS1043" s="357"/>
      <c r="AT1043" s="357"/>
      <c r="AU1043" s="357"/>
      <c r="AV1043" s="357"/>
      <c r="AW1043" s="357"/>
      <c r="AX1043" s="357"/>
      <c r="AY1043">
        <f t="shared" si="123"/>
        <v>1</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178</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170</v>
      </c>
      <c r="D1075" s="360"/>
      <c r="E1075" s="360"/>
      <c r="F1075" s="360"/>
      <c r="G1075" s="360"/>
      <c r="H1075" s="360"/>
      <c r="I1075" s="360"/>
      <c r="J1075" s="152" t="s">
        <v>171</v>
      </c>
      <c r="K1075" s="361"/>
      <c r="L1075" s="361"/>
      <c r="M1075" s="361"/>
      <c r="N1075" s="361"/>
      <c r="O1075" s="361"/>
      <c r="P1075" s="247" t="s">
        <v>172</v>
      </c>
      <c r="Q1075" s="247"/>
      <c r="R1075" s="247"/>
      <c r="S1075" s="247"/>
      <c r="T1075" s="247"/>
      <c r="U1075" s="247"/>
      <c r="V1075" s="247"/>
      <c r="W1075" s="247"/>
      <c r="X1075" s="247"/>
      <c r="Y1075" s="362" t="s">
        <v>173</v>
      </c>
      <c r="Z1075" s="363"/>
      <c r="AA1075" s="363"/>
      <c r="AB1075" s="363"/>
      <c r="AC1075" s="152" t="s">
        <v>174</v>
      </c>
      <c r="AD1075" s="152"/>
      <c r="AE1075" s="152"/>
      <c r="AF1075" s="152"/>
      <c r="AG1075" s="152"/>
      <c r="AH1075" s="362" t="s">
        <v>175</v>
      </c>
      <c r="AI1075" s="360"/>
      <c r="AJ1075" s="360"/>
      <c r="AK1075" s="360"/>
      <c r="AL1075" s="360" t="s">
        <v>176</v>
      </c>
      <c r="AM1075" s="360"/>
      <c r="AN1075" s="360"/>
      <c r="AO1075" s="364"/>
      <c r="AP1075" s="365" t="s">
        <v>177</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179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181</v>
      </c>
      <c r="D1109" s="374"/>
      <c r="E1109" s="152" t="s">
        <v>182</v>
      </c>
      <c r="F1109" s="374"/>
      <c r="G1109" s="374"/>
      <c r="H1109" s="374"/>
      <c r="I1109" s="374"/>
      <c r="J1109" s="152" t="s">
        <v>171</v>
      </c>
      <c r="K1109" s="152"/>
      <c r="L1109" s="152"/>
      <c r="M1109" s="152"/>
      <c r="N1109" s="152"/>
      <c r="O1109" s="152"/>
      <c r="P1109" s="362" t="s">
        <v>172</v>
      </c>
      <c r="Q1109" s="362"/>
      <c r="R1109" s="362"/>
      <c r="S1109" s="362"/>
      <c r="T1109" s="362"/>
      <c r="U1109" s="362"/>
      <c r="V1109" s="362"/>
      <c r="W1109" s="362"/>
      <c r="X1109" s="362"/>
      <c r="Y1109" s="152" t="s">
        <v>183</v>
      </c>
      <c r="Z1109" s="374"/>
      <c r="AA1109" s="374"/>
      <c r="AB1109" s="374"/>
      <c r="AC1109" s="152" t="s">
        <v>184</v>
      </c>
      <c r="AD1109" s="152"/>
      <c r="AE1109" s="152"/>
      <c r="AF1109" s="152"/>
      <c r="AG1109" s="152"/>
      <c r="AH1109" s="362" t="s">
        <v>185</v>
      </c>
      <c r="AI1109" s="363"/>
      <c r="AJ1109" s="363"/>
      <c r="AK1109" s="363"/>
      <c r="AL1109" s="363" t="s">
        <v>176</v>
      </c>
      <c r="AM1109" s="363"/>
      <c r="AN1109" s="363"/>
      <c r="AO1109" s="375"/>
      <c r="AP1109" s="365" t="s">
        <v>186</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27">
      <formula>IF(RIGHT(TEXT(P14,"0.#"),1)=".",FALSE,TRUE)</formula>
    </cfRule>
    <cfRule type="expression" dxfId="2820" priority="14028">
      <formula>IF(RIGHT(TEXT(P14,"0.#"),1)=".",TRUE,FALSE)</formula>
    </cfRule>
  </conditionalFormatting>
  <conditionalFormatting sqref="AE32">
    <cfRule type="expression" dxfId="2819" priority="14017">
      <formula>IF(RIGHT(TEXT(AE32,"0.#"),1)=".",FALSE,TRUE)</formula>
    </cfRule>
    <cfRule type="expression" dxfId="2818" priority="14018">
      <formula>IF(RIGHT(TEXT(AE32,"0.#"),1)=".",TRUE,FALSE)</formula>
    </cfRule>
  </conditionalFormatting>
  <conditionalFormatting sqref="P18:AX18">
    <cfRule type="expression" dxfId="2817" priority="13903">
      <formula>IF(RIGHT(TEXT(P18,"0.#"),1)=".",FALSE,TRUE)</formula>
    </cfRule>
    <cfRule type="expression" dxfId="2816" priority="13904">
      <formula>IF(RIGHT(TEXT(P18,"0.#"),1)=".",TRUE,FALSE)</formula>
    </cfRule>
  </conditionalFormatting>
  <conditionalFormatting sqref="Y790">
    <cfRule type="expression" dxfId="2815" priority="13899">
      <formula>IF(RIGHT(TEXT(Y790,"0.#"),1)=".",FALSE,TRUE)</formula>
    </cfRule>
    <cfRule type="expression" dxfId="2814" priority="13900">
      <formula>IF(RIGHT(TEXT(Y790,"0.#"),1)=".",TRUE,FALSE)</formula>
    </cfRule>
  </conditionalFormatting>
  <conditionalFormatting sqref="Y799">
    <cfRule type="expression" dxfId="2813" priority="13895">
      <formula>IF(RIGHT(TEXT(Y799,"0.#"),1)=".",FALSE,TRUE)</formula>
    </cfRule>
    <cfRule type="expression" dxfId="2812" priority="13896">
      <formula>IF(RIGHT(TEXT(Y799,"0.#"),1)=".",TRUE,FALSE)</formula>
    </cfRule>
  </conditionalFormatting>
  <conditionalFormatting sqref="Y830:Y837 Y828 Y817:Y824 Y815 Y804:Y811 Y802">
    <cfRule type="expression" dxfId="2811" priority="13677">
      <formula>IF(RIGHT(TEXT(Y802,"0.#"),1)=".",FALSE,TRUE)</formula>
    </cfRule>
    <cfRule type="expression" dxfId="2810" priority="13678">
      <formula>IF(RIGHT(TEXT(Y802,"0.#"),1)=".",TRUE,FALSE)</formula>
    </cfRule>
  </conditionalFormatting>
  <conditionalFormatting sqref="P16:AQ17 P15:AX15 P13:AX13">
    <cfRule type="expression" dxfId="2809" priority="13725">
      <formula>IF(RIGHT(TEXT(P13,"0.#"),1)=".",FALSE,TRUE)</formula>
    </cfRule>
    <cfRule type="expression" dxfId="2808" priority="13726">
      <formula>IF(RIGHT(TEXT(P13,"0.#"),1)=".",TRUE,FALSE)</formula>
    </cfRule>
  </conditionalFormatting>
  <conditionalFormatting sqref="P19:AJ19">
    <cfRule type="expression" dxfId="2807" priority="13723">
      <formula>IF(RIGHT(TEXT(P19,"0.#"),1)=".",FALSE,TRUE)</formula>
    </cfRule>
    <cfRule type="expression" dxfId="2806" priority="13724">
      <formula>IF(RIGHT(TEXT(P19,"0.#"),1)=".",TRUE,FALSE)</formula>
    </cfRule>
  </conditionalFormatting>
  <conditionalFormatting sqref="AE101 AQ101">
    <cfRule type="expression" dxfId="2805" priority="13715">
      <formula>IF(RIGHT(TEXT(AE101,"0.#"),1)=".",FALSE,TRUE)</formula>
    </cfRule>
    <cfRule type="expression" dxfId="2804" priority="13716">
      <formula>IF(RIGHT(TEXT(AE101,"0.#"),1)=".",TRUE,FALSE)</formula>
    </cfRule>
  </conditionalFormatting>
  <conditionalFormatting sqref="Y791:Y798 Y789">
    <cfRule type="expression" dxfId="2803" priority="13701">
      <formula>IF(RIGHT(TEXT(Y789,"0.#"),1)=".",FALSE,TRUE)</formula>
    </cfRule>
    <cfRule type="expression" dxfId="2802" priority="13702">
      <formula>IF(RIGHT(TEXT(Y789,"0.#"),1)=".",TRUE,FALSE)</formula>
    </cfRule>
  </conditionalFormatting>
  <conditionalFormatting sqref="AU790">
    <cfRule type="expression" dxfId="2801" priority="13699">
      <formula>IF(RIGHT(TEXT(AU790,"0.#"),1)=".",FALSE,TRUE)</formula>
    </cfRule>
    <cfRule type="expression" dxfId="2800" priority="13700">
      <formula>IF(RIGHT(TEXT(AU790,"0.#"),1)=".",TRUE,FALSE)</formula>
    </cfRule>
  </conditionalFormatting>
  <conditionalFormatting sqref="AU799">
    <cfRule type="expression" dxfId="2799" priority="13697">
      <formula>IF(RIGHT(TEXT(AU799,"0.#"),1)=".",FALSE,TRUE)</formula>
    </cfRule>
    <cfRule type="expression" dxfId="2798" priority="13698">
      <formula>IF(RIGHT(TEXT(AU799,"0.#"),1)=".",TRUE,FALSE)</formula>
    </cfRule>
  </conditionalFormatting>
  <conditionalFormatting sqref="AU791:AU798 AU789">
    <cfRule type="expression" dxfId="2797" priority="13695">
      <formula>IF(RIGHT(TEXT(AU789,"0.#"),1)=".",FALSE,TRUE)</formula>
    </cfRule>
    <cfRule type="expression" dxfId="2796" priority="13696">
      <formula>IF(RIGHT(TEXT(AU789,"0.#"),1)=".",TRUE,FALSE)</formula>
    </cfRule>
  </conditionalFormatting>
  <conditionalFormatting sqref="Y829 Y816 Y803">
    <cfRule type="expression" dxfId="2795" priority="13681">
      <formula>IF(RIGHT(TEXT(Y803,"0.#"),1)=".",FALSE,TRUE)</formula>
    </cfRule>
    <cfRule type="expression" dxfId="2794" priority="13682">
      <formula>IF(RIGHT(TEXT(Y803,"0.#"),1)=".",TRUE,FALSE)</formula>
    </cfRule>
  </conditionalFormatting>
  <conditionalFormatting sqref="Y838 Y825 Y812">
    <cfRule type="expression" dxfId="2793" priority="13679">
      <formula>IF(RIGHT(TEXT(Y812,"0.#"),1)=".",FALSE,TRUE)</formula>
    </cfRule>
    <cfRule type="expression" dxfId="2792" priority="13680">
      <formula>IF(RIGHT(TEXT(Y812,"0.#"),1)=".",TRUE,FALSE)</formula>
    </cfRule>
  </conditionalFormatting>
  <conditionalFormatting sqref="AU829 AU816 AU803">
    <cfRule type="expression" dxfId="2791" priority="13675">
      <formula>IF(RIGHT(TEXT(AU803,"0.#"),1)=".",FALSE,TRUE)</formula>
    </cfRule>
    <cfRule type="expression" dxfId="2790" priority="13676">
      <formula>IF(RIGHT(TEXT(AU803,"0.#"),1)=".",TRUE,FALSE)</formula>
    </cfRule>
  </conditionalFormatting>
  <conditionalFormatting sqref="AU838 AU825 AU812">
    <cfRule type="expression" dxfId="2789" priority="13673">
      <formula>IF(RIGHT(TEXT(AU812,"0.#"),1)=".",FALSE,TRUE)</formula>
    </cfRule>
    <cfRule type="expression" dxfId="2788" priority="13674">
      <formula>IF(RIGHT(TEXT(AU812,"0.#"),1)=".",TRUE,FALSE)</formula>
    </cfRule>
  </conditionalFormatting>
  <conditionalFormatting sqref="AU830:AU837 AU828 AU817:AU824 AU815 AU804:AU811 AU802">
    <cfRule type="expression" dxfId="2787" priority="13671">
      <formula>IF(RIGHT(TEXT(AU802,"0.#"),1)=".",FALSE,TRUE)</formula>
    </cfRule>
    <cfRule type="expression" dxfId="2786" priority="13672">
      <formula>IF(RIGHT(TEXT(AU802,"0.#"),1)=".",TRUE,FALSE)</formula>
    </cfRule>
  </conditionalFormatting>
  <conditionalFormatting sqref="AM87">
    <cfRule type="expression" dxfId="2785" priority="13325">
      <formula>IF(RIGHT(TEXT(AM87,"0.#"),1)=".",FALSE,TRUE)</formula>
    </cfRule>
    <cfRule type="expression" dxfId="2784" priority="13326">
      <formula>IF(RIGHT(TEXT(AM87,"0.#"),1)=".",TRUE,FALSE)</formula>
    </cfRule>
  </conditionalFormatting>
  <conditionalFormatting sqref="AE55">
    <cfRule type="expression" dxfId="2783" priority="13393">
      <formula>IF(RIGHT(TEXT(AE55,"0.#"),1)=".",FALSE,TRUE)</formula>
    </cfRule>
    <cfRule type="expression" dxfId="2782" priority="13394">
      <formula>IF(RIGHT(TEXT(AE55,"0.#"),1)=".",TRUE,FALSE)</formula>
    </cfRule>
  </conditionalFormatting>
  <conditionalFormatting sqref="AI55">
    <cfRule type="expression" dxfId="2781" priority="13391">
      <formula>IF(RIGHT(TEXT(AI55,"0.#"),1)=".",FALSE,TRUE)</formula>
    </cfRule>
    <cfRule type="expression" dxfId="2780" priority="13392">
      <formula>IF(RIGHT(TEXT(AI55,"0.#"),1)=".",TRUE,FALSE)</formula>
    </cfRule>
  </conditionalFormatting>
  <conditionalFormatting sqref="AM34">
    <cfRule type="expression" dxfId="2779" priority="13471">
      <formula>IF(RIGHT(TEXT(AM34,"0.#"),1)=".",FALSE,TRUE)</formula>
    </cfRule>
    <cfRule type="expression" dxfId="2778" priority="13472">
      <formula>IF(RIGHT(TEXT(AM34,"0.#"),1)=".",TRUE,FALSE)</formula>
    </cfRule>
  </conditionalFormatting>
  <conditionalFormatting sqref="AE33">
    <cfRule type="expression" dxfId="2777" priority="13485">
      <formula>IF(RIGHT(TEXT(AE33,"0.#"),1)=".",FALSE,TRUE)</formula>
    </cfRule>
    <cfRule type="expression" dxfId="2776" priority="13486">
      <formula>IF(RIGHT(TEXT(AE33,"0.#"),1)=".",TRUE,FALSE)</formula>
    </cfRule>
  </conditionalFormatting>
  <conditionalFormatting sqref="AE34">
    <cfRule type="expression" dxfId="2775" priority="13483">
      <formula>IF(RIGHT(TEXT(AE34,"0.#"),1)=".",FALSE,TRUE)</formula>
    </cfRule>
    <cfRule type="expression" dxfId="2774" priority="13484">
      <formula>IF(RIGHT(TEXT(AE34,"0.#"),1)=".",TRUE,FALSE)</formula>
    </cfRule>
  </conditionalFormatting>
  <conditionalFormatting sqref="AI34">
    <cfRule type="expression" dxfId="2773" priority="13481">
      <formula>IF(RIGHT(TEXT(AI34,"0.#"),1)=".",FALSE,TRUE)</formula>
    </cfRule>
    <cfRule type="expression" dxfId="2772" priority="13482">
      <formula>IF(RIGHT(TEXT(AI34,"0.#"),1)=".",TRUE,FALSE)</formula>
    </cfRule>
  </conditionalFormatting>
  <conditionalFormatting sqref="AI33">
    <cfRule type="expression" dxfId="2771" priority="13479">
      <formula>IF(RIGHT(TEXT(AI33,"0.#"),1)=".",FALSE,TRUE)</formula>
    </cfRule>
    <cfRule type="expression" dxfId="2770" priority="13480">
      <formula>IF(RIGHT(TEXT(AI33,"0.#"),1)=".",TRUE,FALSE)</formula>
    </cfRule>
  </conditionalFormatting>
  <conditionalFormatting sqref="AI32">
    <cfRule type="expression" dxfId="2769" priority="13477">
      <formula>IF(RIGHT(TEXT(AI32,"0.#"),1)=".",FALSE,TRUE)</formula>
    </cfRule>
    <cfRule type="expression" dxfId="2768" priority="13478">
      <formula>IF(RIGHT(TEXT(AI32,"0.#"),1)=".",TRUE,FALSE)</formula>
    </cfRule>
  </conditionalFormatting>
  <conditionalFormatting sqref="AM32">
    <cfRule type="expression" dxfId="2767" priority="13475">
      <formula>IF(RIGHT(TEXT(AM32,"0.#"),1)=".",FALSE,TRUE)</formula>
    </cfRule>
    <cfRule type="expression" dxfId="2766" priority="13476">
      <formula>IF(RIGHT(TEXT(AM32,"0.#"),1)=".",TRUE,FALSE)</formula>
    </cfRule>
  </conditionalFormatting>
  <conditionalFormatting sqref="AM33">
    <cfRule type="expression" dxfId="2765" priority="13473">
      <formula>IF(RIGHT(TEXT(AM33,"0.#"),1)=".",FALSE,TRUE)</formula>
    </cfRule>
    <cfRule type="expression" dxfId="2764" priority="13474">
      <formula>IF(RIGHT(TEXT(AM33,"0.#"),1)=".",TRUE,FALSE)</formula>
    </cfRule>
  </conditionalFormatting>
  <conditionalFormatting sqref="AQ32:AQ34">
    <cfRule type="expression" dxfId="2763" priority="13465">
      <formula>IF(RIGHT(TEXT(AQ32,"0.#"),1)=".",FALSE,TRUE)</formula>
    </cfRule>
    <cfRule type="expression" dxfId="2762" priority="13466">
      <formula>IF(RIGHT(TEXT(AQ32,"0.#"),1)=".",TRUE,FALSE)</formula>
    </cfRule>
  </conditionalFormatting>
  <conditionalFormatting sqref="AU32:AU34">
    <cfRule type="expression" dxfId="2761" priority="13463">
      <formula>IF(RIGHT(TEXT(AU32,"0.#"),1)=".",FALSE,TRUE)</formula>
    </cfRule>
    <cfRule type="expression" dxfId="2760" priority="13464">
      <formula>IF(RIGHT(TEXT(AU32,"0.#"),1)=".",TRUE,FALSE)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55:AO874">
    <cfRule type="expression" dxfId="2521" priority="6649">
      <formula>IF(AND(AL855&gt;=0, RIGHT(TEXT(AL855,"0.#"),1)&lt;&gt;"."),TRUE,FALSE)</formula>
    </cfRule>
    <cfRule type="expression" dxfId="2520" priority="6650">
      <formula>IF(AND(AL855&gt;=0, RIGHT(TEXT(AL855,"0.#"),1)="."),TRUE,FALSE)</formula>
    </cfRule>
    <cfRule type="expression" dxfId="2519" priority="6651">
      <formula>IF(AND(AL855&lt;0, RIGHT(TEXT(AL855,"0.#"),1)&lt;&gt;"."),TRUE,FALSE)</formula>
    </cfRule>
    <cfRule type="expression" dxfId="2518" priority="6652">
      <formula>IF(AND(AL855&lt;0, RIGHT(TEXT(AL855,"0.#"),1)="."),TRUE,FALSE)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 RIGHT(TEXT(AL1110,"0.#"),1)&lt;&gt;"."),TRUE,FALSE)</formula>
    </cfRule>
    <cfRule type="expression" dxfId="2416" priority="2884">
      <formula>IF(AND(AL1110&gt;=0, RIGHT(TEXT(AL1110,"0.#"),1)="."),TRUE,FALSE)</formula>
    </cfRule>
    <cfRule type="expression" dxfId="2415" priority="2885">
      <formula>IF(AND(AL1110&lt;0, RIGHT(TEXT(AL1110,"0.#"),1)&lt;&gt;"."),TRUE,FALSE)</formula>
    </cfRule>
    <cfRule type="expression" dxfId="2414" priority="2886">
      <formula>IF(AND(AL1110&lt;0, 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45">
    <cfRule type="expression" dxfId="2403" priority="2835">
      <formula>IF(AND(AL845&gt;=0, RIGHT(TEXT(AL845,"0.#"),1)&lt;&gt;"."),TRUE,FALSE)</formula>
    </cfRule>
    <cfRule type="expression" dxfId="2402" priority="2836">
      <formula>IF(AND(AL845&gt;=0, RIGHT(TEXT(AL845,"0.#"),1)="."),TRUE,FALSE)</formula>
    </cfRule>
    <cfRule type="expression" dxfId="2401" priority="2837">
      <formula>IF(AND(AL845&lt;0, RIGHT(TEXT(AL845,"0.#"),1)&lt;&gt;"."),TRUE,FALSE)</formula>
    </cfRule>
    <cfRule type="expression" dxfId="2400" priority="2838">
      <formula>IF(AND(AL845&lt;0, 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5">
    <cfRule type="expression" dxfId="2071" priority="2063">
      <formula>IF(RIGHT(TEXT(Y945,"0.#"),1)=".",FALSE,TRUE)</formula>
    </cfRule>
    <cfRule type="expression" dxfId="2070" priority="2064">
      <formula>IF(RIGHT(TEXT(Y945,"0.#"),1)=".",TRUE,FALSE)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8">
    <cfRule type="expression" dxfId="2067" priority="2051">
      <formula>IF(RIGHT(TEXT(Y978,"0.#"),1)=".",FALSE,TRUE)</formula>
    </cfRule>
    <cfRule type="expression" dxfId="2066" priority="2052">
      <formula>IF(RIGHT(TEXT(Y978,"0.#"),1)=".",TRUE,FALSE)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9:AO940">
    <cfRule type="expression" dxfId="1975" priority="2083">
      <formula>IF(AND(AL919&gt;=0, RIGHT(TEXT(AL919,"0.#"),1)&lt;&gt;"."),TRUE,FALSE)</formula>
    </cfRule>
    <cfRule type="expression" dxfId="1974" priority="2084">
      <formula>IF(AND(AL919&gt;=0, RIGHT(TEXT(AL919,"0.#"),1)="."),TRUE,FALSE)</formula>
    </cfRule>
    <cfRule type="expression" dxfId="1973" priority="2085">
      <formula>IF(AND(AL919&lt;0, RIGHT(TEXT(AL919,"0.#"),1)&lt;&gt;"."),TRUE,FALSE)</formula>
    </cfRule>
    <cfRule type="expression" dxfId="1972" priority="2086">
      <formula>IF(AND(AL919&lt;0, RIGHT(TEXT(AL919,"0.#"),1)="."),TRUE,FALSE)</formula>
    </cfRule>
  </conditionalFormatting>
  <conditionalFormatting sqref="AL911:AO911">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5:AO945">
    <cfRule type="expression" dxfId="1963" priority="2065">
      <formula>IF(AND(AL945&gt;=0, RIGHT(TEXT(AL945,"0.#"),1)&lt;&gt;"."),TRUE,FALSE)</formula>
    </cfRule>
    <cfRule type="expression" dxfId="1962" priority="2066">
      <formula>IF(AND(AL945&gt;=0, RIGHT(TEXT(AL945,"0.#"),1)="."),TRUE,FALSE)</formula>
    </cfRule>
    <cfRule type="expression" dxfId="1961" priority="2067">
      <formula>IF(AND(AL945&lt;0, RIGHT(TEXT(AL945,"0.#"),1)&lt;&gt;"."),TRUE,FALSE)</formula>
    </cfRule>
    <cfRule type="expression" dxfId="1960" priority="2068">
      <formula>IF(AND(AL945&lt;0, RIGHT(TEXT(AL945,"0.#"),1)="."),TRUE,FALSE)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8:AO978">
    <cfRule type="expression" dxfId="1955" priority="2053">
      <formula>IF(AND(AL978&gt;=0, RIGHT(TEXT(AL978,"0.#"),1)&lt;&gt;"."),TRUE,FALSE)</formula>
    </cfRule>
    <cfRule type="expression" dxfId="1954" priority="2054">
      <formula>IF(AND(AL978&gt;=0, RIGHT(TEXT(AL978,"0.#"),1)="."),TRUE,FALSE)</formula>
    </cfRule>
    <cfRule type="expression" dxfId="1953" priority="2055">
      <formula>IF(AND(AL978&lt;0, RIGHT(TEXT(AL978,"0.#"),1)&lt;&gt;"."),TRUE,FALSE)</formula>
    </cfRule>
    <cfRule type="expression" dxfId="1952" priority="2056">
      <formula>IF(AND(AL978&lt;0, RIGHT(TEXT(AL978,"0.#"),1)="."),TRUE,FALSE)</formula>
    </cfRule>
  </conditionalFormatting>
  <conditionalFormatting sqref="AL1020:AO1039">
    <cfRule type="expression" dxfId="1951" priority="2047">
      <formula>IF(AND(AL1020&gt;=0, RIGHT(TEXT(AL1020,"0.#"),1)&lt;&gt;"."),TRUE,FALSE)</formula>
    </cfRule>
    <cfRule type="expression" dxfId="1950" priority="2048">
      <formula>IF(AND(AL1020&gt;=0, RIGHT(TEXT(AL1020,"0.#"),1)="."),TRUE,FALSE)</formula>
    </cfRule>
    <cfRule type="expression" dxfId="1949" priority="2049">
      <formula>IF(AND(AL1020&lt;0, RIGHT(TEXT(AL1020,"0.#"),1)&lt;&gt;"."),TRUE,FALSE)</formula>
    </cfRule>
    <cfRule type="expression" dxfId="1948" priority="2050">
      <formula>IF(AND(AL1020&lt;0, RIGHT(TEXT(AL1020,"0.#"),1)="."),TRUE,FALSE)</formula>
    </cfRule>
  </conditionalFormatting>
  <conditionalFormatting sqref="AL1010:AO1010">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L846:AO854">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AL912:AO918">
    <cfRule type="expression" dxfId="719" priority="17">
      <formula>IF(AND(AL912&gt;=0, RIGHT(TEXT(AL912,"0.#"),1)&lt;&gt;"."),TRUE,FALSE)</formula>
    </cfRule>
    <cfRule type="expression" dxfId="718" priority="18">
      <formula>IF(AND(AL912&gt;=0, RIGHT(TEXT(AL912,"0.#"),1)="."),TRUE,FALSE)</formula>
    </cfRule>
    <cfRule type="expression" dxfId="717" priority="19">
      <formula>IF(AND(AL912&lt;0, RIGHT(TEXT(AL912,"0.#"),1)&lt;&gt;"."),TRUE,FALSE)</formula>
    </cfRule>
    <cfRule type="expression" dxfId="716" priority="20">
      <formula>IF(AND(AL912&lt;0, RIGHT(TEXT(AL912,"0.#"),1)="."),TRUE,FALSE)</formula>
    </cfRule>
  </conditionalFormatting>
  <conditionalFormatting sqref="Y944">
    <cfRule type="expression" dxfId="715" priority="11">
      <formula>IF(RIGHT(TEXT(Y944,"0.#"),1)=".",FALSE,TRUE)</formula>
    </cfRule>
    <cfRule type="expression" dxfId="714" priority="12">
      <formula>IF(RIGHT(TEXT(Y944,"0.#"),1)=".",TRUE,FALSE)</formula>
    </cfRule>
  </conditionalFormatting>
  <conditionalFormatting sqref="AL944:AO944">
    <cfRule type="expression" dxfId="713" priority="13">
      <formula>IF(AND(AL944&gt;=0, RIGHT(TEXT(AL944,"0.#"),1)&lt;&gt;"."),TRUE,FALSE)</formula>
    </cfRule>
    <cfRule type="expression" dxfId="712" priority="14">
      <formula>IF(AND(AL944&gt;=0, RIGHT(TEXT(AL944,"0.#"),1)="."),TRUE,FALSE)</formula>
    </cfRule>
    <cfRule type="expression" dxfId="711" priority="15">
      <formula>IF(AND(AL944&lt;0, RIGHT(TEXT(AL944,"0.#"),1)&lt;&gt;"."),TRUE,FALSE)</formula>
    </cfRule>
    <cfRule type="expression" dxfId="710" priority="16">
      <formula>IF(AND(AL944&lt;0, RIGHT(TEXT(AL944,"0.#"),1)="."),TRUE,FALSE)</formula>
    </cfRule>
  </conditionalFormatting>
  <conditionalFormatting sqref="Y977">
    <cfRule type="expression" dxfId="709" priority="5">
      <formula>IF(RIGHT(TEXT(Y977,"0.#"),1)=".",FALSE,TRUE)</formula>
    </cfRule>
    <cfRule type="expression" dxfId="708" priority="6">
      <formula>IF(RIGHT(TEXT(Y977,"0.#"),1)=".",TRUE,FALSE)</formula>
    </cfRule>
  </conditionalFormatting>
  <conditionalFormatting sqref="AL977:AO977">
    <cfRule type="expression" dxfId="707" priority="7">
      <formula>IF(AND(AL977&gt;=0, RIGHT(TEXT(AL977,"0.#"),1)&lt;&gt;"."),TRUE,FALSE)</formula>
    </cfRule>
    <cfRule type="expression" dxfId="706" priority="8">
      <formula>IF(AND(AL977&gt;=0, RIGHT(TEXT(AL977,"0.#"),1)="."),TRUE,FALSE)</formula>
    </cfRule>
    <cfRule type="expression" dxfId="705" priority="9">
      <formula>IF(AND(AL977&lt;0, RIGHT(TEXT(AL977,"0.#"),1)&lt;&gt;"."),TRUE,FALSE)</formula>
    </cfRule>
    <cfRule type="expression" dxfId="704" priority="10">
      <formula>IF(AND(AL977&lt;0, RIGHT(TEXT(AL977,"0.#"),1)="."),TRUE,FALSE)</formula>
    </cfRule>
  </conditionalFormatting>
  <conditionalFormatting sqref="AL1011:AO1019">
    <cfRule type="expression" dxfId="703" priority="1">
      <formula>IF(AND(AL1011&gt;=0, RIGHT(TEXT(AL1011,"0.#"),1)&lt;&gt;"."),TRUE,FALSE)</formula>
    </cfRule>
    <cfRule type="expression" dxfId="702" priority="2">
      <formula>IF(AND(AL1011&gt;=0, RIGHT(TEXT(AL1011,"0.#"),1)="."),TRUE,FALSE)</formula>
    </cfRule>
    <cfRule type="expression" dxfId="701" priority="3">
      <formula>IF(AND(AL1011&lt;0, RIGHT(TEXT(AL1011,"0.#"),1)&lt;&gt;"."),TRUE,FALSE)</formula>
    </cfRule>
    <cfRule type="expression" dxfId="700" priority="4">
      <formula>IF(AND(AL1011&lt;0, RIGHT(TEXT(AL1011,"0.#"),1)="."),TRUE,FALSE)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1" max="49" man="1"/>
    <brk id="725"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187</v>
      </c>
      <c r="B1" s="25" t="s">
        <v>188</v>
      </c>
      <c r="F1" s="26" t="s">
        <v>11</v>
      </c>
      <c r="G1" s="26" t="s">
        <v>189</v>
      </c>
      <c r="K1" s="27" t="s">
        <v>190</v>
      </c>
      <c r="L1" s="25" t="s">
        <v>188</v>
      </c>
      <c r="O1" s="13"/>
      <c r="P1" s="26" t="s">
        <v>18</v>
      </c>
      <c r="Q1" s="26" t="s">
        <v>189</v>
      </c>
      <c r="T1" s="13"/>
      <c r="U1" s="29" t="s">
        <v>191</v>
      </c>
      <c r="W1" s="29" t="s">
        <v>192</v>
      </c>
      <c r="Y1" s="29" t="s">
        <v>193</v>
      </c>
      <c r="Z1" s="29" t="s">
        <v>194</v>
      </c>
      <c r="AA1" s="29" t="s">
        <v>195</v>
      </c>
      <c r="AB1" s="29" t="s">
        <v>196</v>
      </c>
      <c r="AC1" s="29" t="s">
        <v>147</v>
      </c>
      <c r="AD1" s="28"/>
      <c r="AE1" s="29" t="s">
        <v>148</v>
      </c>
      <c r="AF1" s="30"/>
      <c r="AG1" s="51" t="s">
        <v>184</v>
      </c>
      <c r="AI1" s="51" t="s">
        <v>197</v>
      </c>
      <c r="AK1" s="51" t="s">
        <v>198</v>
      </c>
      <c r="AM1" s="82"/>
      <c r="AN1" s="82"/>
      <c r="AP1" s="28" t="s">
        <v>199</v>
      </c>
    </row>
    <row r="2" spans="1:42" ht="13.5" customHeight="1">
      <c r="A2" s="14" t="s">
        <v>200</v>
      </c>
      <c r="B2" s="15"/>
      <c r="C2" s="13" t="str">
        <f>IF(B2="","",A2)</f>
        <v/>
      </c>
      <c r="D2" s="13" t="str">
        <f>IF(C2="","",IF(D1&lt;&gt;"",CONCATENATE(D1,"、",C2),C2))</f>
        <v/>
      </c>
      <c r="F2" s="12" t="s">
        <v>201</v>
      </c>
      <c r="G2" s="17" t="s">
        <v>692</v>
      </c>
      <c r="H2" s="13" t="str">
        <f>IF(G2="","",F2)</f>
        <v>一般会計</v>
      </c>
      <c r="I2" s="13" t="str">
        <f>IF(H2="","",IF(I1&lt;&gt;"",CONCATENATE(I1,"、",H2),H2))</f>
        <v>一般会計</v>
      </c>
      <c r="K2" s="14" t="s">
        <v>202</v>
      </c>
      <c r="L2" s="15"/>
      <c r="M2" s="13" t="str">
        <f>IF(L2="","",K2)</f>
        <v/>
      </c>
      <c r="N2" s="13" t="str">
        <f>IF(M2="","",IF(N1&lt;&gt;"",CONCATENATE(N1,"、",M2),M2))</f>
        <v/>
      </c>
      <c r="O2" s="13"/>
      <c r="P2" s="12" t="s">
        <v>203</v>
      </c>
      <c r="Q2" s="17" t="s">
        <v>692</v>
      </c>
      <c r="R2" s="13" t="str">
        <f>IF(Q2="","",P2)</f>
        <v>直接実施</v>
      </c>
      <c r="S2" s="13" t="str">
        <f>IF(R2="","",IF(S1&lt;&gt;"",CONCATENATE(S1,"、",R2),R2))</f>
        <v>直接実施</v>
      </c>
      <c r="T2" s="13"/>
      <c r="U2" s="101">
        <v>20</v>
      </c>
      <c r="W2" s="32" t="s">
        <v>204</v>
      </c>
      <c r="Y2" s="32" t="s">
        <v>205</v>
      </c>
      <c r="Z2" s="32" t="s">
        <v>205</v>
      </c>
      <c r="AA2" s="94" t="s">
        <v>206</v>
      </c>
      <c r="AB2" s="94" t="s">
        <v>207</v>
      </c>
      <c r="AC2" s="95" t="s">
        <v>208</v>
      </c>
      <c r="AD2" s="28"/>
      <c r="AE2" s="43" t="s">
        <v>209</v>
      </c>
      <c r="AF2" s="30"/>
      <c r="AG2" s="53" t="s">
        <v>210</v>
      </c>
      <c r="AI2" s="51" t="s">
        <v>1</v>
      </c>
      <c r="AK2" s="51" t="s">
        <v>211</v>
      </c>
      <c r="AM2" s="82"/>
      <c r="AN2" s="82"/>
      <c r="AP2" s="53" t="s">
        <v>210</v>
      </c>
    </row>
    <row r="3" spans="1:42" ht="13.5" customHeight="1">
      <c r="A3" s="14" t="s">
        <v>212</v>
      </c>
      <c r="B3" s="15"/>
      <c r="C3" s="13" t="str">
        <f t="shared" ref="C3:C11" si="0">IF(B3="","",A3)</f>
        <v/>
      </c>
      <c r="D3" s="13" t="str">
        <f>IF(C3="",D2,IF(D2&lt;&gt;"",CONCATENATE(D2,"、",C3),C3))</f>
        <v/>
      </c>
      <c r="F3" s="18" t="s">
        <v>213</v>
      </c>
      <c r="G3" s="17"/>
      <c r="H3" s="13" t="str">
        <f t="shared" ref="H3:H37" si="1">IF(G3="","",F3)</f>
        <v/>
      </c>
      <c r="I3" s="13" t="str">
        <f>IF(H3="",I2,IF(I2&lt;&gt;"",CONCATENATE(I2,"、",H3),H3))</f>
        <v>一般会計</v>
      </c>
      <c r="K3" s="14" t="s">
        <v>214</v>
      </c>
      <c r="L3" s="15"/>
      <c r="M3" s="13" t="str">
        <f t="shared" ref="M3:M11" si="2">IF(L3="","",K3)</f>
        <v/>
      </c>
      <c r="N3" s="13" t="str">
        <f>IF(M3="",N2,IF(N2&lt;&gt;"",CONCATENATE(N2,"、",M3),M3))</f>
        <v/>
      </c>
      <c r="O3" s="13"/>
      <c r="P3" s="12" t="s">
        <v>215</v>
      </c>
      <c r="Q3" s="17" t="s">
        <v>692</v>
      </c>
      <c r="R3" s="13" t="str">
        <f t="shared" ref="R3:R8" si="3">IF(Q3="","",P3)</f>
        <v>委託・請負</v>
      </c>
      <c r="S3" s="13" t="str">
        <f t="shared" ref="S3:S8" si="4">IF(R3="",S2,IF(S2&lt;&gt;"",CONCATENATE(S2,"、",R3),R3))</f>
        <v>直接実施、委託・請負</v>
      </c>
      <c r="T3" s="13"/>
      <c r="U3" s="32" t="s">
        <v>216</v>
      </c>
      <c r="W3" s="32" t="s">
        <v>217</v>
      </c>
      <c r="Y3" s="32" t="s">
        <v>218</v>
      </c>
      <c r="Z3" s="32" t="s">
        <v>219</v>
      </c>
      <c r="AA3" s="94" t="s">
        <v>220</v>
      </c>
      <c r="AB3" s="94" t="s">
        <v>221</v>
      </c>
      <c r="AC3" s="95" t="s">
        <v>222</v>
      </c>
      <c r="AD3" s="28"/>
      <c r="AE3" s="43" t="s">
        <v>223</v>
      </c>
      <c r="AF3" s="30"/>
      <c r="AG3" s="53" t="s">
        <v>224</v>
      </c>
      <c r="AI3" s="51" t="s">
        <v>225</v>
      </c>
      <c r="AK3" s="51" t="str">
        <f>CHAR(CODE(AK2)+1)</f>
        <v>B</v>
      </c>
      <c r="AM3" s="82"/>
      <c r="AN3" s="82"/>
      <c r="AP3" s="53" t="s">
        <v>224</v>
      </c>
    </row>
    <row r="4" spans="1:42" ht="13.5" customHeight="1">
      <c r="A4" s="14" t="s">
        <v>226</v>
      </c>
      <c r="B4" s="15"/>
      <c r="C4" s="13" t="str">
        <f t="shared" si="0"/>
        <v/>
      </c>
      <c r="D4" s="13" t="str">
        <f>IF(C4="",D3,IF(D3&lt;&gt;"",CONCATENATE(D3,"、",C4),C4))</f>
        <v/>
      </c>
      <c r="F4" s="18" t="s">
        <v>227</v>
      </c>
      <c r="G4" s="17"/>
      <c r="H4" s="13" t="str">
        <f t="shared" si="1"/>
        <v/>
      </c>
      <c r="I4" s="13" t="str">
        <f t="shared" ref="I4:I37" si="5">IF(H4="",I3,IF(I3&lt;&gt;"",CONCATENATE(I3,"、",H4),H4))</f>
        <v>一般会計</v>
      </c>
      <c r="K4" s="14" t="s">
        <v>228</v>
      </c>
      <c r="L4" s="15"/>
      <c r="M4" s="13" t="str">
        <f t="shared" si="2"/>
        <v/>
      </c>
      <c r="N4" s="13" t="str">
        <f t="shared" ref="N4:N11" si="6">IF(M4="",N3,IF(N3&lt;&gt;"",CONCATENATE(N3,"、",M4),M4))</f>
        <v/>
      </c>
      <c r="O4" s="13"/>
      <c r="P4" s="12" t="s">
        <v>229</v>
      </c>
      <c r="Q4" s="17"/>
      <c r="R4" s="13" t="str">
        <f t="shared" si="3"/>
        <v/>
      </c>
      <c r="S4" s="13" t="str">
        <f t="shared" si="4"/>
        <v>直接実施、委託・請負</v>
      </c>
      <c r="T4" s="13"/>
      <c r="U4" s="32" t="s">
        <v>230</v>
      </c>
      <c r="W4" s="32" t="s">
        <v>231</v>
      </c>
      <c r="Y4" s="32" t="s">
        <v>232</v>
      </c>
      <c r="Z4" s="32" t="s">
        <v>233</v>
      </c>
      <c r="AA4" s="94" t="s">
        <v>234</v>
      </c>
      <c r="AB4" s="94" t="s">
        <v>235</v>
      </c>
      <c r="AC4" s="94" t="s">
        <v>236</v>
      </c>
      <c r="AD4" s="28"/>
      <c r="AE4" s="43" t="s">
        <v>237</v>
      </c>
      <c r="AF4" s="30"/>
      <c r="AG4" s="53" t="s">
        <v>238</v>
      </c>
      <c r="AI4" s="51" t="s">
        <v>239</v>
      </c>
      <c r="AK4" s="51" t="str">
        <f t="shared" ref="AK4:AK49" si="7">CHAR(CODE(AK3)+1)</f>
        <v>C</v>
      </c>
      <c r="AM4" s="82"/>
      <c r="AN4" s="82"/>
      <c r="AP4" s="53" t="s">
        <v>238</v>
      </c>
    </row>
    <row r="5" spans="1:42" ht="13.5" customHeight="1">
      <c r="A5" s="14" t="s">
        <v>240</v>
      </c>
      <c r="B5" s="15"/>
      <c r="C5" s="13" t="str">
        <f t="shared" si="0"/>
        <v/>
      </c>
      <c r="D5" s="13" t="str">
        <f>IF(C5="",D4,IF(D4&lt;&gt;"",CONCATENATE(D4,"、",C5),C5))</f>
        <v/>
      </c>
      <c r="F5" s="18" t="s">
        <v>241</v>
      </c>
      <c r="G5" s="17"/>
      <c r="H5" s="13" t="str">
        <f t="shared" si="1"/>
        <v/>
      </c>
      <c r="I5" s="13" t="str">
        <f t="shared" si="5"/>
        <v>一般会計</v>
      </c>
      <c r="K5" s="14" t="s">
        <v>242</v>
      </c>
      <c r="L5" s="15"/>
      <c r="M5" s="13" t="str">
        <f t="shared" si="2"/>
        <v/>
      </c>
      <c r="N5" s="13" t="str">
        <f t="shared" si="6"/>
        <v/>
      </c>
      <c r="O5" s="13"/>
      <c r="P5" s="12" t="s">
        <v>243</v>
      </c>
      <c r="Q5" s="17"/>
      <c r="R5" s="13" t="str">
        <f t="shared" si="3"/>
        <v/>
      </c>
      <c r="S5" s="13" t="str">
        <f t="shared" si="4"/>
        <v>直接実施、委託・請負</v>
      </c>
      <c r="T5" s="13"/>
      <c r="W5" s="32" t="s">
        <v>244</v>
      </c>
      <c r="Y5" s="32" t="s">
        <v>245</v>
      </c>
      <c r="Z5" s="32" t="s">
        <v>246</v>
      </c>
      <c r="AA5" s="94" t="s">
        <v>247</v>
      </c>
      <c r="AB5" s="94" t="s">
        <v>248</v>
      </c>
      <c r="AC5" s="94" t="s">
        <v>249</v>
      </c>
      <c r="AD5" s="31"/>
      <c r="AE5" s="43" t="s">
        <v>250</v>
      </c>
      <c r="AF5" s="30"/>
      <c r="AG5" s="53" t="s">
        <v>251</v>
      </c>
      <c r="AI5" s="51" t="s">
        <v>252</v>
      </c>
      <c r="AK5" s="51" t="str">
        <f t="shared" si="7"/>
        <v>D</v>
      </c>
      <c r="AP5" s="53" t="s">
        <v>251</v>
      </c>
    </row>
    <row r="6" spans="1:42" ht="13.5" customHeight="1">
      <c r="A6" s="14" t="s">
        <v>253</v>
      </c>
      <c r="B6" s="15"/>
      <c r="C6" s="13" t="str">
        <f t="shared" si="0"/>
        <v/>
      </c>
      <c r="D6" s="13" t="str">
        <f t="shared" ref="D6:D21" si="8">IF(C6="",D5,IF(D5&lt;&gt;"",CONCATENATE(D5,"、",C6),C6))</f>
        <v/>
      </c>
      <c r="F6" s="18" t="s">
        <v>254</v>
      </c>
      <c r="G6" s="17"/>
      <c r="H6" s="13" t="str">
        <f t="shared" si="1"/>
        <v/>
      </c>
      <c r="I6" s="13" t="str">
        <f t="shared" si="5"/>
        <v>一般会計</v>
      </c>
      <c r="K6" s="14" t="s">
        <v>255</v>
      </c>
      <c r="L6" s="15"/>
      <c r="M6" s="13" t="str">
        <f t="shared" si="2"/>
        <v/>
      </c>
      <c r="N6" s="13" t="str">
        <f t="shared" si="6"/>
        <v/>
      </c>
      <c r="O6" s="13"/>
      <c r="P6" s="12" t="s">
        <v>256</v>
      </c>
      <c r="Q6" s="17"/>
      <c r="R6" s="13" t="str">
        <f t="shared" si="3"/>
        <v/>
      </c>
      <c r="S6" s="13" t="str">
        <f t="shared" si="4"/>
        <v>直接実施、委託・請負</v>
      </c>
      <c r="T6" s="13"/>
      <c r="U6" s="32" t="s">
        <v>257</v>
      </c>
      <c r="W6" s="32" t="s">
        <v>258</v>
      </c>
      <c r="Y6" s="32" t="s">
        <v>259</v>
      </c>
      <c r="Z6" s="32" t="s">
        <v>260</v>
      </c>
      <c r="AA6" s="94" t="s">
        <v>261</v>
      </c>
      <c r="AB6" s="94" t="s">
        <v>262</v>
      </c>
      <c r="AC6" s="94" t="s">
        <v>263</v>
      </c>
      <c r="AD6" s="31"/>
      <c r="AE6" s="43" t="s">
        <v>264</v>
      </c>
      <c r="AF6" s="30"/>
      <c r="AG6" s="53" t="s">
        <v>265</v>
      </c>
      <c r="AI6" s="51" t="s">
        <v>266</v>
      </c>
      <c r="AK6" s="51" t="str">
        <f>CHAR(CODE(AK5)+1)</f>
        <v>E</v>
      </c>
      <c r="AP6" s="53" t="s">
        <v>265</v>
      </c>
    </row>
    <row r="7" spans="1:42" ht="13.5" customHeight="1">
      <c r="A7" s="14" t="s">
        <v>267</v>
      </c>
      <c r="B7" s="15"/>
      <c r="C7" s="13" t="str">
        <f t="shared" si="0"/>
        <v/>
      </c>
      <c r="D7" s="13" t="str">
        <f t="shared" si="8"/>
        <v/>
      </c>
      <c r="F7" s="18" t="s">
        <v>268</v>
      </c>
      <c r="G7" s="17"/>
      <c r="H7" s="13" t="str">
        <f t="shared" si="1"/>
        <v/>
      </c>
      <c r="I7" s="13" t="str">
        <f t="shared" si="5"/>
        <v>一般会計</v>
      </c>
      <c r="K7" s="14" t="s">
        <v>269</v>
      </c>
      <c r="L7" s="15" t="s">
        <v>692</v>
      </c>
      <c r="M7" s="13" t="str">
        <f t="shared" si="2"/>
        <v>経済協力</v>
      </c>
      <c r="N7" s="13" t="str">
        <f t="shared" si="6"/>
        <v>経済協力</v>
      </c>
      <c r="O7" s="13"/>
      <c r="P7" s="12" t="s">
        <v>270</v>
      </c>
      <c r="Q7" s="17"/>
      <c r="R7" s="13" t="str">
        <f t="shared" si="3"/>
        <v/>
      </c>
      <c r="S7" s="13" t="str">
        <f t="shared" si="4"/>
        <v>直接実施、委託・請負</v>
      </c>
      <c r="T7" s="13"/>
      <c r="U7" s="32"/>
      <c r="W7" s="32" t="s">
        <v>271</v>
      </c>
      <c r="Y7" s="32" t="s">
        <v>272</v>
      </c>
      <c r="Z7" s="32" t="s">
        <v>273</v>
      </c>
      <c r="AA7" s="94" t="s">
        <v>274</v>
      </c>
      <c r="AB7" s="94" t="s">
        <v>275</v>
      </c>
      <c r="AC7" s="31"/>
      <c r="AD7" s="31"/>
      <c r="AE7" s="32" t="s">
        <v>263</v>
      </c>
      <c r="AF7" s="30"/>
      <c r="AG7" s="53" t="s">
        <v>276</v>
      </c>
      <c r="AH7" s="85"/>
      <c r="AI7" s="53" t="s">
        <v>277</v>
      </c>
      <c r="AK7" s="51" t="str">
        <f>CHAR(CODE(AK6)+1)</f>
        <v>F</v>
      </c>
      <c r="AP7" s="53" t="s">
        <v>276</v>
      </c>
    </row>
    <row r="8" spans="1:42" ht="13.5" customHeight="1">
      <c r="A8" s="14" t="s">
        <v>278</v>
      </c>
      <c r="B8" s="15"/>
      <c r="C8" s="13" t="str">
        <f t="shared" si="0"/>
        <v/>
      </c>
      <c r="D8" s="13" t="str">
        <f t="shared" si="8"/>
        <v/>
      </c>
      <c r="F8" s="18" t="s">
        <v>279</v>
      </c>
      <c r="G8" s="17"/>
      <c r="H8" s="13" t="str">
        <f t="shared" si="1"/>
        <v/>
      </c>
      <c r="I8" s="13" t="str">
        <f t="shared" si="5"/>
        <v>一般会計</v>
      </c>
      <c r="K8" s="14" t="s">
        <v>280</v>
      </c>
      <c r="L8" s="15"/>
      <c r="M8" s="13" t="str">
        <f t="shared" si="2"/>
        <v/>
      </c>
      <c r="N8" s="13" t="str">
        <f t="shared" si="6"/>
        <v>経済協力</v>
      </c>
      <c r="O8" s="13"/>
      <c r="P8" s="12" t="s">
        <v>40</v>
      </c>
      <c r="Q8" s="17"/>
      <c r="R8" s="13" t="str">
        <f t="shared" si="3"/>
        <v/>
      </c>
      <c r="S8" s="13" t="str">
        <f t="shared" si="4"/>
        <v>直接実施、委託・請負</v>
      </c>
      <c r="T8" s="13"/>
      <c r="U8" s="32" t="s">
        <v>281</v>
      </c>
      <c r="W8" s="32" t="s">
        <v>282</v>
      </c>
      <c r="Y8" s="32" t="s">
        <v>283</v>
      </c>
      <c r="Z8" s="32" t="s">
        <v>284</v>
      </c>
      <c r="AA8" s="94" t="s">
        <v>285</v>
      </c>
      <c r="AB8" s="94" t="s">
        <v>286</v>
      </c>
      <c r="AC8" s="31"/>
      <c r="AD8" s="31"/>
      <c r="AE8" s="31"/>
      <c r="AF8" s="30"/>
      <c r="AG8" s="53" t="s">
        <v>287</v>
      </c>
      <c r="AI8" s="51" t="s">
        <v>288</v>
      </c>
      <c r="AK8" s="51" t="str">
        <f t="shared" si="7"/>
        <v>G</v>
      </c>
      <c r="AP8" s="53" t="s">
        <v>287</v>
      </c>
    </row>
    <row r="9" spans="1:42" ht="13.5" customHeight="1">
      <c r="A9" s="14" t="s">
        <v>289</v>
      </c>
      <c r="B9" s="15"/>
      <c r="C9" s="13" t="str">
        <f t="shared" si="0"/>
        <v/>
      </c>
      <c r="D9" s="13" t="str">
        <f t="shared" si="8"/>
        <v/>
      </c>
      <c r="F9" s="18" t="s">
        <v>290</v>
      </c>
      <c r="G9" s="17"/>
      <c r="H9" s="13" t="str">
        <f t="shared" si="1"/>
        <v/>
      </c>
      <c r="I9" s="13" t="str">
        <f t="shared" si="5"/>
        <v>一般会計</v>
      </c>
      <c r="K9" s="14" t="s">
        <v>291</v>
      </c>
      <c r="L9" s="15"/>
      <c r="M9" s="13" t="str">
        <f t="shared" si="2"/>
        <v/>
      </c>
      <c r="N9" s="13" t="str">
        <f t="shared" si="6"/>
        <v>経済協力</v>
      </c>
      <c r="O9" s="13"/>
      <c r="P9" s="13"/>
      <c r="Q9" s="19"/>
      <c r="T9" s="13"/>
      <c r="U9" s="32" t="s">
        <v>292</v>
      </c>
      <c r="W9" s="32" t="s">
        <v>293</v>
      </c>
      <c r="Y9" s="32" t="s">
        <v>294</v>
      </c>
      <c r="Z9" s="32" t="s">
        <v>295</v>
      </c>
      <c r="AA9" s="94" t="s">
        <v>296</v>
      </c>
      <c r="AB9" s="94" t="s">
        <v>297</v>
      </c>
      <c r="AC9" s="31"/>
      <c r="AD9" s="31"/>
      <c r="AE9" s="31"/>
      <c r="AF9" s="30"/>
      <c r="AG9" s="53" t="s">
        <v>298</v>
      </c>
      <c r="AI9" s="81"/>
      <c r="AK9" s="51" t="str">
        <f t="shared" si="7"/>
        <v>H</v>
      </c>
      <c r="AP9" s="53" t="s">
        <v>298</v>
      </c>
    </row>
    <row r="10" spans="1:42" ht="13.5" customHeight="1">
      <c r="A10" s="14" t="s">
        <v>299</v>
      </c>
      <c r="B10" s="15"/>
      <c r="C10" s="13" t="str">
        <f t="shared" si="0"/>
        <v/>
      </c>
      <c r="D10" s="13" t="str">
        <f t="shared" si="8"/>
        <v/>
      </c>
      <c r="F10" s="18" t="s">
        <v>300</v>
      </c>
      <c r="G10" s="17"/>
      <c r="H10" s="13" t="str">
        <f t="shared" si="1"/>
        <v/>
      </c>
      <c r="I10" s="13" t="str">
        <f t="shared" si="5"/>
        <v>一般会計</v>
      </c>
      <c r="K10" s="14" t="s">
        <v>301</v>
      </c>
      <c r="L10" s="15"/>
      <c r="M10" s="13" t="str">
        <f t="shared" si="2"/>
        <v/>
      </c>
      <c r="N10" s="13" t="str">
        <f t="shared" si="6"/>
        <v>経済協力</v>
      </c>
      <c r="O10" s="13"/>
      <c r="P10" s="13" t="str">
        <f>S8</f>
        <v>直接実施、委託・請負</v>
      </c>
      <c r="Q10" s="19"/>
      <c r="T10" s="13"/>
      <c r="W10" s="32" t="s">
        <v>302</v>
      </c>
      <c r="Y10" s="32" t="s">
        <v>303</v>
      </c>
      <c r="Z10" s="32" t="s">
        <v>304</v>
      </c>
      <c r="AA10" s="94" t="s">
        <v>305</v>
      </c>
      <c r="AB10" s="94" t="s">
        <v>306</v>
      </c>
      <c r="AC10" s="31"/>
      <c r="AD10" s="31"/>
      <c r="AE10" s="31"/>
      <c r="AF10" s="30"/>
      <c r="AG10" s="53" t="s">
        <v>307</v>
      </c>
      <c r="AK10" s="51" t="str">
        <f t="shared" si="7"/>
        <v>I</v>
      </c>
      <c r="AP10" s="51" t="s">
        <v>40</v>
      </c>
    </row>
    <row r="11" spans="1:42" ht="13.5" customHeight="1">
      <c r="A11" s="14" t="s">
        <v>308</v>
      </c>
      <c r="B11" s="15"/>
      <c r="C11" s="13" t="str">
        <f t="shared" si="0"/>
        <v/>
      </c>
      <c r="D11" s="13" t="str">
        <f t="shared" si="8"/>
        <v/>
      </c>
      <c r="F11" s="18" t="s">
        <v>309</v>
      </c>
      <c r="G11" s="17"/>
      <c r="H11" s="13" t="str">
        <f t="shared" si="1"/>
        <v/>
      </c>
      <c r="I11" s="13" t="str">
        <f t="shared" si="5"/>
        <v>一般会計</v>
      </c>
      <c r="K11" s="14" t="s">
        <v>310</v>
      </c>
      <c r="L11" s="15"/>
      <c r="M11" s="13" t="str">
        <f t="shared" si="2"/>
        <v/>
      </c>
      <c r="N11" s="13" t="str">
        <f t="shared" si="6"/>
        <v>経済協力</v>
      </c>
      <c r="O11" s="13"/>
      <c r="P11" s="13"/>
      <c r="Q11" s="19"/>
      <c r="T11" s="13"/>
      <c r="W11" s="32" t="s">
        <v>311</v>
      </c>
      <c r="Y11" s="32" t="s">
        <v>312</v>
      </c>
      <c r="Z11" s="32" t="s">
        <v>313</v>
      </c>
      <c r="AA11" s="94" t="s">
        <v>314</v>
      </c>
      <c r="AB11" s="94" t="s">
        <v>315</v>
      </c>
      <c r="AC11" s="31"/>
      <c r="AD11" s="31"/>
      <c r="AE11" s="31"/>
      <c r="AF11" s="30"/>
      <c r="AG11" s="51" t="s">
        <v>316</v>
      </c>
      <c r="AK11" s="51" t="str">
        <f t="shared" si="7"/>
        <v>J</v>
      </c>
    </row>
    <row r="12" spans="1:42" ht="13.5" customHeight="1">
      <c r="A12" s="14" t="s">
        <v>317</v>
      </c>
      <c r="B12" s="15"/>
      <c r="C12" s="13" t="str">
        <f t="shared" ref="C12:C24" si="9">IF(B12="","",A12)</f>
        <v/>
      </c>
      <c r="D12" s="13" t="str">
        <f t="shared" si="8"/>
        <v/>
      </c>
      <c r="F12" s="18" t="s">
        <v>318</v>
      </c>
      <c r="G12" s="17"/>
      <c r="H12" s="13" t="str">
        <f t="shared" si="1"/>
        <v/>
      </c>
      <c r="I12" s="13" t="str">
        <f t="shared" si="5"/>
        <v>一般会計</v>
      </c>
      <c r="K12" s="13"/>
      <c r="L12" s="13"/>
      <c r="O12" s="13"/>
      <c r="P12" s="13"/>
      <c r="Q12" s="19"/>
      <c r="T12" s="13"/>
      <c r="U12" s="29" t="s">
        <v>319</v>
      </c>
      <c r="W12" s="32" t="s">
        <v>320</v>
      </c>
      <c r="Y12" s="32" t="s">
        <v>321</v>
      </c>
      <c r="Z12" s="32" t="s">
        <v>322</v>
      </c>
      <c r="AA12" s="94" t="s">
        <v>323</v>
      </c>
      <c r="AB12" s="94" t="s">
        <v>324</v>
      </c>
      <c r="AC12" s="31"/>
      <c r="AD12" s="31"/>
      <c r="AE12" s="31"/>
      <c r="AF12" s="30"/>
      <c r="AG12" s="51" t="s">
        <v>325</v>
      </c>
      <c r="AK12" s="51" t="str">
        <f t="shared" si="7"/>
        <v>K</v>
      </c>
    </row>
    <row r="13" spans="1:42" ht="13.5" customHeight="1">
      <c r="A13" s="14" t="s">
        <v>326</v>
      </c>
      <c r="B13" s="15"/>
      <c r="C13" s="13" t="str">
        <f t="shared" si="9"/>
        <v/>
      </c>
      <c r="D13" s="13" t="str">
        <f t="shared" si="8"/>
        <v/>
      </c>
      <c r="F13" s="18" t="s">
        <v>327</v>
      </c>
      <c r="G13" s="17"/>
      <c r="H13" s="13" t="str">
        <f t="shared" si="1"/>
        <v/>
      </c>
      <c r="I13" s="13" t="str">
        <f t="shared" si="5"/>
        <v>一般会計</v>
      </c>
      <c r="K13" s="13" t="str">
        <f>N11</f>
        <v>経済協力</v>
      </c>
      <c r="L13" s="13"/>
      <c r="O13" s="13"/>
      <c r="P13" s="13"/>
      <c r="Q13" s="19"/>
      <c r="T13" s="13"/>
      <c r="U13" s="32" t="s">
        <v>204</v>
      </c>
      <c r="W13" s="32" t="s">
        <v>328</v>
      </c>
      <c r="Y13" s="32" t="s">
        <v>329</v>
      </c>
      <c r="Z13" s="32" t="s">
        <v>330</v>
      </c>
      <c r="AA13" s="94" t="s">
        <v>331</v>
      </c>
      <c r="AB13" s="94" t="s">
        <v>332</v>
      </c>
      <c r="AC13" s="31"/>
      <c r="AD13" s="31"/>
      <c r="AE13" s="31"/>
      <c r="AF13" s="30"/>
      <c r="AG13" s="51" t="s">
        <v>40</v>
      </c>
      <c r="AK13" s="51" t="str">
        <f t="shared" si="7"/>
        <v>L</v>
      </c>
    </row>
    <row r="14" spans="1:42" ht="13.5" customHeight="1">
      <c r="A14" s="14" t="s">
        <v>333</v>
      </c>
      <c r="B14" s="15"/>
      <c r="C14" s="13" t="str">
        <f t="shared" si="9"/>
        <v/>
      </c>
      <c r="D14" s="13" t="str">
        <f t="shared" si="8"/>
        <v/>
      </c>
      <c r="F14" s="18" t="s">
        <v>334</v>
      </c>
      <c r="G14" s="17"/>
      <c r="H14" s="13" t="str">
        <f t="shared" si="1"/>
        <v/>
      </c>
      <c r="I14" s="13" t="str">
        <f t="shared" si="5"/>
        <v>一般会計</v>
      </c>
      <c r="K14" s="13"/>
      <c r="L14" s="13"/>
      <c r="O14" s="13"/>
      <c r="P14" s="13"/>
      <c r="Q14" s="19"/>
      <c r="T14" s="13"/>
      <c r="U14" s="32" t="s">
        <v>335</v>
      </c>
      <c r="W14" s="32" t="s">
        <v>336</v>
      </c>
      <c r="Y14" s="32" t="s">
        <v>337</v>
      </c>
      <c r="Z14" s="32" t="s">
        <v>338</v>
      </c>
      <c r="AA14" s="94" t="s">
        <v>339</v>
      </c>
      <c r="AB14" s="94" t="s">
        <v>340</v>
      </c>
      <c r="AC14" s="31"/>
      <c r="AD14" s="31"/>
      <c r="AE14" s="31"/>
      <c r="AF14" s="30"/>
      <c r="AG14" s="81"/>
      <c r="AK14" s="51" t="str">
        <f t="shared" si="7"/>
        <v>M</v>
      </c>
    </row>
    <row r="15" spans="1:42" ht="13.5" customHeight="1">
      <c r="A15" s="14" t="s">
        <v>341</v>
      </c>
      <c r="B15" s="15"/>
      <c r="C15" s="13" t="str">
        <f t="shared" si="9"/>
        <v/>
      </c>
      <c r="D15" s="13" t="str">
        <f t="shared" si="8"/>
        <v/>
      </c>
      <c r="F15" s="18" t="s">
        <v>342</v>
      </c>
      <c r="G15" s="17"/>
      <c r="H15" s="13" t="str">
        <f t="shared" si="1"/>
        <v/>
      </c>
      <c r="I15" s="13" t="str">
        <f t="shared" si="5"/>
        <v>一般会計</v>
      </c>
      <c r="K15" s="13"/>
      <c r="L15" s="13"/>
      <c r="O15" s="13"/>
      <c r="P15" s="13"/>
      <c r="Q15" s="19"/>
      <c r="T15" s="13"/>
      <c r="U15" s="32" t="s">
        <v>343</v>
      </c>
      <c r="W15" s="32" t="s">
        <v>344</v>
      </c>
      <c r="Y15" s="32" t="s">
        <v>345</v>
      </c>
      <c r="Z15" s="32" t="s">
        <v>346</v>
      </c>
      <c r="AA15" s="94" t="s">
        <v>347</v>
      </c>
      <c r="AB15" s="94" t="s">
        <v>348</v>
      </c>
      <c r="AC15" s="31"/>
      <c r="AD15" s="31"/>
      <c r="AE15" s="31"/>
      <c r="AF15" s="30"/>
      <c r="AG15" s="82"/>
      <c r="AK15" s="51" t="str">
        <f t="shared" si="7"/>
        <v>N</v>
      </c>
    </row>
    <row r="16" spans="1:42" ht="13.5" customHeight="1">
      <c r="A16" s="14" t="s">
        <v>349</v>
      </c>
      <c r="B16" s="15"/>
      <c r="C16" s="13" t="str">
        <f t="shared" si="9"/>
        <v/>
      </c>
      <c r="D16" s="13" t="str">
        <f t="shared" si="8"/>
        <v/>
      </c>
      <c r="F16" s="18" t="s">
        <v>350</v>
      </c>
      <c r="G16" s="17"/>
      <c r="H16" s="13" t="str">
        <f t="shared" si="1"/>
        <v/>
      </c>
      <c r="I16" s="13" t="str">
        <f t="shared" si="5"/>
        <v>一般会計</v>
      </c>
      <c r="K16" s="13"/>
      <c r="L16" s="13"/>
      <c r="O16" s="13"/>
      <c r="P16" s="13"/>
      <c r="Q16" s="19"/>
      <c r="T16" s="13"/>
      <c r="U16" s="32" t="s">
        <v>351</v>
      </c>
      <c r="W16" s="32" t="s">
        <v>352</v>
      </c>
      <c r="Y16" s="32" t="s">
        <v>353</v>
      </c>
      <c r="Z16" s="32" t="s">
        <v>354</v>
      </c>
      <c r="AA16" s="94" t="s">
        <v>355</v>
      </c>
      <c r="AB16" s="94" t="s">
        <v>356</v>
      </c>
      <c r="AC16" s="31"/>
      <c r="AD16" s="31"/>
      <c r="AE16" s="31"/>
      <c r="AF16" s="30"/>
      <c r="AG16" s="82"/>
      <c r="AK16" s="51" t="str">
        <f t="shared" si="7"/>
        <v>O</v>
      </c>
    </row>
    <row r="17" spans="1:37" ht="13.5" customHeight="1">
      <c r="A17" s="14" t="s">
        <v>357</v>
      </c>
      <c r="B17" s="15"/>
      <c r="C17" s="13" t="str">
        <f t="shared" si="9"/>
        <v/>
      </c>
      <c r="D17" s="13" t="str">
        <f t="shared" si="8"/>
        <v/>
      </c>
      <c r="F17" s="18" t="s">
        <v>358</v>
      </c>
      <c r="G17" s="17"/>
      <c r="H17" s="13" t="str">
        <f t="shared" si="1"/>
        <v/>
      </c>
      <c r="I17" s="13" t="str">
        <f t="shared" si="5"/>
        <v>一般会計</v>
      </c>
      <c r="K17" s="13"/>
      <c r="L17" s="13"/>
      <c r="O17" s="13"/>
      <c r="P17" s="13"/>
      <c r="Q17" s="19"/>
      <c r="T17" s="13"/>
      <c r="U17" s="32" t="s">
        <v>359</v>
      </c>
      <c r="W17" s="32" t="s">
        <v>360</v>
      </c>
      <c r="Y17" s="32" t="s">
        <v>361</v>
      </c>
      <c r="Z17" s="32" t="s">
        <v>362</v>
      </c>
      <c r="AA17" s="94" t="s">
        <v>363</v>
      </c>
      <c r="AB17" s="94" t="s">
        <v>364</v>
      </c>
      <c r="AC17" s="31"/>
      <c r="AD17" s="31"/>
      <c r="AE17" s="31"/>
      <c r="AF17" s="30"/>
      <c r="AG17" s="82"/>
      <c r="AK17" s="51" t="str">
        <f t="shared" si="7"/>
        <v>P</v>
      </c>
    </row>
    <row r="18" spans="1:37" ht="13.5" customHeight="1">
      <c r="A18" s="14" t="s">
        <v>365</v>
      </c>
      <c r="B18" s="15"/>
      <c r="C18" s="13" t="str">
        <f t="shared" si="9"/>
        <v/>
      </c>
      <c r="D18" s="13" t="str">
        <f t="shared" si="8"/>
        <v/>
      </c>
      <c r="F18" s="18" t="s">
        <v>366</v>
      </c>
      <c r="G18" s="17"/>
      <c r="H18" s="13" t="str">
        <f t="shared" si="1"/>
        <v/>
      </c>
      <c r="I18" s="13" t="str">
        <f t="shared" si="5"/>
        <v>一般会計</v>
      </c>
      <c r="K18" s="13"/>
      <c r="L18" s="13"/>
      <c r="O18" s="13"/>
      <c r="P18" s="13"/>
      <c r="Q18" s="19"/>
      <c r="T18" s="13"/>
      <c r="U18" s="32" t="s">
        <v>367</v>
      </c>
      <c r="W18" s="32" t="s">
        <v>368</v>
      </c>
      <c r="Y18" s="32" t="s">
        <v>369</v>
      </c>
      <c r="Z18" s="32" t="s">
        <v>370</v>
      </c>
      <c r="AA18" s="94" t="s">
        <v>371</v>
      </c>
      <c r="AB18" s="94" t="s">
        <v>372</v>
      </c>
      <c r="AC18" s="31"/>
      <c r="AD18" s="31"/>
      <c r="AE18" s="31"/>
      <c r="AF18" s="30"/>
      <c r="AK18" s="51" t="str">
        <f t="shared" si="7"/>
        <v>Q</v>
      </c>
    </row>
    <row r="19" spans="1:37" ht="13.5" customHeight="1">
      <c r="A19" s="14" t="s">
        <v>373</v>
      </c>
      <c r="B19" s="15"/>
      <c r="C19" s="13" t="str">
        <f t="shared" si="9"/>
        <v/>
      </c>
      <c r="D19" s="13" t="str">
        <f t="shared" si="8"/>
        <v/>
      </c>
      <c r="F19" s="18" t="s">
        <v>374</v>
      </c>
      <c r="G19" s="17"/>
      <c r="H19" s="13" t="str">
        <f t="shared" si="1"/>
        <v/>
      </c>
      <c r="I19" s="13" t="str">
        <f t="shared" si="5"/>
        <v>一般会計</v>
      </c>
      <c r="K19" s="13"/>
      <c r="L19" s="13"/>
      <c r="O19" s="13"/>
      <c r="P19" s="13"/>
      <c r="Q19" s="19"/>
      <c r="T19" s="13"/>
      <c r="U19" s="32" t="s">
        <v>375</v>
      </c>
      <c r="W19" s="32" t="s">
        <v>376</v>
      </c>
      <c r="Y19" s="32" t="s">
        <v>377</v>
      </c>
      <c r="Z19" s="32" t="s">
        <v>378</v>
      </c>
      <c r="AA19" s="94" t="s">
        <v>379</v>
      </c>
      <c r="AB19" s="94" t="s">
        <v>380</v>
      </c>
      <c r="AC19" s="31"/>
      <c r="AD19" s="31"/>
      <c r="AE19" s="31"/>
      <c r="AF19" s="30"/>
      <c r="AK19" s="51" t="str">
        <f t="shared" si="7"/>
        <v>R</v>
      </c>
    </row>
    <row r="20" spans="1:37" ht="13.5" customHeight="1">
      <c r="A20" s="14" t="s">
        <v>381</v>
      </c>
      <c r="B20" s="15"/>
      <c r="C20" s="13" t="str">
        <f t="shared" si="9"/>
        <v/>
      </c>
      <c r="D20" s="13" t="str">
        <f t="shared" si="8"/>
        <v/>
      </c>
      <c r="F20" s="18" t="s">
        <v>382</v>
      </c>
      <c r="G20" s="17"/>
      <c r="H20" s="13" t="str">
        <f t="shared" si="1"/>
        <v/>
      </c>
      <c r="I20" s="13" t="str">
        <f t="shared" si="5"/>
        <v>一般会計</v>
      </c>
      <c r="K20" s="13"/>
      <c r="L20" s="13"/>
      <c r="O20" s="13"/>
      <c r="P20" s="13"/>
      <c r="Q20" s="19"/>
      <c r="T20" s="13"/>
      <c r="U20" s="32" t="s">
        <v>383</v>
      </c>
      <c r="W20" s="32" t="s">
        <v>384</v>
      </c>
      <c r="Y20" s="32" t="s">
        <v>385</v>
      </c>
      <c r="Z20" s="32" t="s">
        <v>386</v>
      </c>
      <c r="AA20" s="94" t="s">
        <v>387</v>
      </c>
      <c r="AB20" s="94" t="s">
        <v>388</v>
      </c>
      <c r="AC20" s="31"/>
      <c r="AD20" s="31"/>
      <c r="AE20" s="31"/>
      <c r="AF20" s="30"/>
      <c r="AK20" s="51" t="str">
        <f t="shared" si="7"/>
        <v>S</v>
      </c>
    </row>
    <row r="21" spans="1:37" ht="13.5" customHeight="1">
      <c r="A21" s="14" t="s">
        <v>389</v>
      </c>
      <c r="B21" s="15"/>
      <c r="C21" s="13" t="str">
        <f t="shared" si="9"/>
        <v/>
      </c>
      <c r="D21" s="13" t="str">
        <f t="shared" si="8"/>
        <v/>
      </c>
      <c r="F21" s="18" t="s">
        <v>390</v>
      </c>
      <c r="G21" s="17"/>
      <c r="H21" s="13" t="str">
        <f t="shared" si="1"/>
        <v/>
      </c>
      <c r="I21" s="13" t="str">
        <f t="shared" si="5"/>
        <v>一般会計</v>
      </c>
      <c r="K21" s="13"/>
      <c r="L21" s="13"/>
      <c r="O21" s="13"/>
      <c r="P21" s="13"/>
      <c r="Q21" s="19"/>
      <c r="T21" s="13"/>
      <c r="U21" s="32" t="s">
        <v>391</v>
      </c>
      <c r="W21" s="32" t="s">
        <v>392</v>
      </c>
      <c r="Y21" s="32" t="s">
        <v>393</v>
      </c>
      <c r="Z21" s="32" t="s">
        <v>394</v>
      </c>
      <c r="AA21" s="94" t="s">
        <v>395</v>
      </c>
      <c r="AB21" s="94" t="s">
        <v>396</v>
      </c>
      <c r="AC21" s="31"/>
      <c r="AD21" s="31"/>
      <c r="AE21" s="31"/>
      <c r="AF21" s="30"/>
      <c r="AK21" s="51" t="str">
        <f t="shared" si="7"/>
        <v>T</v>
      </c>
    </row>
    <row r="22" spans="1:37" ht="13.5" customHeight="1">
      <c r="A22" s="14" t="s">
        <v>397</v>
      </c>
      <c r="B22" s="15" t="s">
        <v>692</v>
      </c>
      <c r="C22" s="13" t="str">
        <f t="shared" si="9"/>
        <v>ＯＤＡ</v>
      </c>
      <c r="D22" s="13" t="str">
        <f>IF(C22="",D21,IF(D21&lt;&gt;"",CONCATENATE(D21,"、",C22),C22))</f>
        <v>ＯＤＡ</v>
      </c>
      <c r="F22" s="18" t="s">
        <v>398</v>
      </c>
      <c r="G22" s="17"/>
      <c r="H22" s="13" t="str">
        <f t="shared" si="1"/>
        <v/>
      </c>
      <c r="I22" s="13" t="str">
        <f t="shared" si="5"/>
        <v>一般会計</v>
      </c>
      <c r="K22" s="13"/>
      <c r="L22" s="13"/>
      <c r="O22" s="13"/>
      <c r="P22" s="13"/>
      <c r="Q22" s="19"/>
      <c r="T22" s="13"/>
      <c r="U22" s="32" t="s">
        <v>399</v>
      </c>
      <c r="W22" s="32" t="s">
        <v>400</v>
      </c>
      <c r="Y22" s="32" t="s">
        <v>401</v>
      </c>
      <c r="Z22" s="32" t="s">
        <v>402</v>
      </c>
      <c r="AA22" s="94" t="s">
        <v>403</v>
      </c>
      <c r="AB22" s="94" t="s">
        <v>404</v>
      </c>
      <c r="AC22" s="31"/>
      <c r="AD22" s="31"/>
      <c r="AE22" s="31"/>
      <c r="AF22" s="30"/>
      <c r="AK22" s="51" t="str">
        <f t="shared" si="7"/>
        <v>U</v>
      </c>
    </row>
    <row r="23" spans="1:37" ht="13.5" customHeight="1">
      <c r="A23" s="14" t="s">
        <v>405</v>
      </c>
      <c r="B23" s="15"/>
      <c r="C23" s="13" t="str">
        <f t="shared" si="9"/>
        <v/>
      </c>
      <c r="D23" s="13" t="str">
        <f>IF(C23="",D22,IF(D22&lt;&gt;"",CONCATENATE(D22,"、",C23),C23))</f>
        <v>ＯＤＡ</v>
      </c>
      <c r="F23" s="18" t="s">
        <v>406</v>
      </c>
      <c r="G23" s="17"/>
      <c r="H23" s="13" t="str">
        <f t="shared" si="1"/>
        <v/>
      </c>
      <c r="I23" s="13" t="str">
        <f t="shared" si="5"/>
        <v>一般会計</v>
      </c>
      <c r="K23" s="13"/>
      <c r="L23" s="13"/>
      <c r="O23" s="13"/>
      <c r="P23" s="13"/>
      <c r="Q23" s="19"/>
      <c r="T23" s="13"/>
      <c r="U23" s="32" t="s">
        <v>407</v>
      </c>
      <c r="W23" s="32" t="s">
        <v>408</v>
      </c>
      <c r="Y23" s="32" t="s">
        <v>409</v>
      </c>
      <c r="Z23" s="32" t="s">
        <v>410</v>
      </c>
      <c r="AA23" s="94" t="s">
        <v>411</v>
      </c>
      <c r="AB23" s="94" t="s">
        <v>412</v>
      </c>
      <c r="AC23" s="31"/>
      <c r="AD23" s="31"/>
      <c r="AE23" s="31"/>
      <c r="AF23" s="30"/>
      <c r="AK23" s="51" t="str">
        <f t="shared" si="7"/>
        <v>V</v>
      </c>
    </row>
    <row r="24" spans="1:37" ht="13.5" customHeight="1">
      <c r="A24" s="88" t="s">
        <v>413</v>
      </c>
      <c r="B24" s="15"/>
      <c r="C24" s="13" t="str">
        <f t="shared" si="9"/>
        <v/>
      </c>
      <c r="D24" s="13" t="str">
        <f>IF(C24="",D23,IF(D23&lt;&gt;"",CONCATENATE(D23,"、",C24),C24))</f>
        <v>ＯＤＡ</v>
      </c>
      <c r="F24" s="18" t="s">
        <v>414</v>
      </c>
      <c r="G24" s="17"/>
      <c r="H24" s="13" t="str">
        <f t="shared" si="1"/>
        <v/>
      </c>
      <c r="I24" s="13" t="str">
        <f t="shared" si="5"/>
        <v>一般会計</v>
      </c>
      <c r="K24" s="13"/>
      <c r="L24" s="13"/>
      <c r="O24" s="13"/>
      <c r="P24" s="13"/>
      <c r="Q24" s="19"/>
      <c r="T24" s="13"/>
      <c r="U24" s="32" t="s">
        <v>415</v>
      </c>
      <c r="Y24" s="32" t="s">
        <v>416</v>
      </c>
      <c r="Z24" s="32" t="s">
        <v>417</v>
      </c>
      <c r="AA24" s="94" t="s">
        <v>418</v>
      </c>
      <c r="AB24" s="94" t="s">
        <v>419</v>
      </c>
      <c r="AC24" s="31"/>
      <c r="AD24" s="31"/>
      <c r="AE24" s="31"/>
      <c r="AF24" s="30"/>
      <c r="AK24" s="51" t="str">
        <f>CHAR(CODE(AK23)+1)</f>
        <v>W</v>
      </c>
    </row>
    <row r="25" spans="1:37" ht="13.5" customHeight="1">
      <c r="A25" s="90"/>
      <c r="B25" s="89"/>
      <c r="F25" s="18" t="s">
        <v>420</v>
      </c>
      <c r="G25" s="17"/>
      <c r="H25" s="13" t="str">
        <f t="shared" si="1"/>
        <v/>
      </c>
      <c r="I25" s="13" t="str">
        <f t="shared" si="5"/>
        <v>一般会計</v>
      </c>
      <c r="K25" s="13"/>
      <c r="L25" s="13"/>
      <c r="O25" s="13"/>
      <c r="P25" s="13"/>
      <c r="Q25" s="19"/>
      <c r="T25" s="13"/>
      <c r="U25" s="32" t="s">
        <v>421</v>
      </c>
      <c r="Y25" s="32" t="s">
        <v>422</v>
      </c>
      <c r="Z25" s="32" t="s">
        <v>423</v>
      </c>
      <c r="AA25" s="94" t="s">
        <v>424</v>
      </c>
      <c r="AB25" s="94" t="s">
        <v>425</v>
      </c>
      <c r="AC25" s="31"/>
      <c r="AD25" s="31"/>
      <c r="AE25" s="31"/>
      <c r="AF25" s="30"/>
      <c r="AK25" s="51" t="str">
        <f t="shared" si="7"/>
        <v>X</v>
      </c>
    </row>
    <row r="26" spans="1:37" ht="13.5" customHeight="1">
      <c r="A26" s="87"/>
      <c r="B26" s="86"/>
      <c r="F26" s="18" t="s">
        <v>426</v>
      </c>
      <c r="G26" s="17"/>
      <c r="H26" s="13" t="str">
        <f t="shared" si="1"/>
        <v/>
      </c>
      <c r="I26" s="13" t="str">
        <f t="shared" si="5"/>
        <v>一般会計</v>
      </c>
      <c r="K26" s="13"/>
      <c r="L26" s="13"/>
      <c r="O26" s="13"/>
      <c r="P26" s="13"/>
      <c r="Q26" s="19"/>
      <c r="T26" s="13"/>
      <c r="U26" s="32" t="s">
        <v>427</v>
      </c>
      <c r="Y26" s="32" t="s">
        <v>428</v>
      </c>
      <c r="Z26" s="32" t="s">
        <v>429</v>
      </c>
      <c r="AA26" s="94" t="s">
        <v>430</v>
      </c>
      <c r="AB26" s="94" t="s">
        <v>431</v>
      </c>
      <c r="AC26" s="31"/>
      <c r="AD26" s="31"/>
      <c r="AE26" s="31"/>
      <c r="AF26" s="30"/>
      <c r="AK26" s="51" t="str">
        <f t="shared" si="7"/>
        <v>Y</v>
      </c>
    </row>
    <row r="27" spans="1:37" ht="13.5" customHeight="1">
      <c r="A27" s="13" t="str">
        <f>IF(D24="", "-", D24)</f>
        <v>ＯＤＡ</v>
      </c>
      <c r="B27" s="13"/>
      <c r="F27" s="18" t="s">
        <v>432</v>
      </c>
      <c r="G27" s="17"/>
      <c r="H27" s="13" t="str">
        <f t="shared" si="1"/>
        <v/>
      </c>
      <c r="I27" s="13" t="str">
        <f t="shared" si="5"/>
        <v>一般会計</v>
      </c>
      <c r="K27" s="13"/>
      <c r="L27" s="13"/>
      <c r="O27" s="13"/>
      <c r="P27" s="13"/>
      <c r="Q27" s="19"/>
      <c r="T27" s="13"/>
      <c r="U27" s="32" t="s">
        <v>433</v>
      </c>
      <c r="Y27" s="32" t="s">
        <v>434</v>
      </c>
      <c r="Z27" s="32" t="s">
        <v>435</v>
      </c>
      <c r="AA27" s="94" t="s">
        <v>436</v>
      </c>
      <c r="AB27" s="94" t="s">
        <v>437</v>
      </c>
      <c r="AC27" s="31"/>
      <c r="AD27" s="31"/>
      <c r="AE27" s="31"/>
      <c r="AF27" s="30"/>
      <c r="AK27" s="51" t="str">
        <f>CHAR(CODE(AK26)+1)</f>
        <v>Z</v>
      </c>
    </row>
    <row r="28" spans="1:37" ht="13.5" customHeight="1">
      <c r="B28" s="13"/>
      <c r="F28" s="18" t="s">
        <v>438</v>
      </c>
      <c r="G28" s="17"/>
      <c r="H28" s="13" t="str">
        <f t="shared" si="1"/>
        <v/>
      </c>
      <c r="I28" s="13" t="str">
        <f t="shared" si="5"/>
        <v>一般会計</v>
      </c>
      <c r="K28" s="13"/>
      <c r="L28" s="13"/>
      <c r="O28" s="13"/>
      <c r="P28" s="13"/>
      <c r="Q28" s="19"/>
      <c r="T28" s="13"/>
      <c r="U28" s="32" t="s">
        <v>439</v>
      </c>
      <c r="Y28" s="32" t="s">
        <v>440</v>
      </c>
      <c r="Z28" s="32" t="s">
        <v>441</v>
      </c>
      <c r="AA28" s="94" t="s">
        <v>442</v>
      </c>
      <c r="AB28" s="94" t="s">
        <v>443</v>
      </c>
      <c r="AC28" s="31"/>
      <c r="AD28" s="31"/>
      <c r="AE28" s="31"/>
      <c r="AF28" s="30"/>
      <c r="AK28" s="51" t="s">
        <v>444</v>
      </c>
    </row>
    <row r="29" spans="1:37" ht="13.5" customHeight="1">
      <c r="A29" s="13"/>
      <c r="B29" s="13"/>
      <c r="F29" s="18" t="s">
        <v>445</v>
      </c>
      <c r="G29" s="17"/>
      <c r="H29" s="13" t="str">
        <f t="shared" si="1"/>
        <v/>
      </c>
      <c r="I29" s="13" t="str">
        <f t="shared" si="5"/>
        <v>一般会計</v>
      </c>
      <c r="K29" s="13"/>
      <c r="L29" s="13"/>
      <c r="O29" s="13"/>
      <c r="P29" s="13"/>
      <c r="Q29" s="19"/>
      <c r="T29" s="13"/>
      <c r="U29" s="32" t="s">
        <v>446</v>
      </c>
      <c r="Y29" s="32" t="s">
        <v>447</v>
      </c>
      <c r="Z29" s="32" t="s">
        <v>448</v>
      </c>
      <c r="AA29" s="94" t="s">
        <v>449</v>
      </c>
      <c r="AB29" s="94" t="s">
        <v>450</v>
      </c>
      <c r="AC29" s="31"/>
      <c r="AD29" s="31"/>
      <c r="AE29" s="31"/>
      <c r="AF29" s="30"/>
      <c r="AK29" s="51" t="str">
        <f t="shared" si="7"/>
        <v>b</v>
      </c>
    </row>
    <row r="30" spans="1:37" ht="13.5" customHeight="1">
      <c r="A30" s="13"/>
      <c r="B30" s="13"/>
      <c r="F30" s="18" t="s">
        <v>451</v>
      </c>
      <c r="G30" s="17"/>
      <c r="H30" s="13" t="str">
        <f t="shared" si="1"/>
        <v/>
      </c>
      <c r="I30" s="13" t="str">
        <f t="shared" si="5"/>
        <v>一般会計</v>
      </c>
      <c r="K30" s="13"/>
      <c r="L30" s="13"/>
      <c r="O30" s="13"/>
      <c r="P30" s="13"/>
      <c r="Q30" s="19"/>
      <c r="T30" s="13"/>
      <c r="U30" s="32" t="s">
        <v>452</v>
      </c>
      <c r="Y30" s="32" t="s">
        <v>453</v>
      </c>
      <c r="Z30" s="32" t="s">
        <v>454</v>
      </c>
      <c r="AA30" s="94" t="s">
        <v>455</v>
      </c>
      <c r="AB30" s="94" t="s">
        <v>456</v>
      </c>
      <c r="AC30" s="31"/>
      <c r="AD30" s="31"/>
      <c r="AE30" s="31"/>
      <c r="AF30" s="30"/>
      <c r="AK30" s="51" t="str">
        <f t="shared" si="7"/>
        <v>c</v>
      </c>
    </row>
    <row r="31" spans="1:37" ht="13.5" customHeight="1">
      <c r="A31" s="13"/>
      <c r="B31" s="13"/>
      <c r="F31" s="18" t="s">
        <v>457</v>
      </c>
      <c r="G31" s="17"/>
      <c r="H31" s="13" t="str">
        <f t="shared" si="1"/>
        <v/>
      </c>
      <c r="I31" s="13" t="str">
        <f t="shared" si="5"/>
        <v>一般会計</v>
      </c>
      <c r="K31" s="13"/>
      <c r="L31" s="13"/>
      <c r="O31" s="13"/>
      <c r="P31" s="13"/>
      <c r="Q31" s="19"/>
      <c r="T31" s="13"/>
      <c r="U31" s="32" t="s">
        <v>458</v>
      </c>
      <c r="Y31" s="32" t="s">
        <v>459</v>
      </c>
      <c r="Z31" s="32" t="s">
        <v>460</v>
      </c>
      <c r="AA31" s="94" t="s">
        <v>461</v>
      </c>
      <c r="AB31" s="94" t="s">
        <v>462</v>
      </c>
      <c r="AC31" s="31"/>
      <c r="AD31" s="31"/>
      <c r="AE31" s="31"/>
      <c r="AF31" s="30"/>
      <c r="AK31" s="51" t="str">
        <f t="shared" si="7"/>
        <v>d</v>
      </c>
    </row>
    <row r="32" spans="1:37" ht="13.5" customHeight="1">
      <c r="A32" s="13"/>
      <c r="B32" s="13"/>
      <c r="F32" s="18" t="s">
        <v>463</v>
      </c>
      <c r="G32" s="17"/>
      <c r="H32" s="13" t="str">
        <f t="shared" si="1"/>
        <v/>
      </c>
      <c r="I32" s="13" t="str">
        <f t="shared" si="5"/>
        <v>一般会計</v>
      </c>
      <c r="K32" s="13"/>
      <c r="L32" s="13"/>
      <c r="O32" s="13"/>
      <c r="P32" s="13"/>
      <c r="Q32" s="19"/>
      <c r="T32" s="13"/>
      <c r="U32" s="32" t="s">
        <v>464</v>
      </c>
      <c r="Y32" s="32" t="s">
        <v>465</v>
      </c>
      <c r="Z32" s="32" t="s">
        <v>466</v>
      </c>
      <c r="AA32" s="94" t="s">
        <v>467</v>
      </c>
      <c r="AB32" s="94" t="s">
        <v>467</v>
      </c>
      <c r="AC32" s="31"/>
      <c r="AD32" s="31"/>
      <c r="AE32" s="31"/>
      <c r="AF32" s="30"/>
      <c r="AK32" s="51" t="str">
        <f t="shared" si="7"/>
        <v>e</v>
      </c>
    </row>
    <row r="33" spans="1:37" ht="13.5" customHeight="1">
      <c r="A33" s="13"/>
      <c r="B33" s="13"/>
      <c r="F33" s="18" t="s">
        <v>468</v>
      </c>
      <c r="G33" s="17"/>
      <c r="H33" s="13" t="str">
        <f t="shared" si="1"/>
        <v/>
      </c>
      <c r="I33" s="13" t="str">
        <f t="shared" si="5"/>
        <v>一般会計</v>
      </c>
      <c r="K33" s="13"/>
      <c r="L33" s="13"/>
      <c r="O33" s="13"/>
      <c r="P33" s="13"/>
      <c r="Q33" s="19"/>
      <c r="T33" s="13"/>
      <c r="U33" s="32" t="s">
        <v>469</v>
      </c>
      <c r="Y33" s="32" t="s">
        <v>470</v>
      </c>
      <c r="Z33" s="32" t="s">
        <v>471</v>
      </c>
      <c r="AA33" s="75"/>
      <c r="AB33" s="31"/>
      <c r="AC33" s="31"/>
      <c r="AD33" s="31"/>
      <c r="AE33" s="31"/>
      <c r="AF33" s="30"/>
      <c r="AK33" s="51" t="str">
        <f t="shared" si="7"/>
        <v>f</v>
      </c>
    </row>
    <row r="34" spans="1:37" ht="13.5" customHeight="1">
      <c r="A34" s="13"/>
      <c r="B34" s="13"/>
      <c r="F34" s="18" t="s">
        <v>472</v>
      </c>
      <c r="G34" s="17"/>
      <c r="H34" s="13" t="str">
        <f t="shared" si="1"/>
        <v/>
      </c>
      <c r="I34" s="13" t="str">
        <f t="shared" si="5"/>
        <v>一般会計</v>
      </c>
      <c r="K34" s="13"/>
      <c r="L34" s="13"/>
      <c r="O34" s="13"/>
      <c r="P34" s="13"/>
      <c r="Q34" s="19"/>
      <c r="T34" s="13"/>
      <c r="U34" s="32" t="s">
        <v>473</v>
      </c>
      <c r="Y34" s="32" t="s">
        <v>474</v>
      </c>
      <c r="Z34" s="32" t="s">
        <v>475</v>
      </c>
      <c r="AB34" s="31"/>
      <c r="AC34" s="31"/>
      <c r="AD34" s="31"/>
      <c r="AE34" s="31"/>
      <c r="AF34" s="30"/>
      <c r="AK34" s="51" t="str">
        <f t="shared" si="7"/>
        <v>g</v>
      </c>
    </row>
    <row r="35" spans="1:37" ht="13.5" customHeight="1">
      <c r="A35" s="13"/>
      <c r="B35" s="13"/>
      <c r="F35" s="18" t="s">
        <v>476</v>
      </c>
      <c r="G35" s="17"/>
      <c r="H35" s="13" t="str">
        <f t="shared" si="1"/>
        <v/>
      </c>
      <c r="I35" s="13" t="str">
        <f t="shared" si="5"/>
        <v>一般会計</v>
      </c>
      <c r="K35" s="13"/>
      <c r="L35" s="13"/>
      <c r="O35" s="13"/>
      <c r="P35" s="13"/>
      <c r="Q35" s="19"/>
      <c r="T35" s="13"/>
      <c r="Y35" s="32" t="s">
        <v>477</v>
      </c>
      <c r="Z35" s="32" t="s">
        <v>478</v>
      </c>
      <c r="AC35" s="31"/>
      <c r="AF35" s="30"/>
      <c r="AK35" s="51" t="str">
        <f t="shared" si="7"/>
        <v>h</v>
      </c>
    </row>
    <row r="36" spans="1:37" ht="13.5" customHeight="1">
      <c r="A36" s="13"/>
      <c r="B36" s="13"/>
      <c r="F36" s="18" t="s">
        <v>479</v>
      </c>
      <c r="G36" s="17"/>
      <c r="H36" s="13" t="str">
        <f t="shared" si="1"/>
        <v/>
      </c>
      <c r="I36" s="13" t="str">
        <f t="shared" si="5"/>
        <v>一般会計</v>
      </c>
      <c r="K36" s="13"/>
      <c r="L36" s="13"/>
      <c r="O36" s="13"/>
      <c r="P36" s="13"/>
      <c r="Q36" s="19"/>
      <c r="T36" s="13"/>
      <c r="U36" s="32" t="s">
        <v>480</v>
      </c>
      <c r="Y36" s="32" t="s">
        <v>481</v>
      </c>
      <c r="Z36" s="32" t="s">
        <v>482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483</v>
      </c>
      <c r="Z37" s="32" t="s">
        <v>484</v>
      </c>
      <c r="AF37" s="30"/>
      <c r="AK37" s="51" t="str">
        <f t="shared" si="7"/>
        <v>j</v>
      </c>
    </row>
    <row r="38" spans="1:37">
      <c r="A38" s="13"/>
      <c r="B38" s="13"/>
      <c r="F38" s="13"/>
      <c r="G38" s="19"/>
      <c r="K38" s="13"/>
      <c r="L38" s="13"/>
      <c r="O38" s="13"/>
      <c r="P38" s="13"/>
      <c r="Q38" s="19"/>
      <c r="T38" s="13"/>
      <c r="U38" s="32" t="s">
        <v>485</v>
      </c>
      <c r="Y38" s="32" t="s">
        <v>486</v>
      </c>
      <c r="Z38" s="32" t="s">
        <v>487</v>
      </c>
      <c r="AF38" s="30"/>
      <c r="AK38" s="51" t="str">
        <f t="shared" si="7"/>
        <v>k</v>
      </c>
    </row>
    <row r="39" spans="1:37">
      <c r="A39" s="13"/>
      <c r="B39" s="13"/>
      <c r="F39" s="13" t="str">
        <f>I37</f>
        <v>一般会計</v>
      </c>
      <c r="G39" s="19"/>
      <c r="K39" s="13"/>
      <c r="L39" s="13"/>
      <c r="O39" s="13"/>
      <c r="P39" s="13"/>
      <c r="Q39" s="19"/>
      <c r="T39" s="13"/>
      <c r="U39" s="32" t="s">
        <v>488</v>
      </c>
      <c r="Y39" s="32" t="s">
        <v>489</v>
      </c>
      <c r="Z39" s="32" t="s">
        <v>490</v>
      </c>
      <c r="AF39" s="30"/>
      <c r="AK39" s="51" t="str">
        <f t="shared" si="7"/>
        <v>l</v>
      </c>
    </row>
    <row r="40" spans="1:37">
      <c r="A40" s="13"/>
      <c r="B40" s="13"/>
      <c r="F40" s="13"/>
      <c r="G40" s="19"/>
      <c r="K40" s="13"/>
      <c r="L40" s="13"/>
      <c r="O40" s="13"/>
      <c r="P40" s="13"/>
      <c r="Q40" s="19"/>
      <c r="T40" s="13"/>
      <c r="Y40" s="32" t="s">
        <v>491</v>
      </c>
      <c r="Z40" s="32" t="s">
        <v>492</v>
      </c>
      <c r="AF40" s="30"/>
      <c r="AK40" s="51" t="str">
        <f t="shared" si="7"/>
        <v>m</v>
      </c>
    </row>
    <row r="41" spans="1:37">
      <c r="A41" s="13"/>
      <c r="B41" s="13"/>
      <c r="F41" s="13"/>
      <c r="G41" s="19"/>
      <c r="K41" s="13"/>
      <c r="L41" s="13"/>
      <c r="O41" s="13"/>
      <c r="P41" s="13"/>
      <c r="Q41" s="19"/>
      <c r="T41" s="13"/>
      <c r="Y41" s="32" t="s">
        <v>493</v>
      </c>
      <c r="Z41" s="32" t="s">
        <v>494</v>
      </c>
      <c r="AF41" s="30"/>
      <c r="AK41" s="51" t="str">
        <f t="shared" si="7"/>
        <v>n</v>
      </c>
    </row>
    <row r="42" spans="1:37">
      <c r="A42" s="13"/>
      <c r="B42" s="13"/>
      <c r="F42" s="13"/>
      <c r="G42" s="19"/>
      <c r="K42" s="13"/>
      <c r="L42" s="13"/>
      <c r="O42" s="13"/>
      <c r="P42" s="13"/>
      <c r="Q42" s="19"/>
      <c r="T42" s="13"/>
      <c r="Y42" s="32" t="s">
        <v>495</v>
      </c>
      <c r="Z42" s="32" t="s">
        <v>496</v>
      </c>
      <c r="AF42" s="30"/>
      <c r="AK42" s="51" t="str">
        <f t="shared" si="7"/>
        <v>o</v>
      </c>
    </row>
    <row r="43" spans="1:37">
      <c r="A43" s="13"/>
      <c r="B43" s="13"/>
      <c r="F43" s="13"/>
      <c r="G43" s="19"/>
      <c r="K43" s="13"/>
      <c r="L43" s="13"/>
      <c r="O43" s="13"/>
      <c r="P43" s="13"/>
      <c r="Q43" s="19"/>
      <c r="T43" s="13"/>
      <c r="Y43" s="32" t="s">
        <v>497</v>
      </c>
      <c r="Z43" s="32" t="s">
        <v>498</v>
      </c>
      <c r="AF43" s="30"/>
      <c r="AK43" s="51" t="str">
        <f t="shared" si="7"/>
        <v>p</v>
      </c>
    </row>
    <row r="44" spans="1:37">
      <c r="A44" s="13"/>
      <c r="B44" s="13"/>
      <c r="F44" s="13"/>
      <c r="G44" s="19"/>
      <c r="K44" s="13"/>
      <c r="L44" s="13"/>
      <c r="O44" s="13"/>
      <c r="P44" s="13"/>
      <c r="Q44" s="19"/>
      <c r="T44" s="13"/>
      <c r="Y44" s="32" t="s">
        <v>499</v>
      </c>
      <c r="Z44" s="32" t="s">
        <v>500</v>
      </c>
      <c r="AF44" s="30"/>
      <c r="AK44" s="51" t="str">
        <f t="shared" si="7"/>
        <v>q</v>
      </c>
    </row>
    <row r="45" spans="1:37">
      <c r="A45" s="13"/>
      <c r="B45" s="13"/>
      <c r="F45" s="13"/>
      <c r="G45" s="19"/>
      <c r="K45" s="13"/>
      <c r="L45" s="13"/>
      <c r="O45" s="13"/>
      <c r="P45" s="13"/>
      <c r="Q45" s="19"/>
      <c r="T45" s="13"/>
      <c r="Y45" s="32" t="s">
        <v>501</v>
      </c>
      <c r="Z45" s="32" t="s">
        <v>502</v>
      </c>
      <c r="AF45" s="30"/>
      <c r="AK45" s="51" t="str">
        <f t="shared" si="7"/>
        <v>r</v>
      </c>
    </row>
    <row r="46" spans="1:37">
      <c r="A46" s="13"/>
      <c r="B46" s="13"/>
      <c r="F46" s="13"/>
      <c r="G46" s="19"/>
      <c r="K46" s="13"/>
      <c r="L46" s="13"/>
      <c r="O46" s="13"/>
      <c r="P46" s="13"/>
      <c r="Q46" s="19"/>
      <c r="T46" s="13"/>
      <c r="Y46" s="32" t="s">
        <v>503</v>
      </c>
      <c r="Z46" s="32" t="s">
        <v>504</v>
      </c>
      <c r="AF46" s="30"/>
      <c r="AK46" s="51" t="str">
        <f t="shared" si="7"/>
        <v>s</v>
      </c>
    </row>
    <row r="47" spans="1:37">
      <c r="A47" s="13"/>
      <c r="B47" s="13"/>
      <c r="F47" s="13"/>
      <c r="G47" s="19"/>
      <c r="K47" s="13"/>
      <c r="L47" s="13"/>
      <c r="O47" s="13"/>
      <c r="P47" s="13"/>
      <c r="Q47" s="19"/>
      <c r="T47" s="13"/>
      <c r="Y47" s="32" t="s">
        <v>505</v>
      </c>
      <c r="Z47" s="32" t="s">
        <v>506</v>
      </c>
      <c r="AF47" s="30"/>
      <c r="AK47" s="51" t="str">
        <f t="shared" si="7"/>
        <v>t</v>
      </c>
    </row>
    <row r="48" spans="1:37">
      <c r="A48" s="13"/>
      <c r="B48" s="13"/>
      <c r="F48" s="13"/>
      <c r="G48" s="19"/>
      <c r="K48" s="13"/>
      <c r="L48" s="13"/>
      <c r="O48" s="13"/>
      <c r="P48" s="13"/>
      <c r="Q48" s="19"/>
      <c r="T48" s="13"/>
      <c r="Y48" s="32" t="s">
        <v>507</v>
      </c>
      <c r="Z48" s="32" t="s">
        <v>508</v>
      </c>
      <c r="AF48" s="30"/>
      <c r="AK48" s="51" t="str">
        <f t="shared" si="7"/>
        <v>u</v>
      </c>
    </row>
    <row r="49" spans="1:37">
      <c r="A49" s="13"/>
      <c r="B49" s="13"/>
      <c r="F49" s="13"/>
      <c r="G49" s="19"/>
      <c r="K49" s="13"/>
      <c r="L49" s="13"/>
      <c r="O49" s="13"/>
      <c r="P49" s="13"/>
      <c r="Q49" s="19"/>
      <c r="T49" s="13"/>
      <c r="Y49" s="32" t="s">
        <v>509</v>
      </c>
      <c r="Z49" s="32" t="s">
        <v>510</v>
      </c>
      <c r="AF49" s="30"/>
      <c r="AK49" s="51" t="str">
        <f t="shared" si="7"/>
        <v>v</v>
      </c>
    </row>
    <row r="50" spans="1:37">
      <c r="A50" s="13"/>
      <c r="B50" s="13"/>
      <c r="F50" s="13"/>
      <c r="G50" s="19"/>
      <c r="K50" s="13"/>
      <c r="L50" s="13"/>
      <c r="O50" s="13"/>
      <c r="P50" s="13"/>
      <c r="Q50" s="19"/>
      <c r="T50" s="13"/>
      <c r="Y50" s="32" t="s">
        <v>511</v>
      </c>
      <c r="Z50" s="32" t="s">
        <v>512</v>
      </c>
      <c r="AF50" s="30"/>
    </row>
    <row r="51" spans="1:37">
      <c r="A51" s="13"/>
      <c r="B51" s="13"/>
      <c r="F51" s="13"/>
      <c r="G51" s="19"/>
      <c r="K51" s="13"/>
      <c r="L51" s="13"/>
      <c r="O51" s="13"/>
      <c r="P51" s="13"/>
      <c r="Q51" s="19"/>
      <c r="T51" s="13"/>
      <c r="Y51" s="32" t="s">
        <v>513</v>
      </c>
      <c r="Z51" s="32" t="s">
        <v>514</v>
      </c>
      <c r="AF51" s="30"/>
    </row>
    <row r="52" spans="1:37">
      <c r="A52" s="13"/>
      <c r="B52" s="13"/>
      <c r="F52" s="13"/>
      <c r="G52" s="19"/>
      <c r="K52" s="13"/>
      <c r="L52" s="13"/>
      <c r="O52" s="13"/>
      <c r="P52" s="13"/>
      <c r="Q52" s="19"/>
      <c r="T52" s="13"/>
      <c r="Y52" s="32" t="s">
        <v>515</v>
      </c>
      <c r="Z52" s="32" t="s">
        <v>516</v>
      </c>
      <c r="AF52" s="30"/>
    </row>
    <row r="53" spans="1:37">
      <c r="A53" s="13"/>
      <c r="B53" s="13"/>
      <c r="F53" s="13"/>
      <c r="G53" s="19"/>
      <c r="K53" s="13"/>
      <c r="L53" s="13"/>
      <c r="O53" s="13"/>
      <c r="P53" s="13"/>
      <c r="Q53" s="19"/>
      <c r="T53" s="13"/>
      <c r="Y53" s="32" t="s">
        <v>517</v>
      </c>
      <c r="Z53" s="32" t="s">
        <v>518</v>
      </c>
      <c r="AF53" s="30"/>
    </row>
    <row r="54" spans="1:37">
      <c r="A54" s="13"/>
      <c r="B54" s="13"/>
      <c r="F54" s="13"/>
      <c r="G54" s="19"/>
      <c r="K54" s="13"/>
      <c r="L54" s="13"/>
      <c r="O54" s="13"/>
      <c r="P54" s="20"/>
      <c r="Q54" s="19"/>
      <c r="T54" s="13"/>
      <c r="Y54" s="32" t="s">
        <v>519</v>
      </c>
      <c r="Z54" s="32" t="s">
        <v>520</v>
      </c>
      <c r="AF54" s="30"/>
    </row>
    <row r="55" spans="1:37">
      <c r="A55" s="13"/>
      <c r="B55" s="13"/>
      <c r="F55" s="13"/>
      <c r="G55" s="19"/>
      <c r="K55" s="13"/>
      <c r="L55" s="13"/>
      <c r="O55" s="13"/>
      <c r="P55" s="13"/>
      <c r="Q55" s="19"/>
      <c r="T55" s="13"/>
      <c r="Y55" s="32" t="s">
        <v>521</v>
      </c>
      <c r="Z55" s="32" t="s">
        <v>522</v>
      </c>
      <c r="AF55" s="30"/>
    </row>
    <row r="56" spans="1:37">
      <c r="A56" s="13"/>
      <c r="B56" s="13"/>
      <c r="F56" s="13"/>
      <c r="G56" s="19"/>
      <c r="K56" s="13"/>
      <c r="L56" s="13"/>
      <c r="O56" s="13"/>
      <c r="P56" s="13"/>
      <c r="Q56" s="19"/>
      <c r="T56" s="13"/>
      <c r="Y56" s="32" t="s">
        <v>523</v>
      </c>
      <c r="Z56" s="32" t="s">
        <v>524</v>
      </c>
      <c r="AF56" s="30"/>
    </row>
    <row r="57" spans="1:37">
      <c r="A57" s="13"/>
      <c r="B57" s="13"/>
      <c r="F57" s="13"/>
      <c r="G57" s="19"/>
      <c r="K57" s="13"/>
      <c r="L57" s="13"/>
      <c r="O57" s="13"/>
      <c r="P57" s="13"/>
      <c r="Q57" s="19"/>
      <c r="T57" s="13"/>
      <c r="Y57" s="32" t="s">
        <v>525</v>
      </c>
      <c r="Z57" s="32" t="s">
        <v>526</v>
      </c>
      <c r="AF57" s="30"/>
    </row>
    <row r="58" spans="1:37">
      <c r="A58" s="13"/>
      <c r="B58" s="13"/>
      <c r="F58" s="13"/>
      <c r="G58" s="19"/>
      <c r="K58" s="13"/>
      <c r="L58" s="13"/>
      <c r="O58" s="13"/>
      <c r="P58" s="13"/>
      <c r="Q58" s="19"/>
      <c r="T58" s="13"/>
      <c r="Y58" s="32" t="s">
        <v>527</v>
      </c>
      <c r="Z58" s="32" t="s">
        <v>528</v>
      </c>
      <c r="AF58" s="30"/>
    </row>
    <row r="59" spans="1:37">
      <c r="A59" s="13"/>
      <c r="B59" s="13"/>
      <c r="F59" s="13"/>
      <c r="G59" s="19"/>
      <c r="K59" s="13"/>
      <c r="L59" s="13"/>
      <c r="O59" s="13"/>
      <c r="P59" s="13"/>
      <c r="Q59" s="19"/>
      <c r="T59" s="13"/>
      <c r="Y59" s="32" t="s">
        <v>529</v>
      </c>
      <c r="Z59" s="32" t="s">
        <v>530</v>
      </c>
      <c r="AF59" s="30"/>
    </row>
    <row r="60" spans="1:37">
      <c r="A60" s="13"/>
      <c r="B60" s="13"/>
      <c r="F60" s="13"/>
      <c r="G60" s="19"/>
      <c r="K60" s="13"/>
      <c r="L60" s="13"/>
      <c r="O60" s="13"/>
      <c r="P60" s="13"/>
      <c r="Q60" s="19"/>
      <c r="T60" s="13"/>
      <c r="Y60" s="32" t="s">
        <v>531</v>
      </c>
      <c r="Z60" s="32" t="s">
        <v>532</v>
      </c>
      <c r="AF60" s="30"/>
    </row>
    <row r="61" spans="1:37">
      <c r="A61" s="13"/>
      <c r="B61" s="13"/>
      <c r="F61" s="13"/>
      <c r="G61" s="19"/>
      <c r="K61" s="13"/>
      <c r="L61" s="13"/>
      <c r="O61" s="13"/>
      <c r="P61" s="13"/>
      <c r="Q61" s="19"/>
      <c r="T61" s="13"/>
      <c r="Y61" s="32" t="s">
        <v>533</v>
      </c>
      <c r="Z61" s="32" t="s">
        <v>534</v>
      </c>
      <c r="AF61" s="30"/>
    </row>
    <row r="62" spans="1:37">
      <c r="A62" s="13"/>
      <c r="B62" s="13"/>
      <c r="F62" s="13"/>
      <c r="G62" s="19"/>
      <c r="K62" s="13"/>
      <c r="L62" s="13"/>
      <c r="O62" s="13"/>
      <c r="P62" s="13"/>
      <c r="Q62" s="19"/>
      <c r="T62" s="13"/>
      <c r="Y62" s="32" t="s">
        <v>535</v>
      </c>
      <c r="Z62" s="32" t="s">
        <v>536</v>
      </c>
      <c r="AF62" s="30"/>
    </row>
    <row r="63" spans="1:37">
      <c r="A63" s="13"/>
      <c r="B63" s="13"/>
      <c r="F63" s="13"/>
      <c r="G63" s="19"/>
      <c r="K63" s="13"/>
      <c r="L63" s="13"/>
      <c r="O63" s="13"/>
      <c r="P63" s="13"/>
      <c r="Q63" s="19"/>
      <c r="T63" s="13"/>
      <c r="Y63" s="32" t="s">
        <v>537</v>
      </c>
      <c r="Z63" s="32" t="s">
        <v>538</v>
      </c>
      <c r="AF63" s="30"/>
    </row>
    <row r="64" spans="1:37">
      <c r="A64" s="13"/>
      <c r="B64" s="13"/>
      <c r="F64" s="13"/>
      <c r="G64" s="19"/>
      <c r="K64" s="13"/>
      <c r="L64" s="13"/>
      <c r="O64" s="13"/>
      <c r="P64" s="13"/>
      <c r="Q64" s="19"/>
      <c r="T64" s="13"/>
      <c r="Y64" s="32" t="s">
        <v>539</v>
      </c>
      <c r="Z64" s="32" t="s">
        <v>540</v>
      </c>
      <c r="AF64" s="30"/>
    </row>
    <row r="65" spans="1:32">
      <c r="A65" s="13"/>
      <c r="B65" s="13"/>
      <c r="F65" s="13"/>
      <c r="G65" s="19"/>
      <c r="K65" s="13"/>
      <c r="L65" s="13"/>
      <c r="O65" s="13"/>
      <c r="P65" s="13"/>
      <c r="Q65" s="19"/>
      <c r="T65" s="13"/>
      <c r="Y65" s="32" t="s">
        <v>541</v>
      </c>
      <c r="Z65" s="32" t="s">
        <v>542</v>
      </c>
      <c r="AF65" s="30"/>
    </row>
    <row r="66" spans="1:32">
      <c r="A66" s="13"/>
      <c r="B66" s="13"/>
      <c r="F66" s="13"/>
      <c r="G66" s="19"/>
      <c r="K66" s="13"/>
      <c r="L66" s="13"/>
      <c r="O66" s="13"/>
      <c r="P66" s="13"/>
      <c r="Q66" s="19"/>
      <c r="T66" s="13"/>
      <c r="Y66" s="32" t="s">
        <v>543</v>
      </c>
      <c r="Z66" s="32" t="s">
        <v>544</v>
      </c>
      <c r="AF66" s="30"/>
    </row>
    <row r="67" spans="1:32">
      <c r="A67" s="13"/>
      <c r="B67" s="13"/>
      <c r="F67" s="13"/>
      <c r="G67" s="19"/>
      <c r="K67" s="13"/>
      <c r="L67" s="13"/>
      <c r="O67" s="13"/>
      <c r="P67" s="13"/>
      <c r="Q67" s="19"/>
      <c r="T67" s="13"/>
      <c r="Y67" s="32" t="s">
        <v>545</v>
      </c>
      <c r="Z67" s="32" t="s">
        <v>546</v>
      </c>
      <c r="AF67" s="30"/>
    </row>
    <row r="68" spans="1:32">
      <c r="A68" s="13"/>
      <c r="B68" s="13"/>
      <c r="F68" s="13"/>
      <c r="G68" s="19"/>
      <c r="K68" s="13"/>
      <c r="L68" s="13"/>
      <c r="O68" s="13"/>
      <c r="P68" s="13"/>
      <c r="Q68" s="19"/>
      <c r="T68" s="13"/>
      <c r="Y68" s="32" t="s">
        <v>547</v>
      </c>
      <c r="Z68" s="32" t="s">
        <v>548</v>
      </c>
      <c r="AF68" s="30"/>
    </row>
    <row r="69" spans="1:32">
      <c r="A69" s="13"/>
      <c r="B69" s="13"/>
      <c r="F69" s="13"/>
      <c r="G69" s="19"/>
      <c r="K69" s="13"/>
      <c r="L69" s="13"/>
      <c r="O69" s="13"/>
      <c r="P69" s="13"/>
      <c r="Q69" s="19"/>
      <c r="T69" s="13"/>
      <c r="Y69" s="32" t="s">
        <v>549</v>
      </c>
      <c r="Z69" s="32" t="s">
        <v>550</v>
      </c>
      <c r="AF69" s="30"/>
    </row>
    <row r="70" spans="1:32">
      <c r="A70" s="13"/>
      <c r="B70" s="13"/>
      <c r="Y70" s="32" t="s">
        <v>551</v>
      </c>
      <c r="Z70" s="32" t="s">
        <v>552</v>
      </c>
    </row>
    <row r="71" spans="1:32">
      <c r="Y71" s="32" t="s">
        <v>553</v>
      </c>
      <c r="Z71" s="32" t="s">
        <v>554</v>
      </c>
    </row>
    <row r="72" spans="1:32">
      <c r="Y72" s="32" t="s">
        <v>555</v>
      </c>
      <c r="Z72" s="32" t="s">
        <v>556</v>
      </c>
    </row>
    <row r="73" spans="1:32">
      <c r="Y73" s="32" t="s">
        <v>557</v>
      </c>
      <c r="Z73" s="32" t="s">
        <v>558</v>
      </c>
    </row>
    <row r="74" spans="1:32">
      <c r="Y74" s="32" t="s">
        <v>559</v>
      </c>
      <c r="Z74" s="32" t="s">
        <v>560</v>
      </c>
    </row>
    <row r="75" spans="1:32">
      <c r="Y75" s="32" t="s">
        <v>561</v>
      </c>
      <c r="Z75" s="32" t="s">
        <v>562</v>
      </c>
    </row>
    <row r="76" spans="1:32">
      <c r="Y76" s="32" t="s">
        <v>563</v>
      </c>
      <c r="Z76" s="32" t="s">
        <v>564</v>
      </c>
    </row>
    <row r="77" spans="1:32">
      <c r="Y77" s="32" t="s">
        <v>565</v>
      </c>
      <c r="Z77" s="32" t="s">
        <v>566</v>
      </c>
    </row>
    <row r="78" spans="1:32">
      <c r="Y78" s="32" t="s">
        <v>567</v>
      </c>
      <c r="Z78" s="32" t="s">
        <v>568</v>
      </c>
    </row>
    <row r="79" spans="1:32">
      <c r="Y79" s="32" t="s">
        <v>569</v>
      </c>
      <c r="Z79" s="32" t="s">
        <v>570</v>
      </c>
    </row>
    <row r="80" spans="1:32">
      <c r="Y80" s="32" t="s">
        <v>571</v>
      </c>
      <c r="Z80" s="32" t="s">
        <v>572</v>
      </c>
    </row>
    <row r="81" spans="25:26">
      <c r="Y81" s="32" t="s">
        <v>573</v>
      </c>
      <c r="Z81" s="32" t="s">
        <v>574</v>
      </c>
    </row>
    <row r="82" spans="25:26">
      <c r="Y82" s="32" t="s">
        <v>575</v>
      </c>
      <c r="Z82" s="32" t="s">
        <v>576</v>
      </c>
    </row>
    <row r="83" spans="25:26">
      <c r="Y83" s="32" t="s">
        <v>577</v>
      </c>
      <c r="Z83" s="32" t="s">
        <v>578</v>
      </c>
    </row>
    <row r="84" spans="25:26">
      <c r="Y84" s="32" t="s">
        <v>579</v>
      </c>
      <c r="Z84" s="32" t="s">
        <v>580</v>
      </c>
    </row>
    <row r="85" spans="25:26">
      <c r="Y85" s="32" t="s">
        <v>581</v>
      </c>
      <c r="Z85" s="32" t="s">
        <v>582</v>
      </c>
    </row>
    <row r="86" spans="25:26">
      <c r="Y86" s="32" t="s">
        <v>583</v>
      </c>
      <c r="Z86" s="32" t="s">
        <v>584</v>
      </c>
    </row>
    <row r="87" spans="25:26">
      <c r="Y87" s="32" t="s">
        <v>585</v>
      </c>
      <c r="Z87" s="32" t="s">
        <v>586</v>
      </c>
    </row>
    <row r="88" spans="25:26">
      <c r="Y88" s="32" t="s">
        <v>587</v>
      </c>
      <c r="Z88" s="32" t="s">
        <v>588</v>
      </c>
    </row>
    <row r="89" spans="25:26">
      <c r="Y89" s="32" t="s">
        <v>589</v>
      </c>
      <c r="Z89" s="32" t="s">
        <v>590</v>
      </c>
    </row>
    <row r="90" spans="25:26">
      <c r="Y90" s="32" t="s">
        <v>591</v>
      </c>
      <c r="Z90" s="32" t="s">
        <v>592</v>
      </c>
    </row>
    <row r="91" spans="25:26">
      <c r="Y91" s="32" t="s">
        <v>593</v>
      </c>
      <c r="Z91" s="32" t="s">
        <v>594</v>
      </c>
    </row>
    <row r="92" spans="25:26">
      <c r="Y92" s="32" t="s">
        <v>595</v>
      </c>
      <c r="Z92" s="32" t="s">
        <v>596</v>
      </c>
    </row>
    <row r="93" spans="25:26">
      <c r="Y93" s="32" t="s">
        <v>597</v>
      </c>
      <c r="Z93" s="32" t="s">
        <v>598</v>
      </c>
    </row>
    <row r="94" spans="25:26">
      <c r="Y94" s="32" t="s">
        <v>599</v>
      </c>
      <c r="Z94" s="32" t="s">
        <v>600</v>
      </c>
    </row>
    <row r="95" spans="25:26">
      <c r="Y95" s="32" t="s">
        <v>601</v>
      </c>
      <c r="Z95" s="32" t="s">
        <v>602</v>
      </c>
    </row>
    <row r="96" spans="25:26">
      <c r="Y96" s="32" t="s">
        <v>603</v>
      </c>
      <c r="Z96" s="32" t="s">
        <v>207</v>
      </c>
    </row>
    <row r="97" spans="25:26">
      <c r="Y97" s="32" t="s">
        <v>45</v>
      </c>
      <c r="Z97" s="32" t="s">
        <v>221</v>
      </c>
    </row>
    <row r="98" spans="25:26">
      <c r="Y98" s="32" t="s">
        <v>604</v>
      </c>
      <c r="Z98" s="32" t="s">
        <v>235</v>
      </c>
    </row>
    <row r="99" spans="25:26">
      <c r="Y99" s="32" t="s">
        <v>605</v>
      </c>
      <c r="Z99" s="32" t="s">
        <v>248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7"/>
      <c r="Z2" s="825"/>
      <c r="AA2" s="826"/>
      <c r="AB2" s="1021" t="s">
        <v>44</v>
      </c>
      <c r="AC2" s="1022"/>
      <c r="AD2" s="1023"/>
      <c r="AE2" s="1027" t="s">
        <v>20</v>
      </c>
      <c r="AF2" s="1027"/>
      <c r="AG2" s="1027"/>
      <c r="AH2" s="1027"/>
      <c r="AI2" s="1027" t="s">
        <v>21</v>
      </c>
      <c r="AJ2" s="1027"/>
      <c r="AK2" s="1027"/>
      <c r="AL2" s="556"/>
      <c r="AM2" s="1027" t="s">
        <v>45</v>
      </c>
      <c r="AN2" s="1027"/>
      <c r="AO2" s="1027"/>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48</v>
      </c>
      <c r="AT3" s="137"/>
      <c r="AU3" s="200"/>
      <c r="AV3" s="200"/>
      <c r="AW3" s="392" t="s">
        <v>49</v>
      </c>
      <c r="AX3" s="393"/>
      <c r="AY3" s="34">
        <f>$AY$2</f>
        <v>0</v>
      </c>
    </row>
    <row r="4" spans="1:51" ht="22.5" customHeight="1">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50</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51</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52</v>
      </c>
      <c r="Z6" s="1009"/>
      <c r="AA6" s="1010"/>
      <c r="AB6" s="592" t="s">
        <v>53</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7"/>
      <c r="Z9" s="825"/>
      <c r="AA9" s="826"/>
      <c r="AB9" s="1021" t="s">
        <v>44</v>
      </c>
      <c r="AC9" s="1022"/>
      <c r="AD9" s="1023"/>
      <c r="AE9" s="1027" t="s">
        <v>20</v>
      </c>
      <c r="AF9" s="1027"/>
      <c r="AG9" s="1027"/>
      <c r="AH9" s="1027"/>
      <c r="AI9" s="1027" t="s">
        <v>21</v>
      </c>
      <c r="AJ9" s="1027"/>
      <c r="AK9" s="1027"/>
      <c r="AL9" s="556"/>
      <c r="AM9" s="1027" t="s">
        <v>45</v>
      </c>
      <c r="AN9" s="1027"/>
      <c r="AO9" s="1027"/>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50</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51</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52</v>
      </c>
      <c r="Z13" s="1009"/>
      <c r="AA13" s="1010"/>
      <c r="AB13" s="592" t="s">
        <v>53</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7"/>
      <c r="Z16" s="825"/>
      <c r="AA16" s="826"/>
      <c r="AB16" s="1021" t="s">
        <v>44</v>
      </c>
      <c r="AC16" s="1022"/>
      <c r="AD16" s="1023"/>
      <c r="AE16" s="1027" t="s">
        <v>20</v>
      </c>
      <c r="AF16" s="1027"/>
      <c r="AG16" s="1027"/>
      <c r="AH16" s="1027"/>
      <c r="AI16" s="1027" t="s">
        <v>21</v>
      </c>
      <c r="AJ16" s="1027"/>
      <c r="AK16" s="1027"/>
      <c r="AL16" s="556"/>
      <c r="AM16" s="1027" t="s">
        <v>45</v>
      </c>
      <c r="AN16" s="1027"/>
      <c r="AO16" s="1027"/>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50</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51</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52</v>
      </c>
      <c r="Z20" s="1009"/>
      <c r="AA20" s="1010"/>
      <c r="AB20" s="592" t="s">
        <v>53</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7"/>
      <c r="Z23" s="825"/>
      <c r="AA23" s="826"/>
      <c r="AB23" s="1021" t="s">
        <v>44</v>
      </c>
      <c r="AC23" s="1022"/>
      <c r="AD23" s="1023"/>
      <c r="AE23" s="1027" t="s">
        <v>20</v>
      </c>
      <c r="AF23" s="1027"/>
      <c r="AG23" s="1027"/>
      <c r="AH23" s="1027"/>
      <c r="AI23" s="1027" t="s">
        <v>21</v>
      </c>
      <c r="AJ23" s="1027"/>
      <c r="AK23" s="1027"/>
      <c r="AL23" s="556"/>
      <c r="AM23" s="1027" t="s">
        <v>45</v>
      </c>
      <c r="AN23" s="1027"/>
      <c r="AO23" s="1027"/>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50</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51</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52</v>
      </c>
      <c r="Z27" s="1009"/>
      <c r="AA27" s="1010"/>
      <c r="AB27" s="592" t="s">
        <v>53</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7"/>
      <c r="Z30" s="825"/>
      <c r="AA30" s="826"/>
      <c r="AB30" s="1021" t="s">
        <v>44</v>
      </c>
      <c r="AC30" s="1022"/>
      <c r="AD30" s="1023"/>
      <c r="AE30" s="1027" t="s">
        <v>20</v>
      </c>
      <c r="AF30" s="1027"/>
      <c r="AG30" s="1027"/>
      <c r="AH30" s="1027"/>
      <c r="AI30" s="1027" t="s">
        <v>21</v>
      </c>
      <c r="AJ30" s="1027"/>
      <c r="AK30" s="1027"/>
      <c r="AL30" s="556"/>
      <c r="AM30" s="1027" t="s">
        <v>45</v>
      </c>
      <c r="AN30" s="1027"/>
      <c r="AO30" s="1027"/>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50</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51</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52</v>
      </c>
      <c r="Z34" s="1009"/>
      <c r="AA34" s="1010"/>
      <c r="AB34" s="592" t="s">
        <v>53</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7"/>
      <c r="Z37" s="825"/>
      <c r="AA37" s="826"/>
      <c r="AB37" s="1021" t="s">
        <v>44</v>
      </c>
      <c r="AC37" s="1022"/>
      <c r="AD37" s="1023"/>
      <c r="AE37" s="1027" t="s">
        <v>20</v>
      </c>
      <c r="AF37" s="1027"/>
      <c r="AG37" s="1027"/>
      <c r="AH37" s="1027"/>
      <c r="AI37" s="1027" t="s">
        <v>21</v>
      </c>
      <c r="AJ37" s="1027"/>
      <c r="AK37" s="1027"/>
      <c r="AL37" s="556"/>
      <c r="AM37" s="1027" t="s">
        <v>45</v>
      </c>
      <c r="AN37" s="1027"/>
      <c r="AO37" s="1027"/>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50</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51</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52</v>
      </c>
      <c r="Z41" s="1009"/>
      <c r="AA41" s="1010"/>
      <c r="AB41" s="592" t="s">
        <v>53</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7"/>
      <c r="Z44" s="825"/>
      <c r="AA44" s="826"/>
      <c r="AB44" s="1021" t="s">
        <v>44</v>
      </c>
      <c r="AC44" s="1022"/>
      <c r="AD44" s="1023"/>
      <c r="AE44" s="1027" t="s">
        <v>20</v>
      </c>
      <c r="AF44" s="1027"/>
      <c r="AG44" s="1027"/>
      <c r="AH44" s="1027"/>
      <c r="AI44" s="1027" t="s">
        <v>21</v>
      </c>
      <c r="AJ44" s="1027"/>
      <c r="AK44" s="1027"/>
      <c r="AL44" s="556"/>
      <c r="AM44" s="1027" t="s">
        <v>45</v>
      </c>
      <c r="AN44" s="1027"/>
      <c r="AO44" s="1027"/>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50</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51</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52</v>
      </c>
      <c r="Z48" s="1009"/>
      <c r="AA48" s="1010"/>
      <c r="AB48" s="592" t="s">
        <v>53</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7"/>
      <c r="Z51" s="825"/>
      <c r="AA51" s="826"/>
      <c r="AB51" s="556" t="s">
        <v>44</v>
      </c>
      <c r="AC51" s="1022"/>
      <c r="AD51" s="1023"/>
      <c r="AE51" s="1027" t="s">
        <v>20</v>
      </c>
      <c r="AF51" s="1027"/>
      <c r="AG51" s="1027"/>
      <c r="AH51" s="1027"/>
      <c r="AI51" s="1027" t="s">
        <v>21</v>
      </c>
      <c r="AJ51" s="1027"/>
      <c r="AK51" s="1027"/>
      <c r="AL51" s="556"/>
      <c r="AM51" s="1027" t="s">
        <v>45</v>
      </c>
      <c r="AN51" s="1027"/>
      <c r="AO51" s="1027"/>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50</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51</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52</v>
      </c>
      <c r="Z55" s="1009"/>
      <c r="AA55" s="1010"/>
      <c r="AB55" s="592" t="s">
        <v>53</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7"/>
      <c r="Z58" s="825"/>
      <c r="AA58" s="826"/>
      <c r="AB58" s="1021" t="s">
        <v>44</v>
      </c>
      <c r="AC58" s="1022"/>
      <c r="AD58" s="1023"/>
      <c r="AE58" s="1027" t="s">
        <v>20</v>
      </c>
      <c r="AF58" s="1027"/>
      <c r="AG58" s="1027"/>
      <c r="AH58" s="1027"/>
      <c r="AI58" s="1027" t="s">
        <v>21</v>
      </c>
      <c r="AJ58" s="1027"/>
      <c r="AK58" s="1027"/>
      <c r="AL58" s="556"/>
      <c r="AM58" s="1027" t="s">
        <v>45</v>
      </c>
      <c r="AN58" s="1027"/>
      <c r="AO58" s="1027"/>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50</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51</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52</v>
      </c>
      <c r="Z62" s="1009"/>
      <c r="AA62" s="1010"/>
      <c r="AB62" s="592" t="s">
        <v>53</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7"/>
      <c r="Z65" s="825"/>
      <c r="AA65" s="826"/>
      <c r="AB65" s="1021" t="s">
        <v>44</v>
      </c>
      <c r="AC65" s="1022"/>
      <c r="AD65" s="1023"/>
      <c r="AE65" s="1027" t="s">
        <v>20</v>
      </c>
      <c r="AF65" s="1027"/>
      <c r="AG65" s="1027"/>
      <c r="AH65" s="1027"/>
      <c r="AI65" s="1027" t="s">
        <v>21</v>
      </c>
      <c r="AJ65" s="1027"/>
      <c r="AK65" s="1027"/>
      <c r="AL65" s="556"/>
      <c r="AM65" s="1027" t="s">
        <v>45</v>
      </c>
      <c r="AN65" s="1027"/>
      <c r="AO65" s="1027"/>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50</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51</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52</v>
      </c>
      <c r="Z69" s="1009"/>
      <c r="AA69" s="1010"/>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46" t="s">
        <v>606</v>
      </c>
      <c r="B2" s="1047"/>
      <c r="C2" s="1047"/>
      <c r="D2" s="1047"/>
      <c r="E2" s="1047"/>
      <c r="F2" s="1048"/>
      <c r="G2" s="593" t="s">
        <v>607</v>
      </c>
      <c r="H2" s="594"/>
      <c r="I2" s="594"/>
      <c r="J2" s="594"/>
      <c r="K2" s="594"/>
      <c r="L2" s="594"/>
      <c r="M2" s="594"/>
      <c r="N2" s="594"/>
      <c r="O2" s="594"/>
      <c r="P2" s="594"/>
      <c r="Q2" s="594"/>
      <c r="R2" s="594"/>
      <c r="S2" s="594"/>
      <c r="T2" s="594"/>
      <c r="U2" s="594"/>
      <c r="V2" s="594"/>
      <c r="W2" s="594"/>
      <c r="X2" s="594"/>
      <c r="Y2" s="594"/>
      <c r="Z2" s="594"/>
      <c r="AA2" s="594"/>
      <c r="AB2" s="595"/>
      <c r="AC2" s="593" t="s">
        <v>608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0"/>
      <c r="B3" s="1041"/>
      <c r="C3" s="1041"/>
      <c r="D3" s="1041"/>
      <c r="E3" s="1041"/>
      <c r="F3" s="1042"/>
      <c r="G3" s="811" t="s">
        <v>163</v>
      </c>
      <c r="H3" s="666"/>
      <c r="I3" s="666"/>
      <c r="J3" s="666"/>
      <c r="K3" s="666"/>
      <c r="L3" s="665" t="s">
        <v>164</v>
      </c>
      <c r="M3" s="666"/>
      <c r="N3" s="666"/>
      <c r="O3" s="666"/>
      <c r="P3" s="666"/>
      <c r="Q3" s="666"/>
      <c r="R3" s="666"/>
      <c r="S3" s="666"/>
      <c r="T3" s="666"/>
      <c r="U3" s="666"/>
      <c r="V3" s="666"/>
      <c r="W3" s="666"/>
      <c r="X3" s="667"/>
      <c r="Y3" s="651" t="s">
        <v>165</v>
      </c>
      <c r="Z3" s="652"/>
      <c r="AA3" s="652"/>
      <c r="AB3" s="797"/>
      <c r="AC3" s="811" t="s">
        <v>163</v>
      </c>
      <c r="AD3" s="666"/>
      <c r="AE3" s="666"/>
      <c r="AF3" s="666"/>
      <c r="AG3" s="666"/>
      <c r="AH3" s="665" t="s">
        <v>164</v>
      </c>
      <c r="AI3" s="666"/>
      <c r="AJ3" s="666"/>
      <c r="AK3" s="666"/>
      <c r="AL3" s="666"/>
      <c r="AM3" s="666"/>
      <c r="AN3" s="666"/>
      <c r="AO3" s="666"/>
      <c r="AP3" s="666"/>
      <c r="AQ3" s="666"/>
      <c r="AR3" s="666"/>
      <c r="AS3" s="666"/>
      <c r="AT3" s="667"/>
      <c r="AU3" s="651" t="s">
        <v>165</v>
      </c>
      <c r="AV3" s="652"/>
      <c r="AW3" s="652"/>
      <c r="AX3" s="653"/>
      <c r="AY3" s="34">
        <f>$AY$2</f>
        <v>0</v>
      </c>
    </row>
    <row r="4" spans="1:51" ht="24.75" customHeight="1">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1"/>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40"/>
      <c r="B14" s="1041"/>
      <c r="C14" s="1041"/>
      <c r="D14" s="1041"/>
      <c r="E14" s="1041"/>
      <c r="F14" s="1042"/>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40"/>
      <c r="B15" s="1041"/>
      <c r="C15" s="1041"/>
      <c r="D15" s="1041"/>
      <c r="E15" s="1041"/>
      <c r="F15" s="1042"/>
      <c r="G15" s="593" t="s">
        <v>609</v>
      </c>
      <c r="H15" s="594"/>
      <c r="I15" s="594"/>
      <c r="J15" s="594"/>
      <c r="K15" s="594"/>
      <c r="L15" s="594"/>
      <c r="M15" s="594"/>
      <c r="N15" s="594"/>
      <c r="O15" s="594"/>
      <c r="P15" s="594"/>
      <c r="Q15" s="594"/>
      <c r="R15" s="594"/>
      <c r="S15" s="594"/>
      <c r="T15" s="594"/>
      <c r="U15" s="594"/>
      <c r="V15" s="594"/>
      <c r="W15" s="594"/>
      <c r="X15" s="594"/>
      <c r="Y15" s="594"/>
      <c r="Z15" s="594"/>
      <c r="AA15" s="594"/>
      <c r="AB15" s="595"/>
      <c r="AC15" s="593" t="s">
        <v>610</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c r="A16" s="1040"/>
      <c r="B16" s="1041"/>
      <c r="C16" s="1041"/>
      <c r="D16" s="1041"/>
      <c r="E16" s="1041"/>
      <c r="F16" s="1042"/>
      <c r="G16" s="811" t="s">
        <v>163</v>
      </c>
      <c r="H16" s="666"/>
      <c r="I16" s="666"/>
      <c r="J16" s="666"/>
      <c r="K16" s="666"/>
      <c r="L16" s="665" t="s">
        <v>164</v>
      </c>
      <c r="M16" s="666"/>
      <c r="N16" s="666"/>
      <c r="O16" s="666"/>
      <c r="P16" s="666"/>
      <c r="Q16" s="666"/>
      <c r="R16" s="666"/>
      <c r="S16" s="666"/>
      <c r="T16" s="666"/>
      <c r="U16" s="666"/>
      <c r="V16" s="666"/>
      <c r="W16" s="666"/>
      <c r="X16" s="667"/>
      <c r="Y16" s="651" t="s">
        <v>165</v>
      </c>
      <c r="Z16" s="652"/>
      <c r="AA16" s="652"/>
      <c r="AB16" s="797"/>
      <c r="AC16" s="811" t="s">
        <v>163</v>
      </c>
      <c r="AD16" s="666"/>
      <c r="AE16" s="666"/>
      <c r="AF16" s="666"/>
      <c r="AG16" s="666"/>
      <c r="AH16" s="665" t="s">
        <v>164</v>
      </c>
      <c r="AI16" s="666"/>
      <c r="AJ16" s="666"/>
      <c r="AK16" s="666"/>
      <c r="AL16" s="666"/>
      <c r="AM16" s="666"/>
      <c r="AN16" s="666"/>
      <c r="AO16" s="666"/>
      <c r="AP16" s="666"/>
      <c r="AQ16" s="666"/>
      <c r="AR16" s="666"/>
      <c r="AS16" s="666"/>
      <c r="AT16" s="667"/>
      <c r="AU16" s="651" t="s">
        <v>165</v>
      </c>
      <c r="AV16" s="652"/>
      <c r="AW16" s="652"/>
      <c r="AX16" s="653"/>
      <c r="AY16" s="34">
        <f>$AY$15</f>
        <v>0</v>
      </c>
    </row>
    <row r="17" spans="1:51" ht="24.75" customHeight="1">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1"/>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40"/>
      <c r="B27" s="1041"/>
      <c r="C27" s="1041"/>
      <c r="D27" s="1041"/>
      <c r="E27" s="1041"/>
      <c r="F27" s="1042"/>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40"/>
      <c r="B28" s="1041"/>
      <c r="C28" s="1041"/>
      <c r="D28" s="1041"/>
      <c r="E28" s="1041"/>
      <c r="F28" s="1042"/>
      <c r="G28" s="593" t="s">
        <v>611</v>
      </c>
      <c r="H28" s="594"/>
      <c r="I28" s="594"/>
      <c r="J28" s="594"/>
      <c r="K28" s="594"/>
      <c r="L28" s="594"/>
      <c r="M28" s="594"/>
      <c r="N28" s="594"/>
      <c r="O28" s="594"/>
      <c r="P28" s="594"/>
      <c r="Q28" s="594"/>
      <c r="R28" s="594"/>
      <c r="S28" s="594"/>
      <c r="T28" s="594"/>
      <c r="U28" s="594"/>
      <c r="V28" s="594"/>
      <c r="W28" s="594"/>
      <c r="X28" s="594"/>
      <c r="Y28" s="594"/>
      <c r="Z28" s="594"/>
      <c r="AA28" s="594"/>
      <c r="AB28" s="595"/>
      <c r="AC28" s="593" t="s">
        <v>612</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c r="A29" s="1040"/>
      <c r="B29" s="1041"/>
      <c r="C29" s="1041"/>
      <c r="D29" s="1041"/>
      <c r="E29" s="1041"/>
      <c r="F29" s="1042"/>
      <c r="G29" s="811" t="s">
        <v>163</v>
      </c>
      <c r="H29" s="666"/>
      <c r="I29" s="666"/>
      <c r="J29" s="666"/>
      <c r="K29" s="666"/>
      <c r="L29" s="665" t="s">
        <v>164</v>
      </c>
      <c r="M29" s="666"/>
      <c r="N29" s="666"/>
      <c r="O29" s="666"/>
      <c r="P29" s="666"/>
      <c r="Q29" s="666"/>
      <c r="R29" s="666"/>
      <c r="S29" s="666"/>
      <c r="T29" s="666"/>
      <c r="U29" s="666"/>
      <c r="V29" s="666"/>
      <c r="W29" s="666"/>
      <c r="X29" s="667"/>
      <c r="Y29" s="651" t="s">
        <v>165</v>
      </c>
      <c r="Z29" s="652"/>
      <c r="AA29" s="652"/>
      <c r="AB29" s="797"/>
      <c r="AC29" s="811" t="s">
        <v>163</v>
      </c>
      <c r="AD29" s="666"/>
      <c r="AE29" s="666"/>
      <c r="AF29" s="666"/>
      <c r="AG29" s="666"/>
      <c r="AH29" s="665" t="s">
        <v>164</v>
      </c>
      <c r="AI29" s="666"/>
      <c r="AJ29" s="666"/>
      <c r="AK29" s="666"/>
      <c r="AL29" s="666"/>
      <c r="AM29" s="666"/>
      <c r="AN29" s="666"/>
      <c r="AO29" s="666"/>
      <c r="AP29" s="666"/>
      <c r="AQ29" s="666"/>
      <c r="AR29" s="666"/>
      <c r="AS29" s="666"/>
      <c r="AT29" s="667"/>
      <c r="AU29" s="651" t="s">
        <v>165</v>
      </c>
      <c r="AV29" s="652"/>
      <c r="AW29" s="652"/>
      <c r="AX29" s="653"/>
      <c r="AY29" s="34">
        <f>$AY$28</f>
        <v>0</v>
      </c>
    </row>
    <row r="30" spans="1:51" ht="24.75" customHeight="1">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1"/>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40"/>
      <c r="B40" s="1041"/>
      <c r="C40" s="1041"/>
      <c r="D40" s="1041"/>
      <c r="E40" s="1041"/>
      <c r="F40" s="1042"/>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40"/>
      <c r="B41" s="1041"/>
      <c r="C41" s="1041"/>
      <c r="D41" s="1041"/>
      <c r="E41" s="1041"/>
      <c r="F41" s="1042"/>
      <c r="G41" s="593" t="s">
        <v>613</v>
      </c>
      <c r="H41" s="594"/>
      <c r="I41" s="594"/>
      <c r="J41" s="594"/>
      <c r="K41" s="594"/>
      <c r="L41" s="594"/>
      <c r="M41" s="594"/>
      <c r="N41" s="594"/>
      <c r="O41" s="594"/>
      <c r="P41" s="594"/>
      <c r="Q41" s="594"/>
      <c r="R41" s="594"/>
      <c r="S41" s="594"/>
      <c r="T41" s="594"/>
      <c r="U41" s="594"/>
      <c r="V41" s="594"/>
      <c r="W41" s="594"/>
      <c r="X41" s="594"/>
      <c r="Y41" s="594"/>
      <c r="Z41" s="594"/>
      <c r="AA41" s="594"/>
      <c r="AB41" s="595"/>
      <c r="AC41" s="593" t="s">
        <v>614</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c r="A42" s="1040"/>
      <c r="B42" s="1041"/>
      <c r="C42" s="1041"/>
      <c r="D42" s="1041"/>
      <c r="E42" s="1041"/>
      <c r="F42" s="1042"/>
      <c r="G42" s="811" t="s">
        <v>163</v>
      </c>
      <c r="H42" s="666"/>
      <c r="I42" s="666"/>
      <c r="J42" s="666"/>
      <c r="K42" s="666"/>
      <c r="L42" s="665" t="s">
        <v>164</v>
      </c>
      <c r="M42" s="666"/>
      <c r="N42" s="666"/>
      <c r="O42" s="666"/>
      <c r="P42" s="666"/>
      <c r="Q42" s="666"/>
      <c r="R42" s="666"/>
      <c r="S42" s="666"/>
      <c r="T42" s="666"/>
      <c r="U42" s="666"/>
      <c r="V42" s="666"/>
      <c r="W42" s="666"/>
      <c r="X42" s="667"/>
      <c r="Y42" s="651" t="s">
        <v>165</v>
      </c>
      <c r="Z42" s="652"/>
      <c r="AA42" s="652"/>
      <c r="AB42" s="797"/>
      <c r="AC42" s="811" t="s">
        <v>163</v>
      </c>
      <c r="AD42" s="666"/>
      <c r="AE42" s="666"/>
      <c r="AF42" s="666"/>
      <c r="AG42" s="666"/>
      <c r="AH42" s="665" t="s">
        <v>164</v>
      </c>
      <c r="AI42" s="666"/>
      <c r="AJ42" s="666"/>
      <c r="AK42" s="666"/>
      <c r="AL42" s="666"/>
      <c r="AM42" s="666"/>
      <c r="AN42" s="666"/>
      <c r="AO42" s="666"/>
      <c r="AP42" s="666"/>
      <c r="AQ42" s="666"/>
      <c r="AR42" s="666"/>
      <c r="AS42" s="666"/>
      <c r="AT42" s="667"/>
      <c r="AU42" s="651" t="s">
        <v>165</v>
      </c>
      <c r="AV42" s="652"/>
      <c r="AW42" s="652"/>
      <c r="AX42" s="653"/>
      <c r="AY42" s="34">
        <f>$AY$41</f>
        <v>0</v>
      </c>
    </row>
    <row r="43" spans="1:51" ht="24.75" customHeight="1">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1"/>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3"/>
      <c r="B53" s="1044"/>
      <c r="C53" s="1044"/>
      <c r="D53" s="1044"/>
      <c r="E53" s="1044"/>
      <c r="F53" s="1045"/>
      <c r="G53" s="1028" t="s">
        <v>31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row r="55" spans="1:51" ht="30" customHeight="1">
      <c r="A55" s="1046" t="s">
        <v>606</v>
      </c>
      <c r="B55" s="1047"/>
      <c r="C55" s="1047"/>
      <c r="D55" s="1047"/>
      <c r="E55" s="1047"/>
      <c r="F55" s="1048"/>
      <c r="G55" s="593" t="s">
        <v>615</v>
      </c>
      <c r="H55" s="594"/>
      <c r="I55" s="594"/>
      <c r="J55" s="594"/>
      <c r="K55" s="594"/>
      <c r="L55" s="594"/>
      <c r="M55" s="594"/>
      <c r="N55" s="594"/>
      <c r="O55" s="594"/>
      <c r="P55" s="594"/>
      <c r="Q55" s="594"/>
      <c r="R55" s="594"/>
      <c r="S55" s="594"/>
      <c r="T55" s="594"/>
      <c r="U55" s="594"/>
      <c r="V55" s="594"/>
      <c r="W55" s="594"/>
      <c r="X55" s="594"/>
      <c r="Y55" s="594"/>
      <c r="Z55" s="594"/>
      <c r="AA55" s="594"/>
      <c r="AB55" s="595"/>
      <c r="AC55" s="593" t="s">
        <v>616</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c r="A56" s="1040"/>
      <c r="B56" s="1041"/>
      <c r="C56" s="1041"/>
      <c r="D56" s="1041"/>
      <c r="E56" s="1041"/>
      <c r="F56" s="1042"/>
      <c r="G56" s="811" t="s">
        <v>163</v>
      </c>
      <c r="H56" s="666"/>
      <c r="I56" s="666"/>
      <c r="J56" s="666"/>
      <c r="K56" s="666"/>
      <c r="L56" s="665" t="s">
        <v>164</v>
      </c>
      <c r="M56" s="666"/>
      <c r="N56" s="666"/>
      <c r="O56" s="666"/>
      <c r="P56" s="666"/>
      <c r="Q56" s="666"/>
      <c r="R56" s="666"/>
      <c r="S56" s="666"/>
      <c r="T56" s="666"/>
      <c r="U56" s="666"/>
      <c r="V56" s="666"/>
      <c r="W56" s="666"/>
      <c r="X56" s="667"/>
      <c r="Y56" s="651" t="s">
        <v>165</v>
      </c>
      <c r="Z56" s="652"/>
      <c r="AA56" s="652"/>
      <c r="AB56" s="797"/>
      <c r="AC56" s="811" t="s">
        <v>163</v>
      </c>
      <c r="AD56" s="666"/>
      <c r="AE56" s="666"/>
      <c r="AF56" s="666"/>
      <c r="AG56" s="666"/>
      <c r="AH56" s="665" t="s">
        <v>164</v>
      </c>
      <c r="AI56" s="666"/>
      <c r="AJ56" s="666"/>
      <c r="AK56" s="666"/>
      <c r="AL56" s="666"/>
      <c r="AM56" s="666"/>
      <c r="AN56" s="666"/>
      <c r="AO56" s="666"/>
      <c r="AP56" s="666"/>
      <c r="AQ56" s="666"/>
      <c r="AR56" s="666"/>
      <c r="AS56" s="666"/>
      <c r="AT56" s="667"/>
      <c r="AU56" s="651" t="s">
        <v>165</v>
      </c>
      <c r="AV56" s="652"/>
      <c r="AW56" s="652"/>
      <c r="AX56" s="653"/>
      <c r="AY56" s="34">
        <f>$AY$55</f>
        <v>0</v>
      </c>
    </row>
    <row r="57" spans="1:51" ht="24.75" customHeight="1">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1"/>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40"/>
      <c r="B67" s="1041"/>
      <c r="C67" s="1041"/>
      <c r="D67" s="1041"/>
      <c r="E67" s="1041"/>
      <c r="F67" s="1042"/>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40"/>
      <c r="B68" s="1041"/>
      <c r="C68" s="1041"/>
      <c r="D68" s="1041"/>
      <c r="E68" s="1041"/>
      <c r="F68" s="1042"/>
      <c r="G68" s="593" t="s">
        <v>617</v>
      </c>
      <c r="H68" s="594"/>
      <c r="I68" s="594"/>
      <c r="J68" s="594"/>
      <c r="K68" s="594"/>
      <c r="L68" s="594"/>
      <c r="M68" s="594"/>
      <c r="N68" s="594"/>
      <c r="O68" s="594"/>
      <c r="P68" s="594"/>
      <c r="Q68" s="594"/>
      <c r="R68" s="594"/>
      <c r="S68" s="594"/>
      <c r="T68" s="594"/>
      <c r="U68" s="594"/>
      <c r="V68" s="594"/>
      <c r="W68" s="594"/>
      <c r="X68" s="594"/>
      <c r="Y68" s="594"/>
      <c r="Z68" s="594"/>
      <c r="AA68" s="594"/>
      <c r="AB68" s="595"/>
      <c r="AC68" s="593" t="s">
        <v>618</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c r="A69" s="1040"/>
      <c r="B69" s="1041"/>
      <c r="C69" s="1041"/>
      <c r="D69" s="1041"/>
      <c r="E69" s="1041"/>
      <c r="F69" s="1042"/>
      <c r="G69" s="811" t="s">
        <v>163</v>
      </c>
      <c r="H69" s="666"/>
      <c r="I69" s="666"/>
      <c r="J69" s="666"/>
      <c r="K69" s="666"/>
      <c r="L69" s="665" t="s">
        <v>164</v>
      </c>
      <c r="M69" s="666"/>
      <c r="N69" s="666"/>
      <c r="O69" s="666"/>
      <c r="P69" s="666"/>
      <c r="Q69" s="666"/>
      <c r="R69" s="666"/>
      <c r="S69" s="666"/>
      <c r="T69" s="666"/>
      <c r="U69" s="666"/>
      <c r="V69" s="666"/>
      <c r="W69" s="666"/>
      <c r="X69" s="667"/>
      <c r="Y69" s="651" t="s">
        <v>165</v>
      </c>
      <c r="Z69" s="652"/>
      <c r="AA69" s="652"/>
      <c r="AB69" s="797"/>
      <c r="AC69" s="811" t="s">
        <v>163</v>
      </c>
      <c r="AD69" s="666"/>
      <c r="AE69" s="666"/>
      <c r="AF69" s="666"/>
      <c r="AG69" s="666"/>
      <c r="AH69" s="665" t="s">
        <v>164</v>
      </c>
      <c r="AI69" s="666"/>
      <c r="AJ69" s="666"/>
      <c r="AK69" s="666"/>
      <c r="AL69" s="666"/>
      <c r="AM69" s="666"/>
      <c r="AN69" s="666"/>
      <c r="AO69" s="666"/>
      <c r="AP69" s="666"/>
      <c r="AQ69" s="666"/>
      <c r="AR69" s="666"/>
      <c r="AS69" s="666"/>
      <c r="AT69" s="667"/>
      <c r="AU69" s="651" t="s">
        <v>165</v>
      </c>
      <c r="AV69" s="652"/>
      <c r="AW69" s="652"/>
      <c r="AX69" s="653"/>
      <c r="AY69" s="34">
        <f>$AY$68</f>
        <v>0</v>
      </c>
    </row>
    <row r="70" spans="1:51" ht="24.75" customHeight="1">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1"/>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40"/>
      <c r="B80" s="1041"/>
      <c r="C80" s="1041"/>
      <c r="D80" s="1041"/>
      <c r="E80" s="1041"/>
      <c r="F80" s="1042"/>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40"/>
      <c r="B81" s="1041"/>
      <c r="C81" s="1041"/>
      <c r="D81" s="1041"/>
      <c r="E81" s="1041"/>
      <c r="F81" s="1042"/>
      <c r="G81" s="593" t="s">
        <v>619</v>
      </c>
      <c r="H81" s="594"/>
      <c r="I81" s="594"/>
      <c r="J81" s="594"/>
      <c r="K81" s="594"/>
      <c r="L81" s="594"/>
      <c r="M81" s="594"/>
      <c r="N81" s="594"/>
      <c r="O81" s="594"/>
      <c r="P81" s="594"/>
      <c r="Q81" s="594"/>
      <c r="R81" s="594"/>
      <c r="S81" s="594"/>
      <c r="T81" s="594"/>
      <c r="U81" s="594"/>
      <c r="V81" s="594"/>
      <c r="W81" s="594"/>
      <c r="X81" s="594"/>
      <c r="Y81" s="594"/>
      <c r="Z81" s="594"/>
      <c r="AA81" s="594"/>
      <c r="AB81" s="595"/>
      <c r="AC81" s="593" t="s">
        <v>620</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c r="A82" s="1040"/>
      <c r="B82" s="1041"/>
      <c r="C82" s="1041"/>
      <c r="D82" s="1041"/>
      <c r="E82" s="1041"/>
      <c r="F82" s="1042"/>
      <c r="G82" s="811" t="s">
        <v>163</v>
      </c>
      <c r="H82" s="666"/>
      <c r="I82" s="666"/>
      <c r="J82" s="666"/>
      <c r="K82" s="666"/>
      <c r="L82" s="665" t="s">
        <v>164</v>
      </c>
      <c r="M82" s="666"/>
      <c r="N82" s="666"/>
      <c r="O82" s="666"/>
      <c r="P82" s="666"/>
      <c r="Q82" s="666"/>
      <c r="R82" s="666"/>
      <c r="S82" s="666"/>
      <c r="T82" s="666"/>
      <c r="U82" s="666"/>
      <c r="V82" s="666"/>
      <c r="W82" s="666"/>
      <c r="X82" s="667"/>
      <c r="Y82" s="651" t="s">
        <v>165</v>
      </c>
      <c r="Z82" s="652"/>
      <c r="AA82" s="652"/>
      <c r="AB82" s="797"/>
      <c r="AC82" s="811" t="s">
        <v>163</v>
      </c>
      <c r="AD82" s="666"/>
      <c r="AE82" s="666"/>
      <c r="AF82" s="666"/>
      <c r="AG82" s="666"/>
      <c r="AH82" s="665" t="s">
        <v>164</v>
      </c>
      <c r="AI82" s="666"/>
      <c r="AJ82" s="666"/>
      <c r="AK82" s="666"/>
      <c r="AL82" s="666"/>
      <c r="AM82" s="666"/>
      <c r="AN82" s="666"/>
      <c r="AO82" s="666"/>
      <c r="AP82" s="666"/>
      <c r="AQ82" s="666"/>
      <c r="AR82" s="666"/>
      <c r="AS82" s="666"/>
      <c r="AT82" s="667"/>
      <c r="AU82" s="651" t="s">
        <v>165</v>
      </c>
      <c r="AV82" s="652"/>
      <c r="AW82" s="652"/>
      <c r="AX82" s="653"/>
      <c r="AY82" s="34">
        <f>$AY$81</f>
        <v>0</v>
      </c>
    </row>
    <row r="83" spans="1:51" ht="24.75" customHeight="1">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1"/>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40"/>
      <c r="B93" s="1041"/>
      <c r="C93" s="1041"/>
      <c r="D93" s="1041"/>
      <c r="E93" s="1041"/>
      <c r="F93" s="1042"/>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40"/>
      <c r="B94" s="1041"/>
      <c r="C94" s="1041"/>
      <c r="D94" s="1041"/>
      <c r="E94" s="1041"/>
      <c r="F94" s="1042"/>
      <c r="G94" s="593" t="s">
        <v>621</v>
      </c>
      <c r="H94" s="594"/>
      <c r="I94" s="594"/>
      <c r="J94" s="594"/>
      <c r="K94" s="594"/>
      <c r="L94" s="594"/>
      <c r="M94" s="594"/>
      <c r="N94" s="594"/>
      <c r="O94" s="594"/>
      <c r="P94" s="594"/>
      <c r="Q94" s="594"/>
      <c r="R94" s="594"/>
      <c r="S94" s="594"/>
      <c r="T94" s="594"/>
      <c r="U94" s="594"/>
      <c r="V94" s="594"/>
      <c r="W94" s="594"/>
      <c r="X94" s="594"/>
      <c r="Y94" s="594"/>
      <c r="Z94" s="594"/>
      <c r="AA94" s="594"/>
      <c r="AB94" s="595"/>
      <c r="AC94" s="593" t="s">
        <v>622</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c r="A95" s="1040"/>
      <c r="B95" s="1041"/>
      <c r="C95" s="1041"/>
      <c r="D95" s="1041"/>
      <c r="E95" s="1041"/>
      <c r="F95" s="1042"/>
      <c r="G95" s="811" t="s">
        <v>163</v>
      </c>
      <c r="H95" s="666"/>
      <c r="I95" s="666"/>
      <c r="J95" s="666"/>
      <c r="K95" s="666"/>
      <c r="L95" s="665" t="s">
        <v>164</v>
      </c>
      <c r="M95" s="666"/>
      <c r="N95" s="666"/>
      <c r="O95" s="666"/>
      <c r="P95" s="666"/>
      <c r="Q95" s="666"/>
      <c r="R95" s="666"/>
      <c r="S95" s="666"/>
      <c r="T95" s="666"/>
      <c r="U95" s="666"/>
      <c r="V95" s="666"/>
      <c r="W95" s="666"/>
      <c r="X95" s="667"/>
      <c r="Y95" s="651" t="s">
        <v>165</v>
      </c>
      <c r="Z95" s="652"/>
      <c r="AA95" s="652"/>
      <c r="AB95" s="797"/>
      <c r="AC95" s="811" t="s">
        <v>163</v>
      </c>
      <c r="AD95" s="666"/>
      <c r="AE95" s="666"/>
      <c r="AF95" s="666"/>
      <c r="AG95" s="666"/>
      <c r="AH95" s="665" t="s">
        <v>164</v>
      </c>
      <c r="AI95" s="666"/>
      <c r="AJ95" s="666"/>
      <c r="AK95" s="666"/>
      <c r="AL95" s="666"/>
      <c r="AM95" s="666"/>
      <c r="AN95" s="666"/>
      <c r="AO95" s="666"/>
      <c r="AP95" s="666"/>
      <c r="AQ95" s="666"/>
      <c r="AR95" s="666"/>
      <c r="AS95" s="666"/>
      <c r="AT95" s="667"/>
      <c r="AU95" s="651" t="s">
        <v>165</v>
      </c>
      <c r="AV95" s="652"/>
      <c r="AW95" s="652"/>
      <c r="AX95" s="653"/>
      <c r="AY95" s="34">
        <f>$AY$94</f>
        <v>0</v>
      </c>
    </row>
    <row r="96" spans="1:51" ht="24.75" customHeight="1">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1"/>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3"/>
      <c r="B106" s="1044"/>
      <c r="C106" s="1044"/>
      <c r="D106" s="1044"/>
      <c r="E106" s="1044"/>
      <c r="F106" s="1045"/>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row r="108" spans="1:51" ht="30" customHeight="1">
      <c r="A108" s="1046" t="s">
        <v>606</v>
      </c>
      <c r="B108" s="1047"/>
      <c r="C108" s="1047"/>
      <c r="D108" s="1047"/>
      <c r="E108" s="1047"/>
      <c r="F108" s="1048"/>
      <c r="G108" s="593" t="s">
        <v>623</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624</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c r="A109" s="1040"/>
      <c r="B109" s="1041"/>
      <c r="C109" s="1041"/>
      <c r="D109" s="1041"/>
      <c r="E109" s="1041"/>
      <c r="F109" s="1042"/>
      <c r="G109" s="811" t="s">
        <v>163</v>
      </c>
      <c r="H109" s="666"/>
      <c r="I109" s="666"/>
      <c r="J109" s="666"/>
      <c r="K109" s="666"/>
      <c r="L109" s="665" t="s">
        <v>164</v>
      </c>
      <c r="M109" s="666"/>
      <c r="N109" s="666"/>
      <c r="O109" s="666"/>
      <c r="P109" s="666"/>
      <c r="Q109" s="666"/>
      <c r="R109" s="666"/>
      <c r="S109" s="666"/>
      <c r="T109" s="666"/>
      <c r="U109" s="666"/>
      <c r="V109" s="666"/>
      <c r="W109" s="666"/>
      <c r="X109" s="667"/>
      <c r="Y109" s="651" t="s">
        <v>165</v>
      </c>
      <c r="Z109" s="652"/>
      <c r="AA109" s="652"/>
      <c r="AB109" s="797"/>
      <c r="AC109" s="811" t="s">
        <v>163</v>
      </c>
      <c r="AD109" s="666"/>
      <c r="AE109" s="666"/>
      <c r="AF109" s="666"/>
      <c r="AG109" s="666"/>
      <c r="AH109" s="665" t="s">
        <v>164</v>
      </c>
      <c r="AI109" s="666"/>
      <c r="AJ109" s="666"/>
      <c r="AK109" s="666"/>
      <c r="AL109" s="666"/>
      <c r="AM109" s="666"/>
      <c r="AN109" s="666"/>
      <c r="AO109" s="666"/>
      <c r="AP109" s="666"/>
      <c r="AQ109" s="666"/>
      <c r="AR109" s="666"/>
      <c r="AS109" s="666"/>
      <c r="AT109" s="667"/>
      <c r="AU109" s="651" t="s">
        <v>165</v>
      </c>
      <c r="AV109" s="652"/>
      <c r="AW109" s="652"/>
      <c r="AX109" s="653"/>
      <c r="AY109" s="34">
        <f>$AY$108</f>
        <v>0</v>
      </c>
    </row>
    <row r="110" spans="1:51" ht="24.75" customHeight="1">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1"/>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40"/>
      <c r="B120" s="1041"/>
      <c r="C120" s="1041"/>
      <c r="D120" s="1041"/>
      <c r="E120" s="1041"/>
      <c r="F120" s="1042"/>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40"/>
      <c r="B121" s="1041"/>
      <c r="C121" s="1041"/>
      <c r="D121" s="1041"/>
      <c r="E121" s="1041"/>
      <c r="F121" s="1042"/>
      <c r="G121" s="593" t="s">
        <v>625</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626</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c r="A122" s="1040"/>
      <c r="B122" s="1041"/>
      <c r="C122" s="1041"/>
      <c r="D122" s="1041"/>
      <c r="E122" s="1041"/>
      <c r="F122" s="1042"/>
      <c r="G122" s="811" t="s">
        <v>163</v>
      </c>
      <c r="H122" s="666"/>
      <c r="I122" s="666"/>
      <c r="J122" s="666"/>
      <c r="K122" s="666"/>
      <c r="L122" s="665" t="s">
        <v>164</v>
      </c>
      <c r="M122" s="666"/>
      <c r="N122" s="666"/>
      <c r="O122" s="666"/>
      <c r="P122" s="666"/>
      <c r="Q122" s="666"/>
      <c r="R122" s="666"/>
      <c r="S122" s="666"/>
      <c r="T122" s="666"/>
      <c r="U122" s="666"/>
      <c r="V122" s="666"/>
      <c r="W122" s="666"/>
      <c r="X122" s="667"/>
      <c r="Y122" s="651" t="s">
        <v>165</v>
      </c>
      <c r="Z122" s="652"/>
      <c r="AA122" s="652"/>
      <c r="AB122" s="797"/>
      <c r="AC122" s="811" t="s">
        <v>163</v>
      </c>
      <c r="AD122" s="666"/>
      <c r="AE122" s="666"/>
      <c r="AF122" s="666"/>
      <c r="AG122" s="666"/>
      <c r="AH122" s="665" t="s">
        <v>164</v>
      </c>
      <c r="AI122" s="666"/>
      <c r="AJ122" s="666"/>
      <c r="AK122" s="666"/>
      <c r="AL122" s="666"/>
      <c r="AM122" s="666"/>
      <c r="AN122" s="666"/>
      <c r="AO122" s="666"/>
      <c r="AP122" s="666"/>
      <c r="AQ122" s="666"/>
      <c r="AR122" s="666"/>
      <c r="AS122" s="666"/>
      <c r="AT122" s="667"/>
      <c r="AU122" s="651" t="s">
        <v>165</v>
      </c>
      <c r="AV122" s="652"/>
      <c r="AW122" s="652"/>
      <c r="AX122" s="653"/>
      <c r="AY122" s="34">
        <f>$AY$121</f>
        <v>0</v>
      </c>
    </row>
    <row r="123" spans="1:51" ht="24.75" customHeight="1">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1"/>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40"/>
      <c r="B133" s="1041"/>
      <c r="C133" s="1041"/>
      <c r="D133" s="1041"/>
      <c r="E133" s="1041"/>
      <c r="F133" s="1042"/>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40"/>
      <c r="B134" s="1041"/>
      <c r="C134" s="1041"/>
      <c r="D134" s="1041"/>
      <c r="E134" s="1041"/>
      <c r="F134" s="1042"/>
      <c r="G134" s="593" t="s">
        <v>627</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628</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c r="A135" s="1040"/>
      <c r="B135" s="1041"/>
      <c r="C135" s="1041"/>
      <c r="D135" s="1041"/>
      <c r="E135" s="1041"/>
      <c r="F135" s="1042"/>
      <c r="G135" s="811" t="s">
        <v>163</v>
      </c>
      <c r="H135" s="666"/>
      <c r="I135" s="666"/>
      <c r="J135" s="666"/>
      <c r="K135" s="666"/>
      <c r="L135" s="665" t="s">
        <v>164</v>
      </c>
      <c r="M135" s="666"/>
      <c r="N135" s="666"/>
      <c r="O135" s="666"/>
      <c r="P135" s="666"/>
      <c r="Q135" s="666"/>
      <c r="R135" s="666"/>
      <c r="S135" s="666"/>
      <c r="T135" s="666"/>
      <c r="U135" s="666"/>
      <c r="V135" s="666"/>
      <c r="W135" s="666"/>
      <c r="X135" s="667"/>
      <c r="Y135" s="651" t="s">
        <v>165</v>
      </c>
      <c r="Z135" s="652"/>
      <c r="AA135" s="652"/>
      <c r="AB135" s="797"/>
      <c r="AC135" s="811" t="s">
        <v>163</v>
      </c>
      <c r="AD135" s="666"/>
      <c r="AE135" s="666"/>
      <c r="AF135" s="666"/>
      <c r="AG135" s="666"/>
      <c r="AH135" s="665" t="s">
        <v>164</v>
      </c>
      <c r="AI135" s="666"/>
      <c r="AJ135" s="666"/>
      <c r="AK135" s="666"/>
      <c r="AL135" s="666"/>
      <c r="AM135" s="666"/>
      <c r="AN135" s="666"/>
      <c r="AO135" s="666"/>
      <c r="AP135" s="666"/>
      <c r="AQ135" s="666"/>
      <c r="AR135" s="666"/>
      <c r="AS135" s="666"/>
      <c r="AT135" s="667"/>
      <c r="AU135" s="651" t="s">
        <v>165</v>
      </c>
      <c r="AV135" s="652"/>
      <c r="AW135" s="652"/>
      <c r="AX135" s="653"/>
      <c r="AY135" s="34">
        <f>$AY$134</f>
        <v>0</v>
      </c>
    </row>
    <row r="136" spans="1:51" ht="24.75" customHeight="1">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1"/>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40"/>
      <c r="B146" s="1041"/>
      <c r="C146" s="1041"/>
      <c r="D146" s="1041"/>
      <c r="E146" s="1041"/>
      <c r="F146" s="1042"/>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40"/>
      <c r="B147" s="1041"/>
      <c r="C147" s="1041"/>
      <c r="D147" s="1041"/>
      <c r="E147" s="1041"/>
      <c r="F147" s="1042"/>
      <c r="G147" s="593" t="s">
        <v>629</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630</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c r="A148" s="1040"/>
      <c r="B148" s="1041"/>
      <c r="C148" s="1041"/>
      <c r="D148" s="1041"/>
      <c r="E148" s="1041"/>
      <c r="F148" s="1042"/>
      <c r="G148" s="811" t="s">
        <v>163</v>
      </c>
      <c r="H148" s="666"/>
      <c r="I148" s="666"/>
      <c r="J148" s="666"/>
      <c r="K148" s="666"/>
      <c r="L148" s="665" t="s">
        <v>164</v>
      </c>
      <c r="M148" s="666"/>
      <c r="N148" s="666"/>
      <c r="O148" s="666"/>
      <c r="P148" s="666"/>
      <c r="Q148" s="666"/>
      <c r="R148" s="666"/>
      <c r="S148" s="666"/>
      <c r="T148" s="666"/>
      <c r="U148" s="666"/>
      <c r="V148" s="666"/>
      <c r="W148" s="666"/>
      <c r="X148" s="667"/>
      <c r="Y148" s="651" t="s">
        <v>165</v>
      </c>
      <c r="Z148" s="652"/>
      <c r="AA148" s="652"/>
      <c r="AB148" s="797"/>
      <c r="AC148" s="811" t="s">
        <v>163</v>
      </c>
      <c r="AD148" s="666"/>
      <c r="AE148" s="666"/>
      <c r="AF148" s="666"/>
      <c r="AG148" s="666"/>
      <c r="AH148" s="665" t="s">
        <v>164</v>
      </c>
      <c r="AI148" s="666"/>
      <c r="AJ148" s="666"/>
      <c r="AK148" s="666"/>
      <c r="AL148" s="666"/>
      <c r="AM148" s="666"/>
      <c r="AN148" s="666"/>
      <c r="AO148" s="666"/>
      <c r="AP148" s="666"/>
      <c r="AQ148" s="666"/>
      <c r="AR148" s="666"/>
      <c r="AS148" s="666"/>
      <c r="AT148" s="667"/>
      <c r="AU148" s="651" t="s">
        <v>165</v>
      </c>
      <c r="AV148" s="652"/>
      <c r="AW148" s="652"/>
      <c r="AX148" s="653"/>
      <c r="AY148" s="34">
        <f>$AY$147</f>
        <v>0</v>
      </c>
    </row>
    <row r="149" spans="1:51" ht="24.75" customHeight="1">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1"/>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3"/>
      <c r="B159" s="1044"/>
      <c r="C159" s="1044"/>
      <c r="D159" s="1044"/>
      <c r="E159" s="1044"/>
      <c r="F159" s="1045"/>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row r="161" spans="1:51" ht="30" customHeight="1">
      <c r="A161" s="1046" t="s">
        <v>606</v>
      </c>
      <c r="B161" s="1047"/>
      <c r="C161" s="1047"/>
      <c r="D161" s="1047"/>
      <c r="E161" s="1047"/>
      <c r="F161" s="1048"/>
      <c r="G161" s="593" t="s">
        <v>631</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632</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c r="A162" s="1040"/>
      <c r="B162" s="1041"/>
      <c r="C162" s="1041"/>
      <c r="D162" s="1041"/>
      <c r="E162" s="1041"/>
      <c r="F162" s="1042"/>
      <c r="G162" s="811" t="s">
        <v>163</v>
      </c>
      <c r="H162" s="666"/>
      <c r="I162" s="666"/>
      <c r="J162" s="666"/>
      <c r="K162" s="666"/>
      <c r="L162" s="665" t="s">
        <v>164</v>
      </c>
      <c r="M162" s="666"/>
      <c r="N162" s="666"/>
      <c r="O162" s="666"/>
      <c r="P162" s="666"/>
      <c r="Q162" s="666"/>
      <c r="R162" s="666"/>
      <c r="S162" s="666"/>
      <c r="T162" s="666"/>
      <c r="U162" s="666"/>
      <c r="V162" s="666"/>
      <c r="W162" s="666"/>
      <c r="X162" s="667"/>
      <c r="Y162" s="651" t="s">
        <v>165</v>
      </c>
      <c r="Z162" s="652"/>
      <c r="AA162" s="652"/>
      <c r="AB162" s="797"/>
      <c r="AC162" s="811" t="s">
        <v>163</v>
      </c>
      <c r="AD162" s="666"/>
      <c r="AE162" s="666"/>
      <c r="AF162" s="666"/>
      <c r="AG162" s="666"/>
      <c r="AH162" s="665" t="s">
        <v>164</v>
      </c>
      <c r="AI162" s="666"/>
      <c r="AJ162" s="666"/>
      <c r="AK162" s="666"/>
      <c r="AL162" s="666"/>
      <c r="AM162" s="666"/>
      <c r="AN162" s="666"/>
      <c r="AO162" s="666"/>
      <c r="AP162" s="666"/>
      <c r="AQ162" s="666"/>
      <c r="AR162" s="666"/>
      <c r="AS162" s="666"/>
      <c r="AT162" s="667"/>
      <c r="AU162" s="651" t="s">
        <v>165</v>
      </c>
      <c r="AV162" s="652"/>
      <c r="AW162" s="652"/>
      <c r="AX162" s="653"/>
      <c r="AY162" s="34">
        <f>$AY$161</f>
        <v>0</v>
      </c>
    </row>
    <row r="163" spans="1:51" ht="24.75" customHeight="1">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1"/>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40"/>
      <c r="B173" s="1041"/>
      <c r="C173" s="1041"/>
      <c r="D173" s="1041"/>
      <c r="E173" s="1041"/>
      <c r="F173" s="1042"/>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40"/>
      <c r="B174" s="1041"/>
      <c r="C174" s="1041"/>
      <c r="D174" s="1041"/>
      <c r="E174" s="1041"/>
      <c r="F174" s="1042"/>
      <c r="G174" s="593" t="s">
        <v>633</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634</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c r="A175" s="1040"/>
      <c r="B175" s="1041"/>
      <c r="C175" s="1041"/>
      <c r="D175" s="1041"/>
      <c r="E175" s="1041"/>
      <c r="F175" s="1042"/>
      <c r="G175" s="811" t="s">
        <v>163</v>
      </c>
      <c r="H175" s="666"/>
      <c r="I175" s="666"/>
      <c r="J175" s="666"/>
      <c r="K175" s="666"/>
      <c r="L175" s="665" t="s">
        <v>164</v>
      </c>
      <c r="M175" s="666"/>
      <c r="N175" s="666"/>
      <c r="O175" s="666"/>
      <c r="P175" s="666"/>
      <c r="Q175" s="666"/>
      <c r="R175" s="666"/>
      <c r="S175" s="666"/>
      <c r="T175" s="666"/>
      <c r="U175" s="666"/>
      <c r="V175" s="666"/>
      <c r="W175" s="666"/>
      <c r="X175" s="667"/>
      <c r="Y175" s="651" t="s">
        <v>165</v>
      </c>
      <c r="Z175" s="652"/>
      <c r="AA175" s="652"/>
      <c r="AB175" s="797"/>
      <c r="AC175" s="811" t="s">
        <v>163</v>
      </c>
      <c r="AD175" s="666"/>
      <c r="AE175" s="666"/>
      <c r="AF175" s="666"/>
      <c r="AG175" s="666"/>
      <c r="AH175" s="665" t="s">
        <v>164</v>
      </c>
      <c r="AI175" s="666"/>
      <c r="AJ175" s="666"/>
      <c r="AK175" s="666"/>
      <c r="AL175" s="666"/>
      <c r="AM175" s="666"/>
      <c r="AN175" s="666"/>
      <c r="AO175" s="666"/>
      <c r="AP175" s="666"/>
      <c r="AQ175" s="666"/>
      <c r="AR175" s="666"/>
      <c r="AS175" s="666"/>
      <c r="AT175" s="667"/>
      <c r="AU175" s="651" t="s">
        <v>165</v>
      </c>
      <c r="AV175" s="652"/>
      <c r="AW175" s="652"/>
      <c r="AX175" s="653"/>
      <c r="AY175" s="34">
        <f>$AY$174</f>
        <v>0</v>
      </c>
    </row>
    <row r="176" spans="1:51" ht="24.75" customHeight="1">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1"/>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40"/>
      <c r="B186" s="1041"/>
      <c r="C186" s="1041"/>
      <c r="D186" s="1041"/>
      <c r="E186" s="1041"/>
      <c r="F186" s="1042"/>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40"/>
      <c r="B187" s="1041"/>
      <c r="C187" s="1041"/>
      <c r="D187" s="1041"/>
      <c r="E187" s="1041"/>
      <c r="F187" s="1042"/>
      <c r="G187" s="593" t="s">
        <v>635</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636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c r="A188" s="1040"/>
      <c r="B188" s="1041"/>
      <c r="C188" s="1041"/>
      <c r="D188" s="1041"/>
      <c r="E188" s="1041"/>
      <c r="F188" s="1042"/>
      <c r="G188" s="811" t="s">
        <v>163</v>
      </c>
      <c r="H188" s="666"/>
      <c r="I188" s="666"/>
      <c r="J188" s="666"/>
      <c r="K188" s="666"/>
      <c r="L188" s="665" t="s">
        <v>164</v>
      </c>
      <c r="M188" s="666"/>
      <c r="N188" s="666"/>
      <c r="O188" s="666"/>
      <c r="P188" s="666"/>
      <c r="Q188" s="666"/>
      <c r="R188" s="666"/>
      <c r="S188" s="666"/>
      <c r="T188" s="666"/>
      <c r="U188" s="666"/>
      <c r="V188" s="666"/>
      <c r="W188" s="666"/>
      <c r="X188" s="667"/>
      <c r="Y188" s="651" t="s">
        <v>165</v>
      </c>
      <c r="Z188" s="652"/>
      <c r="AA188" s="652"/>
      <c r="AB188" s="797"/>
      <c r="AC188" s="811" t="s">
        <v>163</v>
      </c>
      <c r="AD188" s="666"/>
      <c r="AE188" s="666"/>
      <c r="AF188" s="666"/>
      <c r="AG188" s="666"/>
      <c r="AH188" s="665" t="s">
        <v>164</v>
      </c>
      <c r="AI188" s="666"/>
      <c r="AJ188" s="666"/>
      <c r="AK188" s="666"/>
      <c r="AL188" s="666"/>
      <c r="AM188" s="666"/>
      <c r="AN188" s="666"/>
      <c r="AO188" s="666"/>
      <c r="AP188" s="666"/>
      <c r="AQ188" s="666"/>
      <c r="AR188" s="666"/>
      <c r="AS188" s="666"/>
      <c r="AT188" s="667"/>
      <c r="AU188" s="651" t="s">
        <v>165</v>
      </c>
      <c r="AV188" s="652"/>
      <c r="AW188" s="652"/>
      <c r="AX188" s="653"/>
      <c r="AY188" s="34">
        <f>$AY$187</f>
        <v>0</v>
      </c>
    </row>
    <row r="189" spans="1:51" ht="24.75" customHeight="1">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1"/>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40"/>
      <c r="B199" s="1041"/>
      <c r="C199" s="1041"/>
      <c r="D199" s="1041"/>
      <c r="E199" s="1041"/>
      <c r="F199" s="1042"/>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40"/>
      <c r="B200" s="1041"/>
      <c r="C200" s="1041"/>
      <c r="D200" s="1041"/>
      <c r="E200" s="1041"/>
      <c r="F200" s="1042"/>
      <c r="G200" s="593" t="s">
        <v>637</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638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c r="A201" s="1040"/>
      <c r="B201" s="1041"/>
      <c r="C201" s="1041"/>
      <c r="D201" s="1041"/>
      <c r="E201" s="1041"/>
      <c r="F201" s="1042"/>
      <c r="G201" s="811" t="s">
        <v>163</v>
      </c>
      <c r="H201" s="666"/>
      <c r="I201" s="666"/>
      <c r="J201" s="666"/>
      <c r="K201" s="666"/>
      <c r="L201" s="665" t="s">
        <v>164</v>
      </c>
      <c r="M201" s="666"/>
      <c r="N201" s="666"/>
      <c r="O201" s="666"/>
      <c r="P201" s="666"/>
      <c r="Q201" s="666"/>
      <c r="R201" s="666"/>
      <c r="S201" s="666"/>
      <c r="T201" s="666"/>
      <c r="U201" s="666"/>
      <c r="V201" s="666"/>
      <c r="W201" s="666"/>
      <c r="X201" s="667"/>
      <c r="Y201" s="651" t="s">
        <v>165</v>
      </c>
      <c r="Z201" s="652"/>
      <c r="AA201" s="652"/>
      <c r="AB201" s="797"/>
      <c r="AC201" s="811" t="s">
        <v>163</v>
      </c>
      <c r="AD201" s="666"/>
      <c r="AE201" s="666"/>
      <c r="AF201" s="666"/>
      <c r="AG201" s="666"/>
      <c r="AH201" s="665" t="s">
        <v>164</v>
      </c>
      <c r="AI201" s="666"/>
      <c r="AJ201" s="666"/>
      <c r="AK201" s="666"/>
      <c r="AL201" s="666"/>
      <c r="AM201" s="666"/>
      <c r="AN201" s="666"/>
      <c r="AO201" s="666"/>
      <c r="AP201" s="666"/>
      <c r="AQ201" s="666"/>
      <c r="AR201" s="666"/>
      <c r="AS201" s="666"/>
      <c r="AT201" s="667"/>
      <c r="AU201" s="651" t="s">
        <v>165</v>
      </c>
      <c r="AV201" s="652"/>
      <c r="AW201" s="652"/>
      <c r="AX201" s="653"/>
      <c r="AY201" s="34">
        <f>$AY$200</f>
        <v>0</v>
      </c>
    </row>
    <row r="202" spans="1:51" ht="24.75" customHeight="1">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1"/>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3"/>
      <c r="B212" s="1044"/>
      <c r="C212" s="1044"/>
      <c r="D212" s="1044"/>
      <c r="E212" s="1044"/>
      <c r="F212" s="1045"/>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row r="214" spans="1:51" ht="30" customHeight="1">
      <c r="A214" s="1037" t="s">
        <v>606</v>
      </c>
      <c r="B214" s="1038"/>
      <c r="C214" s="1038"/>
      <c r="D214" s="1038"/>
      <c r="E214" s="1038"/>
      <c r="F214" s="1039"/>
      <c r="G214" s="593" t="s">
        <v>639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640</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c r="A215" s="1040"/>
      <c r="B215" s="1041"/>
      <c r="C215" s="1041"/>
      <c r="D215" s="1041"/>
      <c r="E215" s="1041"/>
      <c r="F215" s="1042"/>
      <c r="G215" s="811" t="s">
        <v>163</v>
      </c>
      <c r="H215" s="666"/>
      <c r="I215" s="666"/>
      <c r="J215" s="666"/>
      <c r="K215" s="666"/>
      <c r="L215" s="665" t="s">
        <v>164</v>
      </c>
      <c r="M215" s="666"/>
      <c r="N215" s="666"/>
      <c r="O215" s="666"/>
      <c r="P215" s="666"/>
      <c r="Q215" s="666"/>
      <c r="R215" s="666"/>
      <c r="S215" s="666"/>
      <c r="T215" s="666"/>
      <c r="U215" s="666"/>
      <c r="V215" s="666"/>
      <c r="W215" s="666"/>
      <c r="X215" s="667"/>
      <c r="Y215" s="651" t="s">
        <v>165</v>
      </c>
      <c r="Z215" s="652"/>
      <c r="AA215" s="652"/>
      <c r="AB215" s="797"/>
      <c r="AC215" s="811" t="s">
        <v>163</v>
      </c>
      <c r="AD215" s="666"/>
      <c r="AE215" s="666"/>
      <c r="AF215" s="666"/>
      <c r="AG215" s="666"/>
      <c r="AH215" s="665" t="s">
        <v>164</v>
      </c>
      <c r="AI215" s="666"/>
      <c r="AJ215" s="666"/>
      <c r="AK215" s="666"/>
      <c r="AL215" s="666"/>
      <c r="AM215" s="666"/>
      <c r="AN215" s="666"/>
      <c r="AO215" s="666"/>
      <c r="AP215" s="666"/>
      <c r="AQ215" s="666"/>
      <c r="AR215" s="666"/>
      <c r="AS215" s="666"/>
      <c r="AT215" s="667"/>
      <c r="AU215" s="651" t="s">
        <v>165</v>
      </c>
      <c r="AV215" s="652"/>
      <c r="AW215" s="652"/>
      <c r="AX215" s="653"/>
      <c r="AY215" s="34">
        <f>$AY$214</f>
        <v>0</v>
      </c>
    </row>
    <row r="216" spans="1:51" ht="24.75" customHeight="1">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1"/>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40"/>
      <c r="B226" s="1041"/>
      <c r="C226" s="1041"/>
      <c r="D226" s="1041"/>
      <c r="E226" s="1041"/>
      <c r="F226" s="1042"/>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40"/>
      <c r="B227" s="1041"/>
      <c r="C227" s="1041"/>
      <c r="D227" s="1041"/>
      <c r="E227" s="1041"/>
      <c r="F227" s="1042"/>
      <c r="G227" s="593" t="s">
        <v>641</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642</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c r="A228" s="1040"/>
      <c r="B228" s="1041"/>
      <c r="C228" s="1041"/>
      <c r="D228" s="1041"/>
      <c r="E228" s="1041"/>
      <c r="F228" s="1042"/>
      <c r="G228" s="811" t="s">
        <v>163</v>
      </c>
      <c r="H228" s="666"/>
      <c r="I228" s="666"/>
      <c r="J228" s="666"/>
      <c r="K228" s="666"/>
      <c r="L228" s="665" t="s">
        <v>164</v>
      </c>
      <c r="M228" s="666"/>
      <c r="N228" s="666"/>
      <c r="O228" s="666"/>
      <c r="P228" s="666"/>
      <c r="Q228" s="666"/>
      <c r="R228" s="666"/>
      <c r="S228" s="666"/>
      <c r="T228" s="666"/>
      <c r="U228" s="666"/>
      <c r="V228" s="666"/>
      <c r="W228" s="666"/>
      <c r="X228" s="667"/>
      <c r="Y228" s="651" t="s">
        <v>165</v>
      </c>
      <c r="Z228" s="652"/>
      <c r="AA228" s="652"/>
      <c r="AB228" s="797"/>
      <c r="AC228" s="811" t="s">
        <v>163</v>
      </c>
      <c r="AD228" s="666"/>
      <c r="AE228" s="666"/>
      <c r="AF228" s="666"/>
      <c r="AG228" s="666"/>
      <c r="AH228" s="665" t="s">
        <v>164</v>
      </c>
      <c r="AI228" s="666"/>
      <c r="AJ228" s="666"/>
      <c r="AK228" s="666"/>
      <c r="AL228" s="666"/>
      <c r="AM228" s="666"/>
      <c r="AN228" s="666"/>
      <c r="AO228" s="666"/>
      <c r="AP228" s="666"/>
      <c r="AQ228" s="666"/>
      <c r="AR228" s="666"/>
      <c r="AS228" s="666"/>
      <c r="AT228" s="667"/>
      <c r="AU228" s="651" t="s">
        <v>165</v>
      </c>
      <c r="AV228" s="652"/>
      <c r="AW228" s="652"/>
      <c r="AX228" s="653"/>
      <c r="AY228" s="34">
        <f>$AY$227</f>
        <v>0</v>
      </c>
    </row>
    <row r="229" spans="1:51" ht="24.75" customHeight="1">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1"/>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40"/>
      <c r="B239" s="1041"/>
      <c r="C239" s="1041"/>
      <c r="D239" s="1041"/>
      <c r="E239" s="1041"/>
      <c r="F239" s="1042"/>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40"/>
      <c r="B240" s="1041"/>
      <c r="C240" s="1041"/>
      <c r="D240" s="1041"/>
      <c r="E240" s="1041"/>
      <c r="F240" s="1042"/>
      <c r="G240" s="593" t="s">
        <v>643</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644</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c r="A241" s="1040"/>
      <c r="B241" s="1041"/>
      <c r="C241" s="1041"/>
      <c r="D241" s="1041"/>
      <c r="E241" s="1041"/>
      <c r="F241" s="1042"/>
      <c r="G241" s="811" t="s">
        <v>163</v>
      </c>
      <c r="H241" s="666"/>
      <c r="I241" s="666"/>
      <c r="J241" s="666"/>
      <c r="K241" s="666"/>
      <c r="L241" s="665" t="s">
        <v>164</v>
      </c>
      <c r="M241" s="666"/>
      <c r="N241" s="666"/>
      <c r="O241" s="666"/>
      <c r="P241" s="666"/>
      <c r="Q241" s="666"/>
      <c r="R241" s="666"/>
      <c r="S241" s="666"/>
      <c r="T241" s="666"/>
      <c r="U241" s="666"/>
      <c r="V241" s="666"/>
      <c r="W241" s="666"/>
      <c r="X241" s="667"/>
      <c r="Y241" s="651" t="s">
        <v>165</v>
      </c>
      <c r="Z241" s="652"/>
      <c r="AA241" s="652"/>
      <c r="AB241" s="797"/>
      <c r="AC241" s="811" t="s">
        <v>163</v>
      </c>
      <c r="AD241" s="666"/>
      <c r="AE241" s="666"/>
      <c r="AF241" s="666"/>
      <c r="AG241" s="666"/>
      <c r="AH241" s="665" t="s">
        <v>164</v>
      </c>
      <c r="AI241" s="666"/>
      <c r="AJ241" s="666"/>
      <c r="AK241" s="666"/>
      <c r="AL241" s="666"/>
      <c r="AM241" s="666"/>
      <c r="AN241" s="666"/>
      <c r="AO241" s="666"/>
      <c r="AP241" s="666"/>
      <c r="AQ241" s="666"/>
      <c r="AR241" s="666"/>
      <c r="AS241" s="666"/>
      <c r="AT241" s="667"/>
      <c r="AU241" s="651" t="s">
        <v>165</v>
      </c>
      <c r="AV241" s="652"/>
      <c r="AW241" s="652"/>
      <c r="AX241" s="653"/>
      <c r="AY241" s="34">
        <f>$AY$240</f>
        <v>0</v>
      </c>
    </row>
    <row r="242" spans="1:51" ht="24.75" customHeight="1">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1"/>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40"/>
      <c r="B252" s="1041"/>
      <c r="C252" s="1041"/>
      <c r="D252" s="1041"/>
      <c r="E252" s="1041"/>
      <c r="F252" s="1042"/>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40"/>
      <c r="B253" s="1041"/>
      <c r="C253" s="1041"/>
      <c r="D253" s="1041"/>
      <c r="E253" s="1041"/>
      <c r="F253" s="1042"/>
      <c r="G253" s="593" t="s">
        <v>645</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646</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c r="A254" s="1040"/>
      <c r="B254" s="1041"/>
      <c r="C254" s="1041"/>
      <c r="D254" s="1041"/>
      <c r="E254" s="1041"/>
      <c r="F254" s="1042"/>
      <c r="G254" s="811" t="s">
        <v>163</v>
      </c>
      <c r="H254" s="666"/>
      <c r="I254" s="666"/>
      <c r="J254" s="666"/>
      <c r="K254" s="666"/>
      <c r="L254" s="665" t="s">
        <v>164</v>
      </c>
      <c r="M254" s="666"/>
      <c r="N254" s="666"/>
      <c r="O254" s="666"/>
      <c r="P254" s="666"/>
      <c r="Q254" s="666"/>
      <c r="R254" s="666"/>
      <c r="S254" s="666"/>
      <c r="T254" s="666"/>
      <c r="U254" s="666"/>
      <c r="V254" s="666"/>
      <c r="W254" s="666"/>
      <c r="X254" s="667"/>
      <c r="Y254" s="651" t="s">
        <v>165</v>
      </c>
      <c r="Z254" s="652"/>
      <c r="AA254" s="652"/>
      <c r="AB254" s="797"/>
      <c r="AC254" s="811" t="s">
        <v>163</v>
      </c>
      <c r="AD254" s="666"/>
      <c r="AE254" s="666"/>
      <c r="AF254" s="666"/>
      <c r="AG254" s="666"/>
      <c r="AH254" s="665" t="s">
        <v>164</v>
      </c>
      <c r="AI254" s="666"/>
      <c r="AJ254" s="666"/>
      <c r="AK254" s="666"/>
      <c r="AL254" s="666"/>
      <c r="AM254" s="666"/>
      <c r="AN254" s="666"/>
      <c r="AO254" s="666"/>
      <c r="AP254" s="666"/>
      <c r="AQ254" s="666"/>
      <c r="AR254" s="666"/>
      <c r="AS254" s="666"/>
      <c r="AT254" s="667"/>
      <c r="AU254" s="651" t="s">
        <v>165</v>
      </c>
      <c r="AV254" s="652"/>
      <c r="AW254" s="652"/>
      <c r="AX254" s="653"/>
      <c r="AY254" s="34">
        <f>$AY$253</f>
        <v>0</v>
      </c>
    </row>
    <row r="255" spans="1:51" ht="24.75" customHeight="1">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1"/>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3"/>
      <c r="B265" s="1044"/>
      <c r="C265" s="1044"/>
      <c r="D265" s="1044"/>
      <c r="E265" s="1044"/>
      <c r="F265" s="1045"/>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647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170</v>
      </c>
      <c r="D3" s="360"/>
      <c r="E3" s="360"/>
      <c r="F3" s="360"/>
      <c r="G3" s="360"/>
      <c r="H3" s="360"/>
      <c r="I3" s="360"/>
      <c r="J3" s="152" t="s">
        <v>171</v>
      </c>
      <c r="K3" s="361"/>
      <c r="L3" s="361"/>
      <c r="M3" s="361"/>
      <c r="N3" s="361"/>
      <c r="O3" s="361"/>
      <c r="P3" s="247" t="s">
        <v>172</v>
      </c>
      <c r="Q3" s="247"/>
      <c r="R3" s="247"/>
      <c r="S3" s="247"/>
      <c r="T3" s="247"/>
      <c r="U3" s="247"/>
      <c r="V3" s="247"/>
      <c r="W3" s="247"/>
      <c r="X3" s="247"/>
      <c r="Y3" s="362" t="s">
        <v>173</v>
      </c>
      <c r="Z3" s="363"/>
      <c r="AA3" s="363"/>
      <c r="AB3" s="363"/>
      <c r="AC3" s="152" t="s">
        <v>174</v>
      </c>
      <c r="AD3" s="152"/>
      <c r="AE3" s="152"/>
      <c r="AF3" s="152"/>
      <c r="AG3" s="152"/>
      <c r="AH3" s="362" t="s">
        <v>185</v>
      </c>
      <c r="AI3" s="360"/>
      <c r="AJ3" s="360"/>
      <c r="AK3" s="360"/>
      <c r="AL3" s="360" t="s">
        <v>176</v>
      </c>
      <c r="AM3" s="360"/>
      <c r="AN3" s="360"/>
      <c r="AO3" s="364"/>
      <c r="AP3" s="365" t="s">
        <v>177</v>
      </c>
      <c r="AQ3" s="365"/>
      <c r="AR3" s="365"/>
      <c r="AS3" s="365"/>
      <c r="AT3" s="365"/>
      <c r="AU3" s="365"/>
      <c r="AV3" s="365"/>
      <c r="AW3" s="365"/>
      <c r="AX3" s="365"/>
      <c r="AY3">
        <f>$AY$2</f>
        <v>0</v>
      </c>
    </row>
    <row r="4" spans="1:51" ht="26.25" customHeight="1">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648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170</v>
      </c>
      <c r="D36" s="360"/>
      <c r="E36" s="360"/>
      <c r="F36" s="360"/>
      <c r="G36" s="360"/>
      <c r="H36" s="360"/>
      <c r="I36" s="360"/>
      <c r="J36" s="152" t="s">
        <v>171</v>
      </c>
      <c r="K36" s="361"/>
      <c r="L36" s="361"/>
      <c r="M36" s="361"/>
      <c r="N36" s="361"/>
      <c r="O36" s="361"/>
      <c r="P36" s="247" t="s">
        <v>172</v>
      </c>
      <c r="Q36" s="247"/>
      <c r="R36" s="247"/>
      <c r="S36" s="247"/>
      <c r="T36" s="247"/>
      <c r="U36" s="247"/>
      <c r="V36" s="247"/>
      <c r="W36" s="247"/>
      <c r="X36" s="247"/>
      <c r="Y36" s="362" t="s">
        <v>173</v>
      </c>
      <c r="Z36" s="363"/>
      <c r="AA36" s="363"/>
      <c r="AB36" s="363"/>
      <c r="AC36" s="152" t="s">
        <v>174</v>
      </c>
      <c r="AD36" s="152"/>
      <c r="AE36" s="152"/>
      <c r="AF36" s="152"/>
      <c r="AG36" s="152"/>
      <c r="AH36" s="362" t="s">
        <v>185</v>
      </c>
      <c r="AI36" s="360"/>
      <c r="AJ36" s="360"/>
      <c r="AK36" s="360"/>
      <c r="AL36" s="360" t="s">
        <v>176</v>
      </c>
      <c r="AM36" s="360"/>
      <c r="AN36" s="360"/>
      <c r="AO36" s="364"/>
      <c r="AP36" s="365" t="s">
        <v>177</v>
      </c>
      <c r="AQ36" s="365"/>
      <c r="AR36" s="365"/>
      <c r="AS36" s="365"/>
      <c r="AT36" s="365"/>
      <c r="AU36" s="365"/>
      <c r="AV36" s="365"/>
      <c r="AW36" s="365"/>
      <c r="AX36" s="365"/>
      <c r="AY36">
        <f>$AY$34</f>
        <v>0</v>
      </c>
    </row>
    <row r="37" spans="1:51" ht="26.25" customHeight="1">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649</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170</v>
      </c>
      <c r="D69" s="360"/>
      <c r="E69" s="360"/>
      <c r="F69" s="360"/>
      <c r="G69" s="360"/>
      <c r="H69" s="360"/>
      <c r="I69" s="360"/>
      <c r="J69" s="152" t="s">
        <v>171</v>
      </c>
      <c r="K69" s="361"/>
      <c r="L69" s="361"/>
      <c r="M69" s="361"/>
      <c r="N69" s="361"/>
      <c r="O69" s="361"/>
      <c r="P69" s="247" t="s">
        <v>172</v>
      </c>
      <c r="Q69" s="247"/>
      <c r="R69" s="247"/>
      <c r="S69" s="247"/>
      <c r="T69" s="247"/>
      <c r="U69" s="247"/>
      <c r="V69" s="247"/>
      <c r="W69" s="247"/>
      <c r="X69" s="247"/>
      <c r="Y69" s="362" t="s">
        <v>173</v>
      </c>
      <c r="Z69" s="363"/>
      <c r="AA69" s="363"/>
      <c r="AB69" s="363"/>
      <c r="AC69" s="152" t="s">
        <v>174</v>
      </c>
      <c r="AD69" s="152"/>
      <c r="AE69" s="152"/>
      <c r="AF69" s="152"/>
      <c r="AG69" s="152"/>
      <c r="AH69" s="362" t="s">
        <v>185</v>
      </c>
      <c r="AI69" s="360"/>
      <c r="AJ69" s="360"/>
      <c r="AK69" s="360"/>
      <c r="AL69" s="360" t="s">
        <v>176</v>
      </c>
      <c r="AM69" s="360"/>
      <c r="AN69" s="360"/>
      <c r="AO69" s="364"/>
      <c r="AP69" s="365" t="s">
        <v>177</v>
      </c>
      <c r="AQ69" s="365"/>
      <c r="AR69" s="365"/>
      <c r="AS69" s="365"/>
      <c r="AT69" s="365"/>
      <c r="AU69" s="365"/>
      <c r="AV69" s="365"/>
      <c r="AW69" s="365"/>
      <c r="AX69" s="365"/>
      <c r="AY69" s="34">
        <f t="shared" ref="AY69:AY70" si="0">$AY$67</f>
        <v>0</v>
      </c>
    </row>
    <row r="70" spans="1:51" ht="26.25" customHeight="1">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650</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170</v>
      </c>
      <c r="D102" s="360"/>
      <c r="E102" s="360"/>
      <c r="F102" s="360"/>
      <c r="G102" s="360"/>
      <c r="H102" s="360"/>
      <c r="I102" s="360"/>
      <c r="J102" s="152" t="s">
        <v>171</v>
      </c>
      <c r="K102" s="361"/>
      <c r="L102" s="361"/>
      <c r="M102" s="361"/>
      <c r="N102" s="361"/>
      <c r="O102" s="361"/>
      <c r="P102" s="247" t="s">
        <v>172</v>
      </c>
      <c r="Q102" s="247"/>
      <c r="R102" s="247"/>
      <c r="S102" s="247"/>
      <c r="T102" s="247"/>
      <c r="U102" s="247"/>
      <c r="V102" s="247"/>
      <c r="W102" s="247"/>
      <c r="X102" s="247"/>
      <c r="Y102" s="362" t="s">
        <v>173</v>
      </c>
      <c r="Z102" s="363"/>
      <c r="AA102" s="363"/>
      <c r="AB102" s="363"/>
      <c r="AC102" s="152" t="s">
        <v>174</v>
      </c>
      <c r="AD102" s="152"/>
      <c r="AE102" s="152"/>
      <c r="AF102" s="152"/>
      <c r="AG102" s="152"/>
      <c r="AH102" s="362" t="s">
        <v>185</v>
      </c>
      <c r="AI102" s="360"/>
      <c r="AJ102" s="360"/>
      <c r="AK102" s="360"/>
      <c r="AL102" s="360" t="s">
        <v>176</v>
      </c>
      <c r="AM102" s="360"/>
      <c r="AN102" s="360"/>
      <c r="AO102" s="364"/>
      <c r="AP102" s="365" t="s">
        <v>177</v>
      </c>
      <c r="AQ102" s="365"/>
      <c r="AR102" s="365"/>
      <c r="AS102" s="365"/>
      <c r="AT102" s="365"/>
      <c r="AU102" s="365"/>
      <c r="AV102" s="365"/>
      <c r="AW102" s="365"/>
      <c r="AX102" s="365"/>
      <c r="AY102" s="34">
        <f t="shared" ref="AY102:AY103" si="1">$AY$100</f>
        <v>0</v>
      </c>
    </row>
    <row r="103" spans="1:51" ht="26.25" customHeight="1">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651</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170</v>
      </c>
      <c r="D135" s="360"/>
      <c r="E135" s="360"/>
      <c r="F135" s="360"/>
      <c r="G135" s="360"/>
      <c r="H135" s="360"/>
      <c r="I135" s="360"/>
      <c r="J135" s="152" t="s">
        <v>171</v>
      </c>
      <c r="K135" s="361"/>
      <c r="L135" s="361"/>
      <c r="M135" s="361"/>
      <c r="N135" s="361"/>
      <c r="O135" s="361"/>
      <c r="P135" s="247" t="s">
        <v>172</v>
      </c>
      <c r="Q135" s="247"/>
      <c r="R135" s="247"/>
      <c r="S135" s="247"/>
      <c r="T135" s="247"/>
      <c r="U135" s="247"/>
      <c r="V135" s="247"/>
      <c r="W135" s="247"/>
      <c r="X135" s="247"/>
      <c r="Y135" s="362" t="s">
        <v>173</v>
      </c>
      <c r="Z135" s="363"/>
      <c r="AA135" s="363"/>
      <c r="AB135" s="363"/>
      <c r="AC135" s="152" t="s">
        <v>174</v>
      </c>
      <c r="AD135" s="152"/>
      <c r="AE135" s="152"/>
      <c r="AF135" s="152"/>
      <c r="AG135" s="152"/>
      <c r="AH135" s="362" t="s">
        <v>185</v>
      </c>
      <c r="AI135" s="360"/>
      <c r="AJ135" s="360"/>
      <c r="AK135" s="360"/>
      <c r="AL135" s="360" t="s">
        <v>176</v>
      </c>
      <c r="AM135" s="360"/>
      <c r="AN135" s="360"/>
      <c r="AO135" s="364"/>
      <c r="AP135" s="365" t="s">
        <v>177</v>
      </c>
      <c r="AQ135" s="365"/>
      <c r="AR135" s="365"/>
      <c r="AS135" s="365"/>
      <c r="AT135" s="365"/>
      <c r="AU135" s="365"/>
      <c r="AV135" s="365"/>
      <c r="AW135" s="365"/>
      <c r="AX135" s="365"/>
      <c r="AY135" s="34">
        <f t="shared" ref="AY135:AY136" si="2">$AY$133</f>
        <v>0</v>
      </c>
    </row>
    <row r="136" spans="1:51" ht="26.25" customHeight="1">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652</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170</v>
      </c>
      <c r="D168" s="360"/>
      <c r="E168" s="360"/>
      <c r="F168" s="360"/>
      <c r="G168" s="360"/>
      <c r="H168" s="360"/>
      <c r="I168" s="360"/>
      <c r="J168" s="152" t="s">
        <v>171</v>
      </c>
      <c r="K168" s="361"/>
      <c r="L168" s="361"/>
      <c r="M168" s="361"/>
      <c r="N168" s="361"/>
      <c r="O168" s="361"/>
      <c r="P168" s="247" t="s">
        <v>172</v>
      </c>
      <c r="Q168" s="247"/>
      <c r="R168" s="247"/>
      <c r="S168" s="247"/>
      <c r="T168" s="247"/>
      <c r="U168" s="247"/>
      <c r="V168" s="247"/>
      <c r="W168" s="247"/>
      <c r="X168" s="247"/>
      <c r="Y168" s="362" t="s">
        <v>173</v>
      </c>
      <c r="Z168" s="363"/>
      <c r="AA168" s="363"/>
      <c r="AB168" s="363"/>
      <c r="AC168" s="152" t="s">
        <v>174</v>
      </c>
      <c r="AD168" s="152"/>
      <c r="AE168" s="152"/>
      <c r="AF168" s="152"/>
      <c r="AG168" s="152"/>
      <c r="AH168" s="362" t="s">
        <v>185</v>
      </c>
      <c r="AI168" s="360"/>
      <c r="AJ168" s="360"/>
      <c r="AK168" s="360"/>
      <c r="AL168" s="360" t="s">
        <v>176</v>
      </c>
      <c r="AM168" s="360"/>
      <c r="AN168" s="360"/>
      <c r="AO168" s="364"/>
      <c r="AP168" s="365" t="s">
        <v>177</v>
      </c>
      <c r="AQ168" s="365"/>
      <c r="AR168" s="365"/>
      <c r="AS168" s="365"/>
      <c r="AT168" s="365"/>
      <c r="AU168" s="365"/>
      <c r="AV168" s="365"/>
      <c r="AW168" s="365"/>
      <c r="AX168" s="365"/>
      <c r="AY168" s="34">
        <f t="shared" ref="AY168:AY169" si="3">$AY$166</f>
        <v>0</v>
      </c>
    </row>
    <row r="169" spans="1:51" ht="26.25" customHeight="1">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653</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170</v>
      </c>
      <c r="D201" s="360"/>
      <c r="E201" s="360"/>
      <c r="F201" s="360"/>
      <c r="G201" s="360"/>
      <c r="H201" s="360"/>
      <c r="I201" s="360"/>
      <c r="J201" s="152" t="s">
        <v>171</v>
      </c>
      <c r="K201" s="361"/>
      <c r="L201" s="361"/>
      <c r="M201" s="361"/>
      <c r="N201" s="361"/>
      <c r="O201" s="361"/>
      <c r="P201" s="247" t="s">
        <v>172</v>
      </c>
      <c r="Q201" s="247"/>
      <c r="R201" s="247"/>
      <c r="S201" s="247"/>
      <c r="T201" s="247"/>
      <c r="U201" s="247"/>
      <c r="V201" s="247"/>
      <c r="W201" s="247"/>
      <c r="X201" s="247"/>
      <c r="Y201" s="362" t="s">
        <v>173</v>
      </c>
      <c r="Z201" s="363"/>
      <c r="AA201" s="363"/>
      <c r="AB201" s="363"/>
      <c r="AC201" s="152" t="s">
        <v>174</v>
      </c>
      <c r="AD201" s="152"/>
      <c r="AE201" s="152"/>
      <c r="AF201" s="152"/>
      <c r="AG201" s="152"/>
      <c r="AH201" s="362" t="s">
        <v>185</v>
      </c>
      <c r="AI201" s="360"/>
      <c r="AJ201" s="360"/>
      <c r="AK201" s="360"/>
      <c r="AL201" s="360" t="s">
        <v>176</v>
      </c>
      <c r="AM201" s="360"/>
      <c r="AN201" s="360"/>
      <c r="AO201" s="364"/>
      <c r="AP201" s="365" t="s">
        <v>177</v>
      </c>
      <c r="AQ201" s="365"/>
      <c r="AR201" s="365"/>
      <c r="AS201" s="365"/>
      <c r="AT201" s="365"/>
      <c r="AU201" s="365"/>
      <c r="AV201" s="365"/>
      <c r="AW201" s="365"/>
      <c r="AX201" s="365"/>
      <c r="AY201" s="34">
        <f t="shared" ref="AY201:AY202" si="4">$AY$199</f>
        <v>0</v>
      </c>
    </row>
    <row r="202" spans="1:51" ht="26.25" customHeight="1">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654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170</v>
      </c>
      <c r="D234" s="360"/>
      <c r="E234" s="360"/>
      <c r="F234" s="360"/>
      <c r="G234" s="360"/>
      <c r="H234" s="360"/>
      <c r="I234" s="360"/>
      <c r="J234" s="152" t="s">
        <v>171</v>
      </c>
      <c r="K234" s="361"/>
      <c r="L234" s="361"/>
      <c r="M234" s="361"/>
      <c r="N234" s="361"/>
      <c r="O234" s="361"/>
      <c r="P234" s="247" t="s">
        <v>172</v>
      </c>
      <c r="Q234" s="247"/>
      <c r="R234" s="247"/>
      <c r="S234" s="247"/>
      <c r="T234" s="247"/>
      <c r="U234" s="247"/>
      <c r="V234" s="247"/>
      <c r="W234" s="247"/>
      <c r="X234" s="247"/>
      <c r="Y234" s="362" t="s">
        <v>173</v>
      </c>
      <c r="Z234" s="363"/>
      <c r="AA234" s="363"/>
      <c r="AB234" s="363"/>
      <c r="AC234" s="152" t="s">
        <v>174</v>
      </c>
      <c r="AD234" s="152"/>
      <c r="AE234" s="152"/>
      <c r="AF234" s="152"/>
      <c r="AG234" s="152"/>
      <c r="AH234" s="362" t="s">
        <v>185</v>
      </c>
      <c r="AI234" s="360"/>
      <c r="AJ234" s="360"/>
      <c r="AK234" s="360"/>
      <c r="AL234" s="360" t="s">
        <v>176</v>
      </c>
      <c r="AM234" s="360"/>
      <c r="AN234" s="360"/>
      <c r="AO234" s="364"/>
      <c r="AP234" s="365" t="s">
        <v>177</v>
      </c>
      <c r="AQ234" s="365"/>
      <c r="AR234" s="365"/>
      <c r="AS234" s="365"/>
      <c r="AT234" s="365"/>
      <c r="AU234" s="365"/>
      <c r="AV234" s="365"/>
      <c r="AW234" s="365"/>
      <c r="AX234" s="365"/>
      <c r="AY234" s="91">
        <f>$AY$232</f>
        <v>0</v>
      </c>
    </row>
    <row r="235" spans="1:51" ht="26.25" customHeight="1">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655</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170</v>
      </c>
      <c r="D267" s="360"/>
      <c r="E267" s="360"/>
      <c r="F267" s="360"/>
      <c r="G267" s="360"/>
      <c r="H267" s="360"/>
      <c r="I267" s="360"/>
      <c r="J267" s="152" t="s">
        <v>171</v>
      </c>
      <c r="K267" s="361"/>
      <c r="L267" s="361"/>
      <c r="M267" s="361"/>
      <c r="N267" s="361"/>
      <c r="O267" s="361"/>
      <c r="P267" s="247" t="s">
        <v>172</v>
      </c>
      <c r="Q267" s="247"/>
      <c r="R267" s="247"/>
      <c r="S267" s="247"/>
      <c r="T267" s="247"/>
      <c r="U267" s="247"/>
      <c r="V267" s="247"/>
      <c r="W267" s="247"/>
      <c r="X267" s="247"/>
      <c r="Y267" s="362" t="s">
        <v>173</v>
      </c>
      <c r="Z267" s="363"/>
      <c r="AA267" s="363"/>
      <c r="AB267" s="363"/>
      <c r="AC267" s="152" t="s">
        <v>174</v>
      </c>
      <c r="AD267" s="152"/>
      <c r="AE267" s="152"/>
      <c r="AF267" s="152"/>
      <c r="AG267" s="152"/>
      <c r="AH267" s="362" t="s">
        <v>185</v>
      </c>
      <c r="AI267" s="360"/>
      <c r="AJ267" s="360"/>
      <c r="AK267" s="360"/>
      <c r="AL267" s="360" t="s">
        <v>176</v>
      </c>
      <c r="AM267" s="360"/>
      <c r="AN267" s="360"/>
      <c r="AO267" s="364"/>
      <c r="AP267" s="365" t="s">
        <v>177</v>
      </c>
      <c r="AQ267" s="365"/>
      <c r="AR267" s="365"/>
      <c r="AS267" s="365"/>
      <c r="AT267" s="365"/>
      <c r="AU267" s="365"/>
      <c r="AV267" s="365"/>
      <c r="AW267" s="365"/>
      <c r="AX267" s="365"/>
      <c r="AY267" s="34">
        <f t="shared" ref="AY267:AY268" si="5">$AY$265</f>
        <v>0</v>
      </c>
    </row>
    <row r="268" spans="1:51" ht="26.25" customHeight="1">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656</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170</v>
      </c>
      <c r="D300" s="360"/>
      <c r="E300" s="360"/>
      <c r="F300" s="360"/>
      <c r="G300" s="360"/>
      <c r="H300" s="360"/>
      <c r="I300" s="360"/>
      <c r="J300" s="152" t="s">
        <v>171</v>
      </c>
      <c r="K300" s="361"/>
      <c r="L300" s="361"/>
      <c r="M300" s="361"/>
      <c r="N300" s="361"/>
      <c r="O300" s="361"/>
      <c r="P300" s="247" t="s">
        <v>172</v>
      </c>
      <c r="Q300" s="247"/>
      <c r="R300" s="247"/>
      <c r="S300" s="247"/>
      <c r="T300" s="247"/>
      <c r="U300" s="247"/>
      <c r="V300" s="247"/>
      <c r="W300" s="247"/>
      <c r="X300" s="247"/>
      <c r="Y300" s="362" t="s">
        <v>173</v>
      </c>
      <c r="Z300" s="363"/>
      <c r="AA300" s="363"/>
      <c r="AB300" s="363"/>
      <c r="AC300" s="152" t="s">
        <v>174</v>
      </c>
      <c r="AD300" s="152"/>
      <c r="AE300" s="152"/>
      <c r="AF300" s="152"/>
      <c r="AG300" s="152"/>
      <c r="AH300" s="362" t="s">
        <v>185</v>
      </c>
      <c r="AI300" s="360"/>
      <c r="AJ300" s="360"/>
      <c r="AK300" s="360"/>
      <c r="AL300" s="360" t="s">
        <v>176</v>
      </c>
      <c r="AM300" s="360"/>
      <c r="AN300" s="360"/>
      <c r="AO300" s="364"/>
      <c r="AP300" s="365" t="s">
        <v>177</v>
      </c>
      <c r="AQ300" s="365"/>
      <c r="AR300" s="365"/>
      <c r="AS300" s="365"/>
      <c r="AT300" s="365"/>
      <c r="AU300" s="365"/>
      <c r="AV300" s="365"/>
      <c r="AW300" s="365"/>
      <c r="AX300" s="365"/>
      <c r="AY300" s="34">
        <f t="shared" ref="AY300:AY301" si="6">$AY$298</f>
        <v>0</v>
      </c>
    </row>
    <row r="301" spans="1:51" ht="26.25" customHeight="1">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657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170</v>
      </c>
      <c r="D333" s="360"/>
      <c r="E333" s="360"/>
      <c r="F333" s="360"/>
      <c r="G333" s="360"/>
      <c r="H333" s="360"/>
      <c r="I333" s="360"/>
      <c r="J333" s="152" t="s">
        <v>171</v>
      </c>
      <c r="K333" s="361"/>
      <c r="L333" s="361"/>
      <c r="M333" s="361"/>
      <c r="N333" s="361"/>
      <c r="O333" s="361"/>
      <c r="P333" s="247" t="s">
        <v>172</v>
      </c>
      <c r="Q333" s="247"/>
      <c r="R333" s="247"/>
      <c r="S333" s="247"/>
      <c r="T333" s="247"/>
      <c r="U333" s="247"/>
      <c r="V333" s="247"/>
      <c r="W333" s="247"/>
      <c r="X333" s="247"/>
      <c r="Y333" s="362" t="s">
        <v>173</v>
      </c>
      <c r="Z333" s="363"/>
      <c r="AA333" s="363"/>
      <c r="AB333" s="363"/>
      <c r="AC333" s="152" t="s">
        <v>174</v>
      </c>
      <c r="AD333" s="152"/>
      <c r="AE333" s="152"/>
      <c r="AF333" s="152"/>
      <c r="AG333" s="152"/>
      <c r="AH333" s="362" t="s">
        <v>185</v>
      </c>
      <c r="AI333" s="360"/>
      <c r="AJ333" s="360"/>
      <c r="AK333" s="360"/>
      <c r="AL333" s="360" t="s">
        <v>176</v>
      </c>
      <c r="AM333" s="360"/>
      <c r="AN333" s="360"/>
      <c r="AO333" s="364"/>
      <c r="AP333" s="365" t="s">
        <v>177</v>
      </c>
      <c r="AQ333" s="365"/>
      <c r="AR333" s="365"/>
      <c r="AS333" s="365"/>
      <c r="AT333" s="365"/>
      <c r="AU333" s="365"/>
      <c r="AV333" s="365"/>
      <c r="AW333" s="365"/>
      <c r="AX333" s="365"/>
      <c r="AY333" s="34">
        <f t="shared" ref="AY333:AY334" si="7">$AY$331</f>
        <v>0</v>
      </c>
    </row>
    <row r="334" spans="1:51" ht="26.25" customHeight="1">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658</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170</v>
      </c>
      <c r="D366" s="360"/>
      <c r="E366" s="360"/>
      <c r="F366" s="360"/>
      <c r="G366" s="360"/>
      <c r="H366" s="360"/>
      <c r="I366" s="360"/>
      <c r="J366" s="152" t="s">
        <v>171</v>
      </c>
      <c r="K366" s="361"/>
      <c r="L366" s="361"/>
      <c r="M366" s="361"/>
      <c r="N366" s="361"/>
      <c r="O366" s="361"/>
      <c r="P366" s="247" t="s">
        <v>172</v>
      </c>
      <c r="Q366" s="247"/>
      <c r="R366" s="247"/>
      <c r="S366" s="247"/>
      <c r="T366" s="247"/>
      <c r="U366" s="247"/>
      <c r="V366" s="247"/>
      <c r="W366" s="247"/>
      <c r="X366" s="247"/>
      <c r="Y366" s="362" t="s">
        <v>173</v>
      </c>
      <c r="Z366" s="363"/>
      <c r="AA366" s="363"/>
      <c r="AB366" s="363"/>
      <c r="AC366" s="152" t="s">
        <v>174</v>
      </c>
      <c r="AD366" s="152"/>
      <c r="AE366" s="152"/>
      <c r="AF366" s="152"/>
      <c r="AG366" s="152"/>
      <c r="AH366" s="362" t="s">
        <v>185</v>
      </c>
      <c r="AI366" s="360"/>
      <c r="AJ366" s="360"/>
      <c r="AK366" s="360"/>
      <c r="AL366" s="360" t="s">
        <v>176</v>
      </c>
      <c r="AM366" s="360"/>
      <c r="AN366" s="360"/>
      <c r="AO366" s="364"/>
      <c r="AP366" s="365" t="s">
        <v>177</v>
      </c>
      <c r="AQ366" s="365"/>
      <c r="AR366" s="365"/>
      <c r="AS366" s="365"/>
      <c r="AT366" s="365"/>
      <c r="AU366" s="365"/>
      <c r="AV366" s="365"/>
      <c r="AW366" s="365"/>
      <c r="AX366" s="365"/>
      <c r="AY366" s="34">
        <f t="shared" ref="AY366:AY367" si="8">$AY$364</f>
        <v>0</v>
      </c>
    </row>
    <row r="367" spans="1:51" ht="26.25" customHeight="1">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659</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170</v>
      </c>
      <c r="D399" s="360"/>
      <c r="E399" s="360"/>
      <c r="F399" s="360"/>
      <c r="G399" s="360"/>
      <c r="H399" s="360"/>
      <c r="I399" s="360"/>
      <c r="J399" s="152" t="s">
        <v>171</v>
      </c>
      <c r="K399" s="361"/>
      <c r="L399" s="361"/>
      <c r="M399" s="361"/>
      <c r="N399" s="361"/>
      <c r="O399" s="361"/>
      <c r="P399" s="247" t="s">
        <v>172</v>
      </c>
      <c r="Q399" s="247"/>
      <c r="R399" s="247"/>
      <c r="S399" s="247"/>
      <c r="T399" s="247"/>
      <c r="U399" s="247"/>
      <c r="V399" s="247"/>
      <c r="W399" s="247"/>
      <c r="X399" s="247"/>
      <c r="Y399" s="362" t="s">
        <v>173</v>
      </c>
      <c r="Z399" s="363"/>
      <c r="AA399" s="363"/>
      <c r="AB399" s="363"/>
      <c r="AC399" s="152" t="s">
        <v>174</v>
      </c>
      <c r="AD399" s="152"/>
      <c r="AE399" s="152"/>
      <c r="AF399" s="152"/>
      <c r="AG399" s="152"/>
      <c r="AH399" s="362" t="s">
        <v>185</v>
      </c>
      <c r="AI399" s="360"/>
      <c r="AJ399" s="360"/>
      <c r="AK399" s="360"/>
      <c r="AL399" s="360" t="s">
        <v>176</v>
      </c>
      <c r="AM399" s="360"/>
      <c r="AN399" s="360"/>
      <c r="AO399" s="364"/>
      <c r="AP399" s="365" t="s">
        <v>177</v>
      </c>
      <c r="AQ399" s="365"/>
      <c r="AR399" s="365"/>
      <c r="AS399" s="365"/>
      <c r="AT399" s="365"/>
      <c r="AU399" s="365"/>
      <c r="AV399" s="365"/>
      <c r="AW399" s="365"/>
      <c r="AX399" s="365"/>
      <c r="AY399" s="34">
        <f t="shared" ref="AY399:AY400" si="9">$AY$397</f>
        <v>0</v>
      </c>
    </row>
    <row r="400" spans="1:51" ht="26.25" customHeight="1">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660</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170</v>
      </c>
      <c r="D432" s="360"/>
      <c r="E432" s="360"/>
      <c r="F432" s="360"/>
      <c r="G432" s="360"/>
      <c r="H432" s="360"/>
      <c r="I432" s="360"/>
      <c r="J432" s="152" t="s">
        <v>171</v>
      </c>
      <c r="K432" s="361"/>
      <c r="L432" s="361"/>
      <c r="M432" s="361"/>
      <c r="N432" s="361"/>
      <c r="O432" s="361"/>
      <c r="P432" s="247" t="s">
        <v>172</v>
      </c>
      <c r="Q432" s="247"/>
      <c r="R432" s="247"/>
      <c r="S432" s="247"/>
      <c r="T432" s="247"/>
      <c r="U432" s="247"/>
      <c r="V432" s="247"/>
      <c r="W432" s="247"/>
      <c r="X432" s="247"/>
      <c r="Y432" s="362" t="s">
        <v>173</v>
      </c>
      <c r="Z432" s="363"/>
      <c r="AA432" s="363"/>
      <c r="AB432" s="363"/>
      <c r="AC432" s="152" t="s">
        <v>174</v>
      </c>
      <c r="AD432" s="152"/>
      <c r="AE432" s="152"/>
      <c r="AF432" s="152"/>
      <c r="AG432" s="152"/>
      <c r="AH432" s="362" t="s">
        <v>185</v>
      </c>
      <c r="AI432" s="360"/>
      <c r="AJ432" s="360"/>
      <c r="AK432" s="360"/>
      <c r="AL432" s="360" t="s">
        <v>176</v>
      </c>
      <c r="AM432" s="360"/>
      <c r="AN432" s="360"/>
      <c r="AO432" s="364"/>
      <c r="AP432" s="365" t="s">
        <v>177</v>
      </c>
      <c r="AQ432" s="365"/>
      <c r="AR432" s="365"/>
      <c r="AS432" s="365"/>
      <c r="AT432" s="365"/>
      <c r="AU432" s="365"/>
      <c r="AV432" s="365"/>
      <c r="AW432" s="365"/>
      <c r="AX432" s="365"/>
      <c r="AY432" s="34">
        <f t="shared" ref="AY432:AY433" si="10">$AY$430</f>
        <v>0</v>
      </c>
    </row>
    <row r="433" spans="1:51" ht="26.25" customHeight="1">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661</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170</v>
      </c>
      <c r="D465" s="360"/>
      <c r="E465" s="360"/>
      <c r="F465" s="360"/>
      <c r="G465" s="360"/>
      <c r="H465" s="360"/>
      <c r="I465" s="360"/>
      <c r="J465" s="152" t="s">
        <v>171</v>
      </c>
      <c r="K465" s="361"/>
      <c r="L465" s="361"/>
      <c r="M465" s="361"/>
      <c r="N465" s="361"/>
      <c r="O465" s="361"/>
      <c r="P465" s="247" t="s">
        <v>172</v>
      </c>
      <c r="Q465" s="247"/>
      <c r="R465" s="247"/>
      <c r="S465" s="247"/>
      <c r="T465" s="247"/>
      <c r="U465" s="247"/>
      <c r="V465" s="247"/>
      <c r="W465" s="247"/>
      <c r="X465" s="247"/>
      <c r="Y465" s="362" t="s">
        <v>173</v>
      </c>
      <c r="Z465" s="363"/>
      <c r="AA465" s="363"/>
      <c r="AB465" s="363"/>
      <c r="AC465" s="152" t="s">
        <v>174</v>
      </c>
      <c r="AD465" s="152"/>
      <c r="AE465" s="152"/>
      <c r="AF465" s="152"/>
      <c r="AG465" s="152"/>
      <c r="AH465" s="362" t="s">
        <v>185</v>
      </c>
      <c r="AI465" s="360"/>
      <c r="AJ465" s="360"/>
      <c r="AK465" s="360"/>
      <c r="AL465" s="360" t="s">
        <v>176</v>
      </c>
      <c r="AM465" s="360"/>
      <c r="AN465" s="360"/>
      <c r="AO465" s="364"/>
      <c r="AP465" s="365" t="s">
        <v>177</v>
      </c>
      <c r="AQ465" s="365"/>
      <c r="AR465" s="365"/>
      <c r="AS465" s="365"/>
      <c r="AT465" s="365"/>
      <c r="AU465" s="365"/>
      <c r="AV465" s="365"/>
      <c r="AW465" s="365"/>
      <c r="AX465" s="365"/>
      <c r="AY465" s="34">
        <f t="shared" ref="AY465:AY466" si="11">$AY$463</f>
        <v>0</v>
      </c>
    </row>
    <row r="466" spans="1:51" ht="26.25" customHeight="1">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662</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170</v>
      </c>
      <c r="D498" s="360"/>
      <c r="E498" s="360"/>
      <c r="F498" s="360"/>
      <c r="G498" s="360"/>
      <c r="H498" s="360"/>
      <c r="I498" s="360"/>
      <c r="J498" s="152" t="s">
        <v>171</v>
      </c>
      <c r="K498" s="361"/>
      <c r="L498" s="361"/>
      <c r="M498" s="361"/>
      <c r="N498" s="361"/>
      <c r="O498" s="361"/>
      <c r="P498" s="247" t="s">
        <v>172</v>
      </c>
      <c r="Q498" s="247"/>
      <c r="R498" s="247"/>
      <c r="S498" s="247"/>
      <c r="T498" s="247"/>
      <c r="U498" s="247"/>
      <c r="V498" s="247"/>
      <c r="W498" s="247"/>
      <c r="X498" s="247"/>
      <c r="Y498" s="362" t="s">
        <v>173</v>
      </c>
      <c r="Z498" s="363"/>
      <c r="AA498" s="363"/>
      <c r="AB498" s="363"/>
      <c r="AC498" s="152" t="s">
        <v>174</v>
      </c>
      <c r="AD498" s="152"/>
      <c r="AE498" s="152"/>
      <c r="AF498" s="152"/>
      <c r="AG498" s="152"/>
      <c r="AH498" s="362" t="s">
        <v>185</v>
      </c>
      <c r="AI498" s="360"/>
      <c r="AJ498" s="360"/>
      <c r="AK498" s="360"/>
      <c r="AL498" s="360" t="s">
        <v>176</v>
      </c>
      <c r="AM498" s="360"/>
      <c r="AN498" s="360"/>
      <c r="AO498" s="364"/>
      <c r="AP498" s="365" t="s">
        <v>177</v>
      </c>
      <c r="AQ498" s="365"/>
      <c r="AR498" s="365"/>
      <c r="AS498" s="365"/>
      <c r="AT498" s="365"/>
      <c r="AU498" s="365"/>
      <c r="AV498" s="365"/>
      <c r="AW498" s="365"/>
      <c r="AX498" s="365"/>
      <c r="AY498" s="34">
        <f t="shared" ref="AY498:AY499" si="12">$AY$496</f>
        <v>0</v>
      </c>
    </row>
    <row r="499" spans="1:51" ht="26.25" customHeight="1">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663</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170</v>
      </c>
      <c r="D531" s="360"/>
      <c r="E531" s="360"/>
      <c r="F531" s="360"/>
      <c r="G531" s="360"/>
      <c r="H531" s="360"/>
      <c r="I531" s="360"/>
      <c r="J531" s="152" t="s">
        <v>171</v>
      </c>
      <c r="K531" s="361"/>
      <c r="L531" s="361"/>
      <c r="M531" s="361"/>
      <c r="N531" s="361"/>
      <c r="O531" s="361"/>
      <c r="P531" s="247" t="s">
        <v>172</v>
      </c>
      <c r="Q531" s="247"/>
      <c r="R531" s="247"/>
      <c r="S531" s="247"/>
      <c r="T531" s="247"/>
      <c r="U531" s="247"/>
      <c r="V531" s="247"/>
      <c r="W531" s="247"/>
      <c r="X531" s="247"/>
      <c r="Y531" s="362" t="s">
        <v>173</v>
      </c>
      <c r="Z531" s="363"/>
      <c r="AA531" s="363"/>
      <c r="AB531" s="363"/>
      <c r="AC531" s="152" t="s">
        <v>174</v>
      </c>
      <c r="AD531" s="152"/>
      <c r="AE531" s="152"/>
      <c r="AF531" s="152"/>
      <c r="AG531" s="152"/>
      <c r="AH531" s="362" t="s">
        <v>185</v>
      </c>
      <c r="AI531" s="360"/>
      <c r="AJ531" s="360"/>
      <c r="AK531" s="360"/>
      <c r="AL531" s="360" t="s">
        <v>176</v>
      </c>
      <c r="AM531" s="360"/>
      <c r="AN531" s="360"/>
      <c r="AO531" s="364"/>
      <c r="AP531" s="365" t="s">
        <v>177</v>
      </c>
      <c r="AQ531" s="365"/>
      <c r="AR531" s="365"/>
      <c r="AS531" s="365"/>
      <c r="AT531" s="365"/>
      <c r="AU531" s="365"/>
      <c r="AV531" s="365"/>
      <c r="AW531" s="365"/>
      <c r="AX531" s="365"/>
      <c r="AY531" s="34">
        <f t="shared" ref="AY531:AY532" si="13">$AY$529</f>
        <v>0</v>
      </c>
    </row>
    <row r="532" spans="1:51" ht="26.25" customHeight="1">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664</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170</v>
      </c>
      <c r="D564" s="360"/>
      <c r="E564" s="360"/>
      <c r="F564" s="360"/>
      <c r="G564" s="360"/>
      <c r="H564" s="360"/>
      <c r="I564" s="360"/>
      <c r="J564" s="152" t="s">
        <v>171</v>
      </c>
      <c r="K564" s="361"/>
      <c r="L564" s="361"/>
      <c r="M564" s="361"/>
      <c r="N564" s="361"/>
      <c r="O564" s="361"/>
      <c r="P564" s="247" t="s">
        <v>172</v>
      </c>
      <c r="Q564" s="247"/>
      <c r="R564" s="247"/>
      <c r="S564" s="247"/>
      <c r="T564" s="247"/>
      <c r="U564" s="247"/>
      <c r="V564" s="247"/>
      <c r="W564" s="247"/>
      <c r="X564" s="247"/>
      <c r="Y564" s="362" t="s">
        <v>173</v>
      </c>
      <c r="Z564" s="363"/>
      <c r="AA564" s="363"/>
      <c r="AB564" s="363"/>
      <c r="AC564" s="152" t="s">
        <v>174</v>
      </c>
      <c r="AD564" s="152"/>
      <c r="AE564" s="152"/>
      <c r="AF564" s="152"/>
      <c r="AG564" s="152"/>
      <c r="AH564" s="362" t="s">
        <v>185</v>
      </c>
      <c r="AI564" s="360"/>
      <c r="AJ564" s="360"/>
      <c r="AK564" s="360"/>
      <c r="AL564" s="360" t="s">
        <v>176</v>
      </c>
      <c r="AM564" s="360"/>
      <c r="AN564" s="360"/>
      <c r="AO564" s="364"/>
      <c r="AP564" s="365" t="s">
        <v>177</v>
      </c>
      <c r="AQ564" s="365"/>
      <c r="AR564" s="365"/>
      <c r="AS564" s="365"/>
      <c r="AT564" s="365"/>
      <c r="AU564" s="365"/>
      <c r="AV564" s="365"/>
      <c r="AW564" s="365"/>
      <c r="AX564" s="365"/>
      <c r="AY564" s="34">
        <f t="shared" ref="AY564:AY565" si="14">$AY$562</f>
        <v>0</v>
      </c>
    </row>
    <row r="565" spans="1:51" ht="26.25" customHeight="1">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444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170</v>
      </c>
      <c r="D597" s="360"/>
      <c r="E597" s="360"/>
      <c r="F597" s="360"/>
      <c r="G597" s="360"/>
      <c r="H597" s="360"/>
      <c r="I597" s="360"/>
      <c r="J597" s="152" t="s">
        <v>171</v>
      </c>
      <c r="K597" s="361"/>
      <c r="L597" s="361"/>
      <c r="M597" s="361"/>
      <c r="N597" s="361"/>
      <c r="O597" s="361"/>
      <c r="P597" s="247" t="s">
        <v>172</v>
      </c>
      <c r="Q597" s="247"/>
      <c r="R597" s="247"/>
      <c r="S597" s="247"/>
      <c r="T597" s="247"/>
      <c r="U597" s="247"/>
      <c r="V597" s="247"/>
      <c r="W597" s="247"/>
      <c r="X597" s="247"/>
      <c r="Y597" s="362" t="s">
        <v>173</v>
      </c>
      <c r="Z597" s="363"/>
      <c r="AA597" s="363"/>
      <c r="AB597" s="363"/>
      <c r="AC597" s="152" t="s">
        <v>174</v>
      </c>
      <c r="AD597" s="152"/>
      <c r="AE597" s="152"/>
      <c r="AF597" s="152"/>
      <c r="AG597" s="152"/>
      <c r="AH597" s="362" t="s">
        <v>185</v>
      </c>
      <c r="AI597" s="360"/>
      <c r="AJ597" s="360"/>
      <c r="AK597" s="360"/>
      <c r="AL597" s="360" t="s">
        <v>176</v>
      </c>
      <c r="AM597" s="360"/>
      <c r="AN597" s="360"/>
      <c r="AO597" s="364"/>
      <c r="AP597" s="365" t="s">
        <v>177</v>
      </c>
      <c r="AQ597" s="365"/>
      <c r="AR597" s="365"/>
      <c r="AS597" s="365"/>
      <c r="AT597" s="365"/>
      <c r="AU597" s="365"/>
      <c r="AV597" s="365"/>
      <c r="AW597" s="365"/>
      <c r="AX597" s="365"/>
      <c r="AY597" s="34">
        <f t="shared" ref="AY597:AY598" si="15">$AY$595</f>
        <v>0</v>
      </c>
    </row>
    <row r="598" spans="1:51" ht="26.25" customHeight="1">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665</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170</v>
      </c>
      <c r="D630" s="360"/>
      <c r="E630" s="360"/>
      <c r="F630" s="360"/>
      <c r="G630" s="360"/>
      <c r="H630" s="360"/>
      <c r="I630" s="360"/>
      <c r="J630" s="152" t="s">
        <v>171</v>
      </c>
      <c r="K630" s="361"/>
      <c r="L630" s="361"/>
      <c r="M630" s="361"/>
      <c r="N630" s="361"/>
      <c r="O630" s="361"/>
      <c r="P630" s="247" t="s">
        <v>172</v>
      </c>
      <c r="Q630" s="247"/>
      <c r="R630" s="247"/>
      <c r="S630" s="247"/>
      <c r="T630" s="247"/>
      <c r="U630" s="247"/>
      <c r="V630" s="247"/>
      <c r="W630" s="247"/>
      <c r="X630" s="247"/>
      <c r="Y630" s="362" t="s">
        <v>173</v>
      </c>
      <c r="Z630" s="363"/>
      <c r="AA630" s="363"/>
      <c r="AB630" s="363"/>
      <c r="AC630" s="152" t="s">
        <v>174</v>
      </c>
      <c r="AD630" s="152"/>
      <c r="AE630" s="152"/>
      <c r="AF630" s="152"/>
      <c r="AG630" s="152"/>
      <c r="AH630" s="362" t="s">
        <v>185</v>
      </c>
      <c r="AI630" s="360"/>
      <c r="AJ630" s="360"/>
      <c r="AK630" s="360"/>
      <c r="AL630" s="360" t="s">
        <v>176</v>
      </c>
      <c r="AM630" s="360"/>
      <c r="AN630" s="360"/>
      <c r="AO630" s="364"/>
      <c r="AP630" s="365" t="s">
        <v>177</v>
      </c>
      <c r="AQ630" s="365"/>
      <c r="AR630" s="365"/>
      <c r="AS630" s="365"/>
      <c r="AT630" s="365"/>
      <c r="AU630" s="365"/>
      <c r="AV630" s="365"/>
      <c r="AW630" s="365"/>
      <c r="AX630" s="365"/>
      <c r="AY630" s="34">
        <f t="shared" ref="AY630:AY631" si="16">$AY$628</f>
        <v>0</v>
      </c>
    </row>
    <row r="631" spans="1:51" ht="26.25" customHeight="1">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666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170</v>
      </c>
      <c r="D663" s="360"/>
      <c r="E663" s="360"/>
      <c r="F663" s="360"/>
      <c r="G663" s="360"/>
      <c r="H663" s="360"/>
      <c r="I663" s="360"/>
      <c r="J663" s="152" t="s">
        <v>171</v>
      </c>
      <c r="K663" s="361"/>
      <c r="L663" s="361"/>
      <c r="M663" s="361"/>
      <c r="N663" s="361"/>
      <c r="O663" s="361"/>
      <c r="P663" s="247" t="s">
        <v>172</v>
      </c>
      <c r="Q663" s="247"/>
      <c r="R663" s="247"/>
      <c r="S663" s="247"/>
      <c r="T663" s="247"/>
      <c r="U663" s="247"/>
      <c r="V663" s="247"/>
      <c r="W663" s="247"/>
      <c r="X663" s="247"/>
      <c r="Y663" s="362" t="s">
        <v>173</v>
      </c>
      <c r="Z663" s="363"/>
      <c r="AA663" s="363"/>
      <c r="AB663" s="363"/>
      <c r="AC663" s="152" t="s">
        <v>174</v>
      </c>
      <c r="AD663" s="152"/>
      <c r="AE663" s="152"/>
      <c r="AF663" s="152"/>
      <c r="AG663" s="152"/>
      <c r="AH663" s="362" t="s">
        <v>185</v>
      </c>
      <c r="AI663" s="360"/>
      <c r="AJ663" s="360"/>
      <c r="AK663" s="360"/>
      <c r="AL663" s="360" t="s">
        <v>176</v>
      </c>
      <c r="AM663" s="360"/>
      <c r="AN663" s="360"/>
      <c r="AO663" s="364"/>
      <c r="AP663" s="365" t="s">
        <v>177</v>
      </c>
      <c r="AQ663" s="365"/>
      <c r="AR663" s="365"/>
      <c r="AS663" s="365"/>
      <c r="AT663" s="365"/>
      <c r="AU663" s="365"/>
      <c r="AV663" s="365"/>
      <c r="AW663" s="365"/>
      <c r="AX663" s="365"/>
      <c r="AY663" s="34">
        <f t="shared" ref="AY663:AY664" si="17">$AY$661</f>
        <v>0</v>
      </c>
    </row>
    <row r="664" spans="1:51" ht="26.25" customHeight="1">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667</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170</v>
      </c>
      <c r="D696" s="360"/>
      <c r="E696" s="360"/>
      <c r="F696" s="360"/>
      <c r="G696" s="360"/>
      <c r="H696" s="360"/>
      <c r="I696" s="360"/>
      <c r="J696" s="152" t="s">
        <v>171</v>
      </c>
      <c r="K696" s="361"/>
      <c r="L696" s="361"/>
      <c r="M696" s="361"/>
      <c r="N696" s="361"/>
      <c r="O696" s="361"/>
      <c r="P696" s="247" t="s">
        <v>172</v>
      </c>
      <c r="Q696" s="247"/>
      <c r="R696" s="247"/>
      <c r="S696" s="247"/>
      <c r="T696" s="247"/>
      <c r="U696" s="247"/>
      <c r="V696" s="247"/>
      <c r="W696" s="247"/>
      <c r="X696" s="247"/>
      <c r="Y696" s="362" t="s">
        <v>173</v>
      </c>
      <c r="Z696" s="363"/>
      <c r="AA696" s="363"/>
      <c r="AB696" s="363"/>
      <c r="AC696" s="152" t="s">
        <v>174</v>
      </c>
      <c r="AD696" s="152"/>
      <c r="AE696" s="152"/>
      <c r="AF696" s="152"/>
      <c r="AG696" s="152"/>
      <c r="AH696" s="362" t="s">
        <v>185</v>
      </c>
      <c r="AI696" s="360"/>
      <c r="AJ696" s="360"/>
      <c r="AK696" s="360"/>
      <c r="AL696" s="360" t="s">
        <v>176</v>
      </c>
      <c r="AM696" s="360"/>
      <c r="AN696" s="360"/>
      <c r="AO696" s="364"/>
      <c r="AP696" s="365" t="s">
        <v>177</v>
      </c>
      <c r="AQ696" s="365"/>
      <c r="AR696" s="365"/>
      <c r="AS696" s="365"/>
      <c r="AT696" s="365"/>
      <c r="AU696" s="365"/>
      <c r="AV696" s="365"/>
      <c r="AW696" s="365"/>
      <c r="AX696" s="365"/>
      <c r="AY696" s="34">
        <f t="shared" ref="AY696:AY697" si="18">$AY$694</f>
        <v>0</v>
      </c>
    </row>
    <row r="697" spans="1:51" ht="26.25" customHeight="1">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668</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170</v>
      </c>
      <c r="D729" s="360"/>
      <c r="E729" s="360"/>
      <c r="F729" s="360"/>
      <c r="G729" s="360"/>
      <c r="H729" s="360"/>
      <c r="I729" s="360"/>
      <c r="J729" s="152" t="s">
        <v>171</v>
      </c>
      <c r="K729" s="361"/>
      <c r="L729" s="361"/>
      <c r="M729" s="361"/>
      <c r="N729" s="361"/>
      <c r="O729" s="361"/>
      <c r="P729" s="247" t="s">
        <v>172</v>
      </c>
      <c r="Q729" s="247"/>
      <c r="R729" s="247"/>
      <c r="S729" s="247"/>
      <c r="T729" s="247"/>
      <c r="U729" s="247"/>
      <c r="V729" s="247"/>
      <c r="W729" s="247"/>
      <c r="X729" s="247"/>
      <c r="Y729" s="362" t="s">
        <v>173</v>
      </c>
      <c r="Z729" s="363"/>
      <c r="AA729" s="363"/>
      <c r="AB729" s="363"/>
      <c r="AC729" s="152" t="s">
        <v>174</v>
      </c>
      <c r="AD729" s="152"/>
      <c r="AE729" s="152"/>
      <c r="AF729" s="152"/>
      <c r="AG729" s="152"/>
      <c r="AH729" s="362" t="s">
        <v>185</v>
      </c>
      <c r="AI729" s="360"/>
      <c r="AJ729" s="360"/>
      <c r="AK729" s="360"/>
      <c r="AL729" s="360" t="s">
        <v>176</v>
      </c>
      <c r="AM729" s="360"/>
      <c r="AN729" s="360"/>
      <c r="AO729" s="364"/>
      <c r="AP729" s="365" t="s">
        <v>177</v>
      </c>
      <c r="AQ729" s="365"/>
      <c r="AR729" s="365"/>
      <c r="AS729" s="365"/>
      <c r="AT729" s="365"/>
      <c r="AU729" s="365"/>
      <c r="AV729" s="365"/>
      <c r="AW729" s="365"/>
      <c r="AX729" s="365"/>
      <c r="AY729" s="34">
        <f t="shared" ref="AY729:AY730" si="19">$AY$727</f>
        <v>0</v>
      </c>
    </row>
    <row r="730" spans="1:51" ht="26.25" customHeight="1">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669</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170</v>
      </c>
      <c r="D762" s="360"/>
      <c r="E762" s="360"/>
      <c r="F762" s="360"/>
      <c r="G762" s="360"/>
      <c r="H762" s="360"/>
      <c r="I762" s="360"/>
      <c r="J762" s="152" t="s">
        <v>171</v>
      </c>
      <c r="K762" s="361"/>
      <c r="L762" s="361"/>
      <c r="M762" s="361"/>
      <c r="N762" s="361"/>
      <c r="O762" s="361"/>
      <c r="P762" s="247" t="s">
        <v>172</v>
      </c>
      <c r="Q762" s="247"/>
      <c r="R762" s="247"/>
      <c r="S762" s="247"/>
      <c r="T762" s="247"/>
      <c r="U762" s="247"/>
      <c r="V762" s="247"/>
      <c r="W762" s="247"/>
      <c r="X762" s="247"/>
      <c r="Y762" s="362" t="s">
        <v>173</v>
      </c>
      <c r="Z762" s="363"/>
      <c r="AA762" s="363"/>
      <c r="AB762" s="363"/>
      <c r="AC762" s="152" t="s">
        <v>174</v>
      </c>
      <c r="AD762" s="152"/>
      <c r="AE762" s="152"/>
      <c r="AF762" s="152"/>
      <c r="AG762" s="152"/>
      <c r="AH762" s="362" t="s">
        <v>185</v>
      </c>
      <c r="AI762" s="360"/>
      <c r="AJ762" s="360"/>
      <c r="AK762" s="360"/>
      <c r="AL762" s="360" t="s">
        <v>176</v>
      </c>
      <c r="AM762" s="360"/>
      <c r="AN762" s="360"/>
      <c r="AO762" s="364"/>
      <c r="AP762" s="365" t="s">
        <v>177</v>
      </c>
      <c r="AQ762" s="365"/>
      <c r="AR762" s="365"/>
      <c r="AS762" s="365"/>
      <c r="AT762" s="365"/>
      <c r="AU762" s="365"/>
      <c r="AV762" s="365"/>
      <c r="AW762" s="365"/>
      <c r="AX762" s="365"/>
      <c r="AY762" s="34">
        <f t="shared" ref="AY762:AY763" si="20">$AY$760</f>
        <v>0</v>
      </c>
    </row>
    <row r="763" spans="1:51" ht="26.25" customHeight="1">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670</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170</v>
      </c>
      <c r="D795" s="360"/>
      <c r="E795" s="360"/>
      <c r="F795" s="360"/>
      <c r="G795" s="360"/>
      <c r="H795" s="360"/>
      <c r="I795" s="360"/>
      <c r="J795" s="152" t="s">
        <v>171</v>
      </c>
      <c r="K795" s="361"/>
      <c r="L795" s="361"/>
      <c r="M795" s="361"/>
      <c r="N795" s="361"/>
      <c r="O795" s="361"/>
      <c r="P795" s="247" t="s">
        <v>172</v>
      </c>
      <c r="Q795" s="247"/>
      <c r="R795" s="247"/>
      <c r="S795" s="247"/>
      <c r="T795" s="247"/>
      <c r="U795" s="247"/>
      <c r="V795" s="247"/>
      <c r="W795" s="247"/>
      <c r="X795" s="247"/>
      <c r="Y795" s="362" t="s">
        <v>173</v>
      </c>
      <c r="Z795" s="363"/>
      <c r="AA795" s="363"/>
      <c r="AB795" s="363"/>
      <c r="AC795" s="152" t="s">
        <v>174</v>
      </c>
      <c r="AD795" s="152"/>
      <c r="AE795" s="152"/>
      <c r="AF795" s="152"/>
      <c r="AG795" s="152"/>
      <c r="AH795" s="362" t="s">
        <v>185</v>
      </c>
      <c r="AI795" s="360"/>
      <c r="AJ795" s="360"/>
      <c r="AK795" s="360"/>
      <c r="AL795" s="360" t="s">
        <v>176</v>
      </c>
      <c r="AM795" s="360"/>
      <c r="AN795" s="360"/>
      <c r="AO795" s="364"/>
      <c r="AP795" s="365" t="s">
        <v>177</v>
      </c>
      <c r="AQ795" s="365"/>
      <c r="AR795" s="365"/>
      <c r="AS795" s="365"/>
      <c r="AT795" s="365"/>
      <c r="AU795" s="365"/>
      <c r="AV795" s="365"/>
      <c r="AW795" s="365"/>
      <c r="AX795" s="365"/>
      <c r="AY795" s="34">
        <f t="shared" ref="AY795:AY796" si="21">$AY$793</f>
        <v>0</v>
      </c>
    </row>
    <row r="796" spans="1:51" ht="26.25" customHeight="1">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671</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170</v>
      </c>
      <c r="D828" s="360"/>
      <c r="E828" s="360"/>
      <c r="F828" s="360"/>
      <c r="G828" s="360"/>
      <c r="H828" s="360"/>
      <c r="I828" s="360"/>
      <c r="J828" s="152" t="s">
        <v>171</v>
      </c>
      <c r="K828" s="361"/>
      <c r="L828" s="361"/>
      <c r="M828" s="361"/>
      <c r="N828" s="361"/>
      <c r="O828" s="361"/>
      <c r="P828" s="247" t="s">
        <v>172</v>
      </c>
      <c r="Q828" s="247"/>
      <c r="R828" s="247"/>
      <c r="S828" s="247"/>
      <c r="T828" s="247"/>
      <c r="U828" s="247"/>
      <c r="V828" s="247"/>
      <c r="W828" s="247"/>
      <c r="X828" s="247"/>
      <c r="Y828" s="362" t="s">
        <v>173</v>
      </c>
      <c r="Z828" s="363"/>
      <c r="AA828" s="363"/>
      <c r="AB828" s="363"/>
      <c r="AC828" s="152" t="s">
        <v>174</v>
      </c>
      <c r="AD828" s="152"/>
      <c r="AE828" s="152"/>
      <c r="AF828" s="152"/>
      <c r="AG828" s="152"/>
      <c r="AH828" s="362" t="s">
        <v>185</v>
      </c>
      <c r="AI828" s="360"/>
      <c r="AJ828" s="360"/>
      <c r="AK828" s="360"/>
      <c r="AL828" s="360" t="s">
        <v>176</v>
      </c>
      <c r="AM828" s="360"/>
      <c r="AN828" s="360"/>
      <c r="AO828" s="364"/>
      <c r="AP828" s="365" t="s">
        <v>177</v>
      </c>
      <c r="AQ828" s="365"/>
      <c r="AR828" s="365"/>
      <c r="AS828" s="365"/>
      <c r="AT828" s="365"/>
      <c r="AU828" s="365"/>
      <c r="AV828" s="365"/>
      <c r="AW828" s="365"/>
      <c r="AX828" s="365"/>
      <c r="AY828" s="34">
        <f t="shared" ref="AY828:AY829" si="22">$AY$826</f>
        <v>0</v>
      </c>
    </row>
    <row r="829" spans="1:51" ht="26.25" customHeight="1">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672</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170</v>
      </c>
      <c r="D861" s="360"/>
      <c r="E861" s="360"/>
      <c r="F861" s="360"/>
      <c r="G861" s="360"/>
      <c r="H861" s="360"/>
      <c r="I861" s="360"/>
      <c r="J861" s="152" t="s">
        <v>171</v>
      </c>
      <c r="K861" s="361"/>
      <c r="L861" s="361"/>
      <c r="M861" s="361"/>
      <c r="N861" s="361"/>
      <c r="O861" s="361"/>
      <c r="P861" s="247" t="s">
        <v>172</v>
      </c>
      <c r="Q861" s="247"/>
      <c r="R861" s="247"/>
      <c r="S861" s="247"/>
      <c r="T861" s="247"/>
      <c r="U861" s="247"/>
      <c r="V861" s="247"/>
      <c r="W861" s="247"/>
      <c r="X861" s="247"/>
      <c r="Y861" s="362" t="s">
        <v>173</v>
      </c>
      <c r="Z861" s="363"/>
      <c r="AA861" s="363"/>
      <c r="AB861" s="363"/>
      <c r="AC861" s="152" t="s">
        <v>174</v>
      </c>
      <c r="AD861" s="152"/>
      <c r="AE861" s="152"/>
      <c r="AF861" s="152"/>
      <c r="AG861" s="152"/>
      <c r="AH861" s="362" t="s">
        <v>185</v>
      </c>
      <c r="AI861" s="360"/>
      <c r="AJ861" s="360"/>
      <c r="AK861" s="360"/>
      <c r="AL861" s="360" t="s">
        <v>176</v>
      </c>
      <c r="AM861" s="360"/>
      <c r="AN861" s="360"/>
      <c r="AO861" s="364"/>
      <c r="AP861" s="365" t="s">
        <v>177</v>
      </c>
      <c r="AQ861" s="365"/>
      <c r="AR861" s="365"/>
      <c r="AS861" s="365"/>
      <c r="AT861" s="365"/>
      <c r="AU861" s="365"/>
      <c r="AV861" s="365"/>
      <c r="AW861" s="365"/>
      <c r="AX861" s="365"/>
      <c r="AY861" s="34">
        <f t="shared" ref="AY861:AY862" si="23">$AY$859</f>
        <v>0</v>
      </c>
    </row>
    <row r="862" spans="1:51" ht="26.25" customHeight="1">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673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170</v>
      </c>
      <c r="D894" s="360"/>
      <c r="E894" s="360"/>
      <c r="F894" s="360"/>
      <c r="G894" s="360"/>
      <c r="H894" s="360"/>
      <c r="I894" s="360"/>
      <c r="J894" s="152" t="s">
        <v>171</v>
      </c>
      <c r="K894" s="361"/>
      <c r="L894" s="361"/>
      <c r="M894" s="361"/>
      <c r="N894" s="361"/>
      <c r="O894" s="361"/>
      <c r="P894" s="247" t="s">
        <v>172</v>
      </c>
      <c r="Q894" s="247"/>
      <c r="R894" s="247"/>
      <c r="S894" s="247"/>
      <c r="T894" s="247"/>
      <c r="U894" s="247"/>
      <c r="V894" s="247"/>
      <c r="W894" s="247"/>
      <c r="X894" s="247"/>
      <c r="Y894" s="362" t="s">
        <v>173</v>
      </c>
      <c r="Z894" s="363"/>
      <c r="AA894" s="363"/>
      <c r="AB894" s="363"/>
      <c r="AC894" s="152" t="s">
        <v>174</v>
      </c>
      <c r="AD894" s="152"/>
      <c r="AE894" s="152"/>
      <c r="AF894" s="152"/>
      <c r="AG894" s="152"/>
      <c r="AH894" s="362" t="s">
        <v>185</v>
      </c>
      <c r="AI894" s="360"/>
      <c r="AJ894" s="360"/>
      <c r="AK894" s="360"/>
      <c r="AL894" s="360" t="s">
        <v>176</v>
      </c>
      <c r="AM894" s="360"/>
      <c r="AN894" s="360"/>
      <c r="AO894" s="364"/>
      <c r="AP894" s="365" t="s">
        <v>177</v>
      </c>
      <c r="AQ894" s="365"/>
      <c r="AR894" s="365"/>
      <c r="AS894" s="365"/>
      <c r="AT894" s="365"/>
      <c r="AU894" s="365"/>
      <c r="AV894" s="365"/>
      <c r="AW894" s="365"/>
      <c r="AX894" s="365"/>
      <c r="AY894" s="34">
        <f t="shared" ref="AY894:AY895" si="24">$AY$892</f>
        <v>0</v>
      </c>
    </row>
    <row r="895" spans="1:51" ht="26.25" customHeight="1">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674</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170</v>
      </c>
      <c r="D927" s="360"/>
      <c r="E927" s="360"/>
      <c r="F927" s="360"/>
      <c r="G927" s="360"/>
      <c r="H927" s="360"/>
      <c r="I927" s="360"/>
      <c r="J927" s="152" t="s">
        <v>171</v>
      </c>
      <c r="K927" s="361"/>
      <c r="L927" s="361"/>
      <c r="M927" s="361"/>
      <c r="N927" s="361"/>
      <c r="O927" s="361"/>
      <c r="P927" s="247" t="s">
        <v>172</v>
      </c>
      <c r="Q927" s="247"/>
      <c r="R927" s="247"/>
      <c r="S927" s="247"/>
      <c r="T927" s="247"/>
      <c r="U927" s="247"/>
      <c r="V927" s="247"/>
      <c r="W927" s="247"/>
      <c r="X927" s="247"/>
      <c r="Y927" s="362" t="s">
        <v>173</v>
      </c>
      <c r="Z927" s="363"/>
      <c r="AA927" s="363"/>
      <c r="AB927" s="363"/>
      <c r="AC927" s="152" t="s">
        <v>174</v>
      </c>
      <c r="AD927" s="152"/>
      <c r="AE927" s="152"/>
      <c r="AF927" s="152"/>
      <c r="AG927" s="152"/>
      <c r="AH927" s="362" t="s">
        <v>185</v>
      </c>
      <c r="AI927" s="360"/>
      <c r="AJ927" s="360"/>
      <c r="AK927" s="360"/>
      <c r="AL927" s="360" t="s">
        <v>176</v>
      </c>
      <c r="AM927" s="360"/>
      <c r="AN927" s="360"/>
      <c r="AO927" s="364"/>
      <c r="AP927" s="365" t="s">
        <v>177</v>
      </c>
      <c r="AQ927" s="365"/>
      <c r="AR927" s="365"/>
      <c r="AS927" s="365"/>
      <c r="AT927" s="365"/>
      <c r="AU927" s="365"/>
      <c r="AV927" s="365"/>
      <c r="AW927" s="365"/>
      <c r="AX927" s="365"/>
      <c r="AY927" s="34">
        <f t="shared" ref="AY927:AY928" si="25">$AY$925</f>
        <v>0</v>
      </c>
    </row>
    <row r="928" spans="1:51" ht="26.25" customHeight="1">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675</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170</v>
      </c>
      <c r="D960" s="360"/>
      <c r="E960" s="360"/>
      <c r="F960" s="360"/>
      <c r="G960" s="360"/>
      <c r="H960" s="360"/>
      <c r="I960" s="360"/>
      <c r="J960" s="152" t="s">
        <v>171</v>
      </c>
      <c r="K960" s="361"/>
      <c r="L960" s="361"/>
      <c r="M960" s="361"/>
      <c r="N960" s="361"/>
      <c r="O960" s="361"/>
      <c r="P960" s="247" t="s">
        <v>172</v>
      </c>
      <c r="Q960" s="247"/>
      <c r="R960" s="247"/>
      <c r="S960" s="247"/>
      <c r="T960" s="247"/>
      <c r="U960" s="247"/>
      <c r="V960" s="247"/>
      <c r="W960" s="247"/>
      <c r="X960" s="247"/>
      <c r="Y960" s="362" t="s">
        <v>173</v>
      </c>
      <c r="Z960" s="363"/>
      <c r="AA960" s="363"/>
      <c r="AB960" s="363"/>
      <c r="AC960" s="152" t="s">
        <v>174</v>
      </c>
      <c r="AD960" s="152"/>
      <c r="AE960" s="152"/>
      <c r="AF960" s="152"/>
      <c r="AG960" s="152"/>
      <c r="AH960" s="362" t="s">
        <v>185</v>
      </c>
      <c r="AI960" s="360"/>
      <c r="AJ960" s="360"/>
      <c r="AK960" s="360"/>
      <c r="AL960" s="360" t="s">
        <v>176</v>
      </c>
      <c r="AM960" s="360"/>
      <c r="AN960" s="360"/>
      <c r="AO960" s="364"/>
      <c r="AP960" s="365" t="s">
        <v>177</v>
      </c>
      <c r="AQ960" s="365"/>
      <c r="AR960" s="365"/>
      <c r="AS960" s="365"/>
      <c r="AT960" s="365"/>
      <c r="AU960" s="365"/>
      <c r="AV960" s="365"/>
      <c r="AW960" s="365"/>
      <c r="AX960" s="365"/>
      <c r="AY960" s="34">
        <f t="shared" ref="AY960:AY961" si="26">$AY$958</f>
        <v>0</v>
      </c>
    </row>
    <row r="961" spans="1:51" ht="26.25" customHeight="1">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676</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170</v>
      </c>
      <c r="D993" s="360"/>
      <c r="E993" s="360"/>
      <c r="F993" s="360"/>
      <c r="G993" s="360"/>
      <c r="H993" s="360"/>
      <c r="I993" s="360"/>
      <c r="J993" s="152" t="s">
        <v>171</v>
      </c>
      <c r="K993" s="361"/>
      <c r="L993" s="361"/>
      <c r="M993" s="361"/>
      <c r="N993" s="361"/>
      <c r="O993" s="361"/>
      <c r="P993" s="247" t="s">
        <v>172</v>
      </c>
      <c r="Q993" s="247"/>
      <c r="R993" s="247"/>
      <c r="S993" s="247"/>
      <c r="T993" s="247"/>
      <c r="U993" s="247"/>
      <c r="V993" s="247"/>
      <c r="W993" s="247"/>
      <c r="X993" s="247"/>
      <c r="Y993" s="362" t="s">
        <v>173</v>
      </c>
      <c r="Z993" s="363"/>
      <c r="AA993" s="363"/>
      <c r="AB993" s="363"/>
      <c r="AC993" s="152" t="s">
        <v>174</v>
      </c>
      <c r="AD993" s="152"/>
      <c r="AE993" s="152"/>
      <c r="AF993" s="152"/>
      <c r="AG993" s="152"/>
      <c r="AH993" s="362" t="s">
        <v>185</v>
      </c>
      <c r="AI993" s="360"/>
      <c r="AJ993" s="360"/>
      <c r="AK993" s="360"/>
      <c r="AL993" s="360" t="s">
        <v>176</v>
      </c>
      <c r="AM993" s="360"/>
      <c r="AN993" s="360"/>
      <c r="AO993" s="364"/>
      <c r="AP993" s="365" t="s">
        <v>177</v>
      </c>
      <c r="AQ993" s="365"/>
      <c r="AR993" s="365"/>
      <c r="AS993" s="365"/>
      <c r="AT993" s="365"/>
      <c r="AU993" s="365"/>
      <c r="AV993" s="365"/>
      <c r="AW993" s="365"/>
      <c r="AX993" s="365"/>
      <c r="AY993" s="34">
        <f t="shared" ref="AY993:AY994" si="27">$AY$991</f>
        <v>0</v>
      </c>
    </row>
    <row r="994" spans="1:51" ht="26.25" customHeight="1">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677</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170</v>
      </c>
      <c r="D1026" s="360"/>
      <c r="E1026" s="360"/>
      <c r="F1026" s="360"/>
      <c r="G1026" s="360"/>
      <c r="H1026" s="360"/>
      <c r="I1026" s="360"/>
      <c r="J1026" s="152" t="s">
        <v>171</v>
      </c>
      <c r="K1026" s="361"/>
      <c r="L1026" s="361"/>
      <c r="M1026" s="361"/>
      <c r="N1026" s="361"/>
      <c r="O1026" s="361"/>
      <c r="P1026" s="247" t="s">
        <v>172</v>
      </c>
      <c r="Q1026" s="247"/>
      <c r="R1026" s="247"/>
      <c r="S1026" s="247"/>
      <c r="T1026" s="247"/>
      <c r="U1026" s="247"/>
      <c r="V1026" s="247"/>
      <c r="W1026" s="247"/>
      <c r="X1026" s="247"/>
      <c r="Y1026" s="362" t="s">
        <v>173</v>
      </c>
      <c r="Z1026" s="363"/>
      <c r="AA1026" s="363"/>
      <c r="AB1026" s="363"/>
      <c r="AC1026" s="152" t="s">
        <v>174</v>
      </c>
      <c r="AD1026" s="152"/>
      <c r="AE1026" s="152"/>
      <c r="AF1026" s="152"/>
      <c r="AG1026" s="152"/>
      <c r="AH1026" s="362" t="s">
        <v>185</v>
      </c>
      <c r="AI1026" s="360"/>
      <c r="AJ1026" s="360"/>
      <c r="AK1026" s="360"/>
      <c r="AL1026" s="360" t="s">
        <v>176</v>
      </c>
      <c r="AM1026" s="360"/>
      <c r="AN1026" s="360"/>
      <c r="AO1026" s="364"/>
      <c r="AP1026" s="365" t="s">
        <v>177</v>
      </c>
      <c r="AQ1026" s="365"/>
      <c r="AR1026" s="365"/>
      <c r="AS1026" s="365"/>
      <c r="AT1026" s="365"/>
      <c r="AU1026" s="365"/>
      <c r="AV1026" s="365"/>
      <c r="AW1026" s="365"/>
      <c r="AX1026" s="365"/>
      <c r="AY1026" s="34">
        <f t="shared" ref="AY1026:AY1027" si="28">$AY$1024</f>
        <v>0</v>
      </c>
    </row>
    <row r="1027" spans="1:51" ht="26.25" customHeight="1">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678</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170</v>
      </c>
      <c r="D1059" s="360"/>
      <c r="E1059" s="360"/>
      <c r="F1059" s="360"/>
      <c r="G1059" s="360"/>
      <c r="H1059" s="360"/>
      <c r="I1059" s="360"/>
      <c r="J1059" s="152" t="s">
        <v>171</v>
      </c>
      <c r="K1059" s="361"/>
      <c r="L1059" s="361"/>
      <c r="M1059" s="361"/>
      <c r="N1059" s="361"/>
      <c r="O1059" s="361"/>
      <c r="P1059" s="247" t="s">
        <v>172</v>
      </c>
      <c r="Q1059" s="247"/>
      <c r="R1059" s="247"/>
      <c r="S1059" s="247"/>
      <c r="T1059" s="247"/>
      <c r="U1059" s="247"/>
      <c r="V1059" s="247"/>
      <c r="W1059" s="247"/>
      <c r="X1059" s="247"/>
      <c r="Y1059" s="362" t="s">
        <v>173</v>
      </c>
      <c r="Z1059" s="363"/>
      <c r="AA1059" s="363"/>
      <c r="AB1059" s="363"/>
      <c r="AC1059" s="152" t="s">
        <v>174</v>
      </c>
      <c r="AD1059" s="152"/>
      <c r="AE1059" s="152"/>
      <c r="AF1059" s="152"/>
      <c r="AG1059" s="152"/>
      <c r="AH1059" s="362" t="s">
        <v>185</v>
      </c>
      <c r="AI1059" s="360"/>
      <c r="AJ1059" s="360"/>
      <c r="AK1059" s="360"/>
      <c r="AL1059" s="360" t="s">
        <v>176</v>
      </c>
      <c r="AM1059" s="360"/>
      <c r="AN1059" s="360"/>
      <c r="AO1059" s="364"/>
      <c r="AP1059" s="365" t="s">
        <v>177</v>
      </c>
      <c r="AQ1059" s="365"/>
      <c r="AR1059" s="365"/>
      <c r="AS1059" s="365"/>
      <c r="AT1059" s="365"/>
      <c r="AU1059" s="365"/>
      <c r="AV1059" s="365"/>
      <c r="AW1059" s="365"/>
      <c r="AX1059" s="365"/>
      <c r="AY1059" s="34">
        <f t="shared" ref="AY1059:AY1060" si="29">$AY$1057</f>
        <v>0</v>
      </c>
    </row>
    <row r="1060" spans="1:51" ht="26.25" customHeight="1">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679</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170</v>
      </c>
      <c r="D1092" s="360"/>
      <c r="E1092" s="360"/>
      <c r="F1092" s="360"/>
      <c r="G1092" s="360"/>
      <c r="H1092" s="360"/>
      <c r="I1092" s="360"/>
      <c r="J1092" s="152" t="s">
        <v>171</v>
      </c>
      <c r="K1092" s="361"/>
      <c r="L1092" s="361"/>
      <c r="M1092" s="361"/>
      <c r="N1092" s="361"/>
      <c r="O1092" s="361"/>
      <c r="P1092" s="247" t="s">
        <v>172</v>
      </c>
      <c r="Q1092" s="247"/>
      <c r="R1092" s="247"/>
      <c r="S1092" s="247"/>
      <c r="T1092" s="247"/>
      <c r="U1092" s="247"/>
      <c r="V1092" s="247"/>
      <c r="W1092" s="247"/>
      <c r="X1092" s="247"/>
      <c r="Y1092" s="362" t="s">
        <v>173</v>
      </c>
      <c r="Z1092" s="363"/>
      <c r="AA1092" s="363"/>
      <c r="AB1092" s="363"/>
      <c r="AC1092" s="152" t="s">
        <v>174</v>
      </c>
      <c r="AD1092" s="152"/>
      <c r="AE1092" s="152"/>
      <c r="AF1092" s="152"/>
      <c r="AG1092" s="152"/>
      <c r="AH1092" s="362" t="s">
        <v>185</v>
      </c>
      <c r="AI1092" s="360"/>
      <c r="AJ1092" s="360"/>
      <c r="AK1092" s="360"/>
      <c r="AL1092" s="360" t="s">
        <v>176</v>
      </c>
      <c r="AM1092" s="360"/>
      <c r="AN1092" s="360"/>
      <c r="AO1092" s="364"/>
      <c r="AP1092" s="365" t="s">
        <v>177</v>
      </c>
      <c r="AQ1092" s="365"/>
      <c r="AR1092" s="365"/>
      <c r="AS1092" s="365"/>
      <c r="AT1092" s="365"/>
      <c r="AU1092" s="365"/>
      <c r="AV1092" s="365"/>
      <c r="AW1092" s="365"/>
      <c r="AX1092" s="365"/>
      <c r="AY1092">
        <f t="shared" ref="AY1092:AY1093" si="30">$AY$1090</f>
        <v>0</v>
      </c>
    </row>
    <row r="1093" spans="1:51" ht="26.25" customHeight="1">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680</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170</v>
      </c>
      <c r="D1125" s="360"/>
      <c r="E1125" s="360"/>
      <c r="F1125" s="360"/>
      <c r="G1125" s="360"/>
      <c r="H1125" s="360"/>
      <c r="I1125" s="360"/>
      <c r="J1125" s="152" t="s">
        <v>171</v>
      </c>
      <c r="K1125" s="361"/>
      <c r="L1125" s="361"/>
      <c r="M1125" s="361"/>
      <c r="N1125" s="361"/>
      <c r="O1125" s="361"/>
      <c r="P1125" s="247" t="s">
        <v>172</v>
      </c>
      <c r="Q1125" s="247"/>
      <c r="R1125" s="247"/>
      <c r="S1125" s="247"/>
      <c r="T1125" s="247"/>
      <c r="U1125" s="247"/>
      <c r="V1125" s="247"/>
      <c r="W1125" s="247"/>
      <c r="X1125" s="247"/>
      <c r="Y1125" s="362" t="s">
        <v>173</v>
      </c>
      <c r="Z1125" s="363"/>
      <c r="AA1125" s="363"/>
      <c r="AB1125" s="363"/>
      <c r="AC1125" s="152" t="s">
        <v>174</v>
      </c>
      <c r="AD1125" s="152"/>
      <c r="AE1125" s="152"/>
      <c r="AF1125" s="152"/>
      <c r="AG1125" s="152"/>
      <c r="AH1125" s="362" t="s">
        <v>185</v>
      </c>
      <c r="AI1125" s="360"/>
      <c r="AJ1125" s="360"/>
      <c r="AK1125" s="360"/>
      <c r="AL1125" s="360" t="s">
        <v>176</v>
      </c>
      <c r="AM1125" s="360"/>
      <c r="AN1125" s="360"/>
      <c r="AO1125" s="364"/>
      <c r="AP1125" s="365" t="s">
        <v>177</v>
      </c>
      <c r="AQ1125" s="365"/>
      <c r="AR1125" s="365"/>
      <c r="AS1125" s="365"/>
      <c r="AT1125" s="365"/>
      <c r="AU1125" s="365"/>
      <c r="AV1125" s="365"/>
      <c r="AW1125" s="365"/>
      <c r="AX1125" s="365"/>
      <c r="AY1125">
        <f t="shared" ref="AY1125:AY1126" si="31">$AY$1123</f>
        <v>0</v>
      </c>
    </row>
    <row r="1126" spans="1:51" ht="26.25" customHeight="1">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681</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170</v>
      </c>
      <c r="D1158" s="360"/>
      <c r="E1158" s="360"/>
      <c r="F1158" s="360"/>
      <c r="G1158" s="360"/>
      <c r="H1158" s="360"/>
      <c r="I1158" s="360"/>
      <c r="J1158" s="152" t="s">
        <v>171</v>
      </c>
      <c r="K1158" s="361"/>
      <c r="L1158" s="361"/>
      <c r="M1158" s="361"/>
      <c r="N1158" s="361"/>
      <c r="O1158" s="361"/>
      <c r="P1158" s="247" t="s">
        <v>172</v>
      </c>
      <c r="Q1158" s="247"/>
      <c r="R1158" s="247"/>
      <c r="S1158" s="247"/>
      <c r="T1158" s="247"/>
      <c r="U1158" s="247"/>
      <c r="V1158" s="247"/>
      <c r="W1158" s="247"/>
      <c r="X1158" s="247"/>
      <c r="Y1158" s="362" t="s">
        <v>173</v>
      </c>
      <c r="Z1158" s="363"/>
      <c r="AA1158" s="363"/>
      <c r="AB1158" s="363"/>
      <c r="AC1158" s="152" t="s">
        <v>174</v>
      </c>
      <c r="AD1158" s="152"/>
      <c r="AE1158" s="152"/>
      <c r="AF1158" s="152"/>
      <c r="AG1158" s="152"/>
      <c r="AH1158" s="362" t="s">
        <v>185</v>
      </c>
      <c r="AI1158" s="360"/>
      <c r="AJ1158" s="360"/>
      <c r="AK1158" s="360"/>
      <c r="AL1158" s="360" t="s">
        <v>176</v>
      </c>
      <c r="AM1158" s="360"/>
      <c r="AN1158" s="360"/>
      <c r="AO1158" s="364"/>
      <c r="AP1158" s="365" t="s">
        <v>177</v>
      </c>
      <c r="AQ1158" s="365"/>
      <c r="AR1158" s="365"/>
      <c r="AS1158" s="365"/>
      <c r="AT1158" s="365"/>
      <c r="AU1158" s="365"/>
      <c r="AV1158" s="365"/>
      <c r="AW1158" s="365"/>
      <c r="AX1158" s="365"/>
      <c r="AY1158">
        <f t="shared" ref="AY1158:AY1159" si="32">$AY$1156</f>
        <v>0</v>
      </c>
    </row>
    <row r="1159" spans="1:51" ht="26.25" customHeight="1">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682</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170</v>
      </c>
      <c r="D1191" s="360"/>
      <c r="E1191" s="360"/>
      <c r="F1191" s="360"/>
      <c r="G1191" s="360"/>
      <c r="H1191" s="360"/>
      <c r="I1191" s="360"/>
      <c r="J1191" s="152" t="s">
        <v>171</v>
      </c>
      <c r="K1191" s="361"/>
      <c r="L1191" s="361"/>
      <c r="M1191" s="361"/>
      <c r="N1191" s="361"/>
      <c r="O1191" s="361"/>
      <c r="P1191" s="247" t="s">
        <v>172</v>
      </c>
      <c r="Q1191" s="247"/>
      <c r="R1191" s="247"/>
      <c r="S1191" s="247"/>
      <c r="T1191" s="247"/>
      <c r="U1191" s="247"/>
      <c r="V1191" s="247"/>
      <c r="W1191" s="247"/>
      <c r="X1191" s="247"/>
      <c r="Y1191" s="362" t="s">
        <v>173</v>
      </c>
      <c r="Z1191" s="363"/>
      <c r="AA1191" s="363"/>
      <c r="AB1191" s="363"/>
      <c r="AC1191" s="152" t="s">
        <v>174</v>
      </c>
      <c r="AD1191" s="152"/>
      <c r="AE1191" s="152"/>
      <c r="AF1191" s="152"/>
      <c r="AG1191" s="152"/>
      <c r="AH1191" s="362" t="s">
        <v>185</v>
      </c>
      <c r="AI1191" s="360"/>
      <c r="AJ1191" s="360"/>
      <c r="AK1191" s="360"/>
      <c r="AL1191" s="360" t="s">
        <v>176</v>
      </c>
      <c r="AM1191" s="360"/>
      <c r="AN1191" s="360"/>
      <c r="AO1191" s="364"/>
      <c r="AP1191" s="365" t="s">
        <v>177</v>
      </c>
      <c r="AQ1191" s="365"/>
      <c r="AR1191" s="365"/>
      <c r="AS1191" s="365"/>
      <c r="AT1191" s="365"/>
      <c r="AU1191" s="365"/>
      <c r="AV1191" s="365"/>
      <c r="AW1191" s="365"/>
      <c r="AX1191" s="365"/>
      <c r="AY1191">
        <f t="shared" ref="AY1191:AY1192" si="33">$AY$1189</f>
        <v>0</v>
      </c>
    </row>
    <row r="1192" spans="1:51" ht="26.25" customHeight="1">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683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170</v>
      </c>
      <c r="D1224" s="360"/>
      <c r="E1224" s="360"/>
      <c r="F1224" s="360"/>
      <c r="G1224" s="360"/>
      <c r="H1224" s="360"/>
      <c r="I1224" s="360"/>
      <c r="J1224" s="152" t="s">
        <v>171</v>
      </c>
      <c r="K1224" s="361"/>
      <c r="L1224" s="361"/>
      <c r="M1224" s="361"/>
      <c r="N1224" s="361"/>
      <c r="O1224" s="361"/>
      <c r="P1224" s="247" t="s">
        <v>172</v>
      </c>
      <c r="Q1224" s="247"/>
      <c r="R1224" s="247"/>
      <c r="S1224" s="247"/>
      <c r="T1224" s="247"/>
      <c r="U1224" s="247"/>
      <c r="V1224" s="247"/>
      <c r="W1224" s="247"/>
      <c r="X1224" s="247"/>
      <c r="Y1224" s="362" t="s">
        <v>173</v>
      </c>
      <c r="Z1224" s="363"/>
      <c r="AA1224" s="363"/>
      <c r="AB1224" s="363"/>
      <c r="AC1224" s="152" t="s">
        <v>174</v>
      </c>
      <c r="AD1224" s="152"/>
      <c r="AE1224" s="152"/>
      <c r="AF1224" s="152"/>
      <c r="AG1224" s="152"/>
      <c r="AH1224" s="362" t="s">
        <v>185</v>
      </c>
      <c r="AI1224" s="360"/>
      <c r="AJ1224" s="360"/>
      <c r="AK1224" s="360"/>
      <c r="AL1224" s="360" t="s">
        <v>176</v>
      </c>
      <c r="AM1224" s="360"/>
      <c r="AN1224" s="360"/>
      <c r="AO1224" s="364"/>
      <c r="AP1224" s="365" t="s">
        <v>177</v>
      </c>
      <c r="AQ1224" s="365"/>
      <c r="AR1224" s="365"/>
      <c r="AS1224" s="365"/>
      <c r="AT1224" s="365"/>
      <c r="AU1224" s="365"/>
      <c r="AV1224" s="365"/>
      <c r="AW1224" s="365"/>
      <c r="AX1224" s="365"/>
      <c r="AY1224">
        <f t="shared" ref="AY1224:AY1225" si="34">$AY$1222</f>
        <v>0</v>
      </c>
    </row>
    <row r="1225" spans="1:51" ht="26.25" customHeight="1">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684</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170</v>
      </c>
      <c r="D1257" s="360"/>
      <c r="E1257" s="360"/>
      <c r="F1257" s="360"/>
      <c r="G1257" s="360"/>
      <c r="H1257" s="360"/>
      <c r="I1257" s="360"/>
      <c r="J1257" s="152" t="s">
        <v>171</v>
      </c>
      <c r="K1257" s="361"/>
      <c r="L1257" s="361"/>
      <c r="M1257" s="361"/>
      <c r="N1257" s="361"/>
      <c r="O1257" s="361"/>
      <c r="P1257" s="247" t="s">
        <v>172</v>
      </c>
      <c r="Q1257" s="247"/>
      <c r="R1257" s="247"/>
      <c r="S1257" s="247"/>
      <c r="T1257" s="247"/>
      <c r="U1257" s="247"/>
      <c r="V1257" s="247"/>
      <c r="W1257" s="247"/>
      <c r="X1257" s="247"/>
      <c r="Y1257" s="362" t="s">
        <v>173</v>
      </c>
      <c r="Z1257" s="363"/>
      <c r="AA1257" s="363"/>
      <c r="AB1257" s="363"/>
      <c r="AC1257" s="152" t="s">
        <v>174</v>
      </c>
      <c r="AD1257" s="152"/>
      <c r="AE1257" s="152"/>
      <c r="AF1257" s="152"/>
      <c r="AG1257" s="152"/>
      <c r="AH1257" s="362" t="s">
        <v>185</v>
      </c>
      <c r="AI1257" s="360"/>
      <c r="AJ1257" s="360"/>
      <c r="AK1257" s="360"/>
      <c r="AL1257" s="360" t="s">
        <v>176</v>
      </c>
      <c r="AM1257" s="360"/>
      <c r="AN1257" s="360"/>
      <c r="AO1257" s="364"/>
      <c r="AP1257" s="365" t="s">
        <v>177</v>
      </c>
      <c r="AQ1257" s="365"/>
      <c r="AR1257" s="365"/>
      <c r="AS1257" s="365"/>
      <c r="AT1257" s="365"/>
      <c r="AU1257" s="365"/>
      <c r="AV1257" s="365"/>
      <c r="AW1257" s="365"/>
      <c r="AX1257" s="365"/>
      <c r="AY1257">
        <f t="shared" ref="AY1257:AY1258" si="35">$AY$1255</f>
        <v>0</v>
      </c>
    </row>
    <row r="1258" spans="1:51" ht="26.25" customHeight="1">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685</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170</v>
      </c>
      <c r="D1290" s="360"/>
      <c r="E1290" s="360"/>
      <c r="F1290" s="360"/>
      <c r="G1290" s="360"/>
      <c r="H1290" s="360"/>
      <c r="I1290" s="360"/>
      <c r="J1290" s="152" t="s">
        <v>171</v>
      </c>
      <c r="K1290" s="361"/>
      <c r="L1290" s="361"/>
      <c r="M1290" s="361"/>
      <c r="N1290" s="361"/>
      <c r="O1290" s="361"/>
      <c r="P1290" s="247" t="s">
        <v>172</v>
      </c>
      <c r="Q1290" s="247"/>
      <c r="R1290" s="247"/>
      <c r="S1290" s="247"/>
      <c r="T1290" s="247"/>
      <c r="U1290" s="247"/>
      <c r="V1290" s="247"/>
      <c r="W1290" s="247"/>
      <c r="X1290" s="247"/>
      <c r="Y1290" s="362" t="s">
        <v>173</v>
      </c>
      <c r="Z1290" s="363"/>
      <c r="AA1290" s="363"/>
      <c r="AB1290" s="363"/>
      <c r="AC1290" s="152" t="s">
        <v>174</v>
      </c>
      <c r="AD1290" s="152"/>
      <c r="AE1290" s="152"/>
      <c r="AF1290" s="152"/>
      <c r="AG1290" s="152"/>
      <c r="AH1290" s="362" t="s">
        <v>185</v>
      </c>
      <c r="AI1290" s="360"/>
      <c r="AJ1290" s="360"/>
      <c r="AK1290" s="360"/>
      <c r="AL1290" s="360" t="s">
        <v>176</v>
      </c>
      <c r="AM1290" s="360"/>
      <c r="AN1290" s="360"/>
      <c r="AO1290" s="364"/>
      <c r="AP1290" s="365" t="s">
        <v>177</v>
      </c>
      <c r="AQ1290" s="365"/>
      <c r="AR1290" s="365"/>
      <c r="AS1290" s="365"/>
      <c r="AT1290" s="365"/>
      <c r="AU1290" s="365"/>
      <c r="AV1290" s="365"/>
      <c r="AW1290" s="365"/>
      <c r="AX1290" s="365"/>
      <c r="AY1290">
        <f t="shared" ref="AY1290:AY1291" si="36">$AY$1288</f>
        <v>0</v>
      </c>
    </row>
    <row r="1291" spans="1:51" ht="26.25" customHeight="1">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f357b433-bbcb-42fd-98ee-afe03116e613"/>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2021-05-31T05:25:15Z</cp:lastPrinted>
  <dcterms:created xsi:type="dcterms:W3CDTF">2012-03-13T00:50:25Z</dcterms:created>
  <dcterms:modified xsi:type="dcterms:W3CDTF">2021-08-19T02:17:15Z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