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34" i="3" l="1"/>
  <c r="AI34" i="3" l="1"/>
  <c r="AE34" i="3"/>
  <c r="P23" i="3" l="1"/>
  <c r="P19" i="3"/>
  <c r="W16" i="3"/>
  <c r="P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<sst xmlns="http://schemas.openxmlformats.org/spreadsheetml/2006/main" count="3000" uniqueCount="774">
  <si>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</si>
  <si>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</si>
  <si>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</si>
  <si>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</si>
  <si>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</si>
  <si>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</si>
  <si>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</si>
  <si>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</si>
  <si>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</si>
  <si>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</si>
  <si>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</si>
  <si>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</si>
  <si>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</si>
  <si>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</si>
  <si>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</si>
  <si>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</si>
  <si>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</si>
  <si>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</si>
  <si>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</si>
  <si>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</si>
  <si>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</si>
  <si>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</si>
  <si>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</si>
  <si>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</si>
  <si>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</si>
  <si>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</si>
  <si>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</si>
  <si>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</si>
  <si>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</si>
  <si>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</si>
  <si>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</si>
  <si>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</si>
  <si>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</si>
  <si>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</si>
  <si>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</si>
  <si>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</si>
  <si>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</si>
  <si>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</si>
  <si>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</si>
  <si>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</si>
  <si>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</si>
  <si>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</si>
  <si>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</si>
  <si>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</si>
  <si>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</si>
  <si>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</si>
  <si>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</si>
  <si>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</si>
  <si>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</si>
  <si>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</si>
  <si>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</si>
  <si>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</si>
  <si>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</si>
  <si>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</si>
  <si>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</si>
  <si>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</si>
  <si>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</si>
  <si>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</si>
  <si>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</si>
  <si>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</si>
  <si>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</si>
  <si>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</si>
  <si>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</si>
  <si>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</si>
  <si>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</si>
  <si>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</si>
  <si>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</si>
  <si>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</si>
  <si>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</si>
  <si>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</si>
  <si>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</si>
  <si>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</si>
  <si>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</si>
  <si>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</si>
  <si>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</si>
  <si>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</si>
  <si>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</si>
  <si>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</si>
  <si>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</si>
  <si>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</si>
  <si>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</si>
  <si>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</si>
  <si>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</si>
  <si>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</si>
  <si>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</si>
  <si>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</si>
  <si>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</si>
  <si>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</si>
  <si>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</si>
  <si>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</si>
  <si>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</si>
  <si>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</si>
  <si>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</si>
  <si>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</si>
  <si>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</si>
  <si>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</si>
  <si>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</si>
  <si>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</si>
  <si>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</si>
  <si>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</si>
  <si>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</si>
  <si>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</si>
  <si>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</si>
  <si>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</si>
  <si>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</si>
  <si>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</si>
  <si>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</si>
  <si>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</si>
  <si>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</si>
  <si>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</si>
  <si>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</si>
  <si>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</si>
  <si>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</si>
  <si>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</si>
  <si>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</si>
  <si>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</si>
  <si>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</si>
  <si>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</si>
  <si>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</si>
  <si>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</si>
  <si>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</si>
  <si>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</si>
  <si>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</si>
  <si>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</si>
  <si>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</si>
  <si>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</si>
  <si>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</si>
  <si>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</si>
  <si>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</si>
  <si>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</si>
  <si>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</si>
  <si>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</si>
  <si>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</si>
  <si>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</si>
  <si>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</si>
  <si>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</si>
  <si>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</si>
  <si>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</si>
  <si>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</si>
  <si>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</si>
  <si>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</si>
  <si>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</si>
  <si>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</si>
  <si>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</si>
  <si>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</si>
  <si>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</si>
  <si>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</si>
  <si>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</si>
  <si>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</si>
  <si>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</si>
  <si>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</si>
  <si>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</si>
  <si>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</si>
  <si>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</si>
  <si>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</si>
  <si>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</si>
  <si>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</si>
  <si>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</si>
  <si>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</si>
  <si>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</si>
  <si>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</si>
  <si>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</si>
  <si>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</si>
  <si>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</si>
  <si>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</si>
  <si>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</si>
  <si>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</si>
  <si>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</si>
  <si>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</si>
  <si>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</si>
  <si>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</si>
  <si>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</si>
  <si>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</si>
  <si>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</si>
  <si>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</si>
  <si>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</si>
  <si>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</si>
  <si>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</si>
  <si>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</si>
  <si>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</si>
  <si>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</si>
  <si>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</si>
  <si>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</si>
  <si>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</si>
  <si>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</si>
  <si>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</si>
  <si>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</si>
  <si>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</si>
  <si>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</si>
  <si>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</si>
  <si>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</si>
  <si>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</si>
  <si>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</si>
  <si>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</si>
  <si>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</si>
  <si>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</si>
  <si>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</si>
  <si>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</si>
  <si>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</si>
  <si>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</si>
  <si>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</si>
  <si>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</si>
  <si>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</si>
  <si>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</si>
  <si>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</si>
  <si>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</si>
  <si>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</si>
  <si>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</si>
  <si>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</si>
  <si>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</si>
  <si>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</si>
  <si>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</si>
  <si>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</si>
  <si>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</si>
  <si>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</si>
  <si>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</si>
  <si>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</si>
  <si>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</si>
  <si>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</si>
  <si>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</si>
  <si>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</si>
  <si>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</si>
  <si>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</si>
  <si>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</si>
  <si>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</si>
  <si>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</si>
  <si>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</si>
  <si>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</si>
  <si>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</si>
  <si>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</si>
  <si>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</si>
  <si>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</si>
  <si>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</si>
  <si>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</si>
  <si>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</si>
  <si>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</si>
  <si>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</si>
  <si>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</si>
  <si>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</si>
  <si>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</si>
  <si>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</si>
  <si>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</si>
  <si>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</si>
  <si>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</si>
  <si>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</si>
  <si>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</si>
  <si>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</si>
  <si>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</si>
  <si>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</si>
  <si>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</si>
  <si>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</si>
  <si>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</si>
  <si>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</si>
  <si>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</si>
  <si>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</si>
  <si>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</si>
  <si>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</si>
  <si>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</si>
  <si>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</si>
  <si>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</si>
  <si>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</si>
  <si>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</si>
  <si>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</si>
  <si>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</si>
  <si>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</si>
  <si>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</si>
  <si>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</si>
  <si>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</si>
  <si>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</si>
  <si>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</si>
  <si>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</si>
  <si>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</si>
  <si>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</si>
  <si>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</si>
  <si>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</si>
  <si>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</si>
  <si>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</si>
  <si>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</si>
  <si>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</si>
  <si>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</si>
  <si>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</si>
  <si>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</si>
  <si>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</si>
  <si>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</si>
  <si>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</si>
  <si>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</si>
  <si>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</si>
  <si>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</si>
  <si>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</si>
  <si>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</si>
  <si>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</si>
  <si>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</si>
  <si>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</si>
  <si>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</si>
  <si>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</si>
  <si>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</si>
  <si>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</si>
  <si>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</si>
  <si>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</si>
  <si>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</si>
  <si>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</si>
  <si>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</si>
  <si>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</si>
  <si>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</si>
  <si>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</si>
  <si>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</si>
  <si>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</si>
  <si>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</si>
  <si>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</si>
  <si>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</si>
  <si>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</si>
  <si>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</si>
  <si>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</si>
  <si>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</si>
  <si>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</si>
  <si>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</si>
  <si>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</si>
  <si>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</si>
  <si>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</si>
  <si>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</si>
  <si>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</si>
  <si>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</si>
  <si>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</si>
  <si>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</si>
  <si>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</si>
  <si>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</si>
  <si>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</si>
  <si>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</si>
  <si>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</si>
  <si>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</si>
  <si>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</si>
  <si>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</si>
  <si>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</si>
  <si>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</si>
  <si>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</si>
  <si>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</si>
  <si>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</si>
  <si>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</si>
  <si>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</si>
  <si>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</si>
  <si>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</si>
  <si>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</si>
  <si>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</si>
  <si>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</si>
  <si>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</si>
  <si>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</si>
  <si>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</si>
  <si>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</si>
  <si>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</si>
  <si>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</si>
  <si>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</si>
  <si>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</si>
  <si>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</si>
  <si>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</si>
  <si>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</si>
  <si>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</si>
  <si>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</si>
  <si>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</si>
  <si>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</si>
  <si>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</si>
  <si>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</si>
  <si>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</si>
  <si>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</si>
  <si>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</si>
  <si>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</si>
  <si>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</si>
  <si>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</si>
  <si>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</si>
  <si>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</si>
  <si>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</si>
  <si>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</si>
  <si>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</si>
  <si>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</si>
  <si>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</si>
  <si>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</si>
  <si>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</si>
  <si>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</si>
  <si>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</si>
  <si>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</si>
  <si>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</si>
  <si>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</si>
  <si>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</si>
  <si>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</si>
  <si>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</si>
  <si>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</si>
  <si>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</si>
  <si>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</si>
  <si>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</si>
  <si>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</si>
  <si>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</si>
  <si>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</si>
  <si>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</si>
  <si>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</si>
  <si>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</si>
  <si>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</si>
  <si>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</si>
  <si>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</si>
  <si>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</si>
  <si>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</si>
  <si>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</si>
  <si>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</si>
  <si>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</si>
  <si>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</si>
  <si>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</si>
  <si>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</si>
  <si>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</si>
  <si>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</si>
  <si>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</si>
  <si>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</si>
  <si>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</si>
  <si>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</si>
  <si>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</si>
  <si>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</si>
  <si>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</si>
  <si>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</si>
  <si>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</si>
  <si>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</si>
  <si>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</si>
  <si>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</si>
  <si>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</si>
  <si>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</si>
  <si>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</si>
  <si>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</si>
  <si>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</si>
  <si>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</si>
  <si>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</si>
  <si>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</si>
  <si>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</si>
  <si>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</si>
  <si>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</si>
  <si>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</si>
  <si>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</si>
  <si>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</si>
  <si>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</si>
  <si>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</si>
  <si>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</si>
  <si>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</si>
  <si>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</si>
  <si>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</si>
  <si>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</si>
  <si>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</si>
  <si>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</si>
  <si>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</si>
  <si>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</si>
  <si>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</si>
  <si>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</si>
  <si>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</si>
  <si>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</si>
  <si>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</si>
  <si>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</si>
  <si>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</si>
  <si>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</si>
  <si>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</si>
  <si>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</si>
  <si>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</si>
  <si>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</si>
  <si>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</si>
  <si>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</si>
  <si>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</si>
  <si>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</si>
  <si>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</si>
  <si>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</si>
  <si>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</si>
  <si>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</si>
  <si>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</si>
  <si>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</si>
  <si>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</si>
  <si>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</si>
  <si>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</si>
  <si>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</si>
  <si>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</si>
  <si>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</si>
  <si>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</si>
  <si>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</si>
  <si>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</si>
  <si>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</si>
  <si>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</si>
  <si>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</si>
  <si>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</si>
  <si>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</si>
  <si>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</si>
  <si>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</si>
  <si>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</si>
  <si>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</si>
  <si>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</si>
  <si>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</si>
  <si>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</si>
  <si>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</si>
  <si>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</si>
  <si>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</si>
  <si>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</si>
  <si>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</si>
  <si>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</si>
  <si>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</si>
  <si>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</si>
  <si>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</si>
  <si>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</si>
  <si>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</si>
  <si>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</si>
  <si>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</si>
  <si>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</si>
  <si>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</si>
  <si>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</si>
  <si>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</si>
  <si>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</si>
  <si>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</si>
  <si>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</si>
  <si>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</si>
  <si>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</si>
  <si>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</si>
  <si>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</si>
  <si>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</si>
  <si>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</si>
  <si>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</si>
  <si>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</si>
  <si>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</si>
  <si>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</si>
  <si>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</si>
  <si>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</si>
  <si>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</si>
  <si>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</si>
  <si>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</si>
  <si>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</si>
  <si>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</si>
  <si>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</si>
  <si>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</si>
  <si>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</si>
  <si>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</si>
  <si>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</si>
  <si>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</si>
  <si>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</si>
  <si>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</si>
  <si>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</si>
  <si>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</si>
  <si>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</si>
  <si>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</si>
  <si>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</si>
  <si>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</si>
  <si>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</si>
  <si>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</si>
  <si>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</si>
  <si>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</si>
  <si>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</si>
  <si>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</si>
  <si>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</si>
  <si>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</si>
  <si>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</si>
  <si>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</si>
  <si>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</si>
  <si>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</si>
  <si>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</si>
  <si>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</si>
  <si>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</si>
  <si>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</si>
  <si>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</si>
  <si>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</si>
  <si>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</si>
  <si>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</si>
  <si>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</si>
  <si>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</si>
  <si>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</si>
  <si>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</si>
  <si>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</si>
  <si>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</si>
  <si>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</si>
  <si>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</si>
  <si>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</si>
  <si>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</si>
  <si>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</si>
  <si>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</si>
  <si>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</si>
  <si>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</si>
  <si>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</si>
  <si>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</si>
  <si>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</si>
  <si>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</si>
  <si>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</si>
  <si>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</si>
  <si>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</si>
  <si>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</si>
  <si>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</si>
  <si>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</si>
  <si>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</si>
  <si>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</si>
  <si>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</si>
  <si>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</si>
  <si>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</si>
  <si>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</si>
  <si>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</si>
  <si>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</si>
  <si>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</si>
  <si>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</si>
  <si>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</si>
  <si>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</si>
  <si>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</si>
  <si>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</si>
  <si>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</si>
  <si>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</si>
  <si>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</si>
  <si>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</si>
  <si>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</si>
  <si>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</si>
  <si>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</si>
  <si>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</si>
  <si>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</si>
  <si>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</si>
  <si>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</si>
  <si>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</si>
  <si>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</si>
  <si>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</si>
  <si>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</si>
  <si>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</si>
  <si>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</si>
  <si>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</si>
  <si>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</si>
  <si>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</si>
  <si>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</si>
  <si>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</si>
  <si>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</si>
  <si>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</si>
  <si>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</si>
  <si>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</si>
  <si>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</si>
  <si>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</si>
  <si>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</si>
  <si>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</si>
  <si>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</si>
  <si>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</si>
  <si>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</si>
  <si>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</si>
  <si>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</si>
  <si>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</si>
  <si>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</si>
  <si>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</si>
  <si>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</si>
  <si>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</si>
  <si>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</si>
  <si>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</si>
  <si>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</si>
  <si>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</si>
  <si>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</si>
  <si>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</si>
  <si>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</si>
  <si>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</si>
  <si>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</si>
  <si>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</si>
  <si>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</si>
  <si>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</si>
  <si>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</si>
  <si>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</si>
  <si>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</si>
  <si>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</si>
  <si>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</si>
  <si>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</si>
  <si>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</si>
  <si>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</si>
  <si>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</si>
  <si>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</si>
  <si>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</si>
  <si>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</si>
  <si>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</si>
  <si>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</si>
  <si>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</si>
  <si>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</si>
  <si>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</si>
  <si>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</si>
  <si>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</si>
  <si>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</si>
  <si>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</si>
  <si>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</si>
  <si>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</si>
  <si>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</si>
  <si>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</si>
  <si>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</si>
  <si>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</si>
  <si>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</si>
  <si>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</si>
  <si>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</si>
  <si>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</si>
  <si>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</si>
  <si>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</si>
  <si>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</si>
  <si>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</si>
  <si>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</si>
  <si>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</si>
  <si>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</si>
  <si>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</si>
  <si>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</si>
  <si>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</si>
  <si>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</si>
  <si>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</si>
  <si>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</si>
  <si>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</si>
  <si>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</si>
  <si>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</si>
  <si>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</si>
  <si>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</si>
  <si>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</si>
  <si>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</si>
  <si>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独立行政法人国際協力機構施設整備費補助金</t>
    <phoneticPr fontId="5"/>
  </si>
  <si>
    <t>国際協力局</t>
    <rPh sb="0" eb="2">
      <t>コクサイ</t>
    </rPh>
    <rPh sb="2" eb="4">
      <t>キョウリョク</t>
    </rPh>
    <rPh sb="4" eb="5">
      <t>キョク</t>
    </rPh>
    <phoneticPr fontId="5"/>
  </si>
  <si>
    <t>政策課</t>
    <rPh sb="0" eb="2">
      <t>セイサク</t>
    </rPh>
    <rPh sb="2" eb="3">
      <t>カ</t>
    </rPh>
    <phoneticPr fontId="5"/>
  </si>
  <si>
    <t>○</t>
  </si>
  <si>
    <t>独立行政法人通則法
独立行政法人国際協力機構法</t>
    <phoneticPr fontId="5"/>
  </si>
  <si>
    <t>外務省</t>
  </si>
  <si>
    <t>臼井　将人</t>
    <phoneticPr fontId="5"/>
  </si>
  <si>
    <t>-</t>
  </si>
  <si>
    <t>-</t>
    <phoneticPr fontId="5"/>
  </si>
  <si>
    <t>施設整備費補助金</t>
    <rPh sb="0" eb="4">
      <t>シセツセイビ</t>
    </rPh>
    <rPh sb="4" eb="5">
      <t>ヒ</t>
    </rPh>
    <rPh sb="5" eb="8">
      <t>ホジョキン</t>
    </rPh>
    <phoneticPr fontId="5"/>
  </si>
  <si>
    <t>年度末までに交付決定された改修工事（設計を含む。）を完了。</t>
    <phoneticPr fontId="5"/>
  </si>
  <si>
    <t>改修工事の完了事業数</t>
    <phoneticPr fontId="5"/>
  </si>
  <si>
    <t>完了事業数</t>
    <rPh sb="0" eb="2">
      <t>カンリョウ</t>
    </rPh>
    <rPh sb="2" eb="4">
      <t>ジギョウ</t>
    </rPh>
    <rPh sb="4" eb="5">
      <t>スウ</t>
    </rPh>
    <phoneticPr fontId="5"/>
  </si>
  <si>
    <t>各年度の6月末までに契約を締結して事業を開始
（対象のJICA国内機関数を件数として集計）</t>
    <phoneticPr fontId="5"/>
  </si>
  <si>
    <t>件</t>
    <rPh sb="0" eb="1">
      <t>ケン</t>
    </rPh>
    <phoneticPr fontId="5"/>
  </si>
  <si>
    <t>執行額　／　完了事業数
（改修等の事業数を集計）　　　　　　　　　</t>
    <phoneticPr fontId="5"/>
  </si>
  <si>
    <t>百万円</t>
    <rPh sb="0" eb="3">
      <t>ヒャクマンエン</t>
    </rPh>
    <phoneticPr fontId="5"/>
  </si>
  <si>
    <t>222百万円/3事業</t>
    <rPh sb="3" eb="6">
      <t>ヒャクマンエン</t>
    </rPh>
    <rPh sb="8" eb="10">
      <t>ジギョウ</t>
    </rPh>
    <phoneticPr fontId="5"/>
  </si>
  <si>
    <t>654百万円/6事業</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</si>
  <si>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</si>
  <si>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施策Ⅵ－１　 経済協力</t>
    <phoneticPr fontId="5"/>
  </si>
  <si>
    <t>公共施設の防災・減災の観点から、（独）国際協力機構の国内拠点施設について、老朽化の著しい施設の改修を行うことにより、開発途上国の研修員や地域住民等の施設利用者の安全と衛生的環境の確保を促進するとともに、開発途上国への技術協力に必要な研修施設等の資産が適切に維持される。</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</si>
  <si>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</si>
  <si>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</si>
  <si>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</si>
  <si>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</si>
  <si>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有</t>
  </si>
  <si>
    <t>国際協力機構の自己収入等を踏まえたものであり妥当である。</t>
    <phoneticPr fontId="5"/>
  </si>
  <si>
    <t>競争性及び透明性の高い契約方式により支出先を決定している。随意契約による場合も適切に契約額を見積もっておりコスト等の水準は妥当である。</t>
    <rPh sb="0" eb="3">
      <t>キョウソウセイ</t>
    </rPh>
    <rPh sb="3" eb="4">
      <t>オヨ</t>
    </rPh>
    <rPh sb="5" eb="8">
      <t>トウメイセイ</t>
    </rPh>
    <rPh sb="9" eb="10">
      <t>タカ</t>
    </rPh>
    <rPh sb="11" eb="13">
      <t>ケイヤク</t>
    </rPh>
    <rPh sb="13" eb="15">
      <t>ホウシキ</t>
    </rPh>
    <rPh sb="18" eb="20">
      <t>シシュツ</t>
    </rPh>
    <rPh sb="20" eb="21">
      <t>サキ</t>
    </rPh>
    <rPh sb="22" eb="24">
      <t>ケッテイ</t>
    </rPh>
    <rPh sb="29" eb="31">
      <t>ズイイ</t>
    </rPh>
    <rPh sb="31" eb="33">
      <t>ケイヤク</t>
    </rPh>
    <rPh sb="36" eb="38">
      <t>バアイ</t>
    </rPh>
    <rPh sb="39" eb="41">
      <t>テキセツ</t>
    </rPh>
    <rPh sb="42" eb="44">
      <t>ケイヤク</t>
    </rPh>
    <rPh sb="44" eb="45">
      <t>ガク</t>
    </rPh>
    <rPh sb="46" eb="48">
      <t>ミツ</t>
    </rPh>
    <rPh sb="56" eb="57">
      <t>トウ</t>
    </rPh>
    <rPh sb="58" eb="60">
      <t>スイジュン</t>
    </rPh>
    <rPh sb="61" eb="63">
      <t>ダトウ</t>
    </rPh>
    <phoneticPr fontId="5"/>
  </si>
  <si>
    <t>補助対象を開発途上国からの技術研修員のための施設の改修に要する経費に限定している。</t>
    <phoneticPr fontId="5"/>
  </si>
  <si>
    <t>‐</t>
  </si>
  <si>
    <t>△</t>
  </si>
  <si>
    <t>途上国への技術協力を実施するための施設として十分に活用されている。</t>
    <rPh sb="22" eb="24">
      <t>ジュウブン</t>
    </rPh>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</si>
  <si>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rPh sb="46" eb="49">
      <t>ホジョキン</t>
    </rPh>
    <rPh sb="50" eb="52">
      <t>テキセツ</t>
    </rPh>
    <rPh sb="53" eb="55">
      <t>シッコウ</t>
    </rPh>
    <rPh sb="55" eb="57">
      <t>カンリ</t>
    </rPh>
    <rPh sb="61" eb="63">
      <t>シュホウ</t>
    </rPh>
    <rPh sb="64" eb="66">
      <t>カイゼン</t>
    </rPh>
    <rPh sb="67" eb="69">
      <t>タイセイ</t>
    </rPh>
    <rPh sb="69" eb="71">
      <t>セイビ</t>
    </rPh>
    <rPh sb="72" eb="73">
      <t>ウナガ</t>
    </rPh>
    <rPh sb="75" eb="77">
      <t>ケイカク</t>
    </rPh>
    <rPh sb="78" eb="79">
      <t>ソ</t>
    </rPh>
    <rPh sb="81" eb="83">
      <t>ジギョウ</t>
    </rPh>
    <rPh sb="83" eb="85">
      <t>ジッシ</t>
    </rPh>
    <rPh sb="86" eb="87">
      <t>ハカ</t>
    </rPh>
    <phoneticPr fontId="5"/>
  </si>
  <si>
    <t>100</t>
    <phoneticPr fontId="5"/>
  </si>
  <si>
    <t>96</t>
    <phoneticPr fontId="5"/>
  </si>
  <si>
    <t>129</t>
    <phoneticPr fontId="5"/>
  </si>
  <si>
    <t>130</t>
    <phoneticPr fontId="5"/>
  </si>
  <si>
    <t>ダイダン株式会社</t>
    <phoneticPr fontId="5"/>
  </si>
  <si>
    <t>ジョンソンコントロールズ株式会社</t>
    <phoneticPr fontId="5"/>
  </si>
  <si>
    <t>新日本空調株式会社</t>
    <phoneticPr fontId="5"/>
  </si>
  <si>
    <t>日本設備工業株式会社</t>
    <phoneticPr fontId="5"/>
  </si>
  <si>
    <t>高砂熱学工業株式会社</t>
    <phoneticPr fontId="5"/>
  </si>
  <si>
    <t>三菱電機ビルテクノサービス株式会社</t>
    <phoneticPr fontId="5"/>
  </si>
  <si>
    <t>株式会社二十一設計</t>
    <phoneticPr fontId="5"/>
  </si>
  <si>
    <t>株式会社ムトウ</t>
    <phoneticPr fontId="5"/>
  </si>
  <si>
    <t>株式会社東建築設計事務所</t>
    <phoneticPr fontId="5"/>
  </si>
  <si>
    <r>
      <t>JICA北海道</t>
    </r>
    <r>
      <rPr>
        <sz val="11"/>
        <rFont val="ＭＳ Ｐゴシック"/>
        <family val="3"/>
        <charset val="128"/>
      </rPr>
      <t>配管設備・ポンプ等更新及び空調設備工事</t>
    </r>
    <rPh sb="4" eb="7">
      <t>ホッカイドウ</t>
    </rPh>
    <rPh sb="24" eb="26">
      <t>コウジ</t>
    </rPh>
    <phoneticPr fontId="5"/>
  </si>
  <si>
    <t>JICA市ヶ谷ビル　衛生設備及び空調設備更新工事</t>
    <phoneticPr fontId="5"/>
  </si>
  <si>
    <t>JICA横浜中央監視設備更新工事</t>
    <rPh sb="4" eb="6">
      <t>ヨコハマ</t>
    </rPh>
    <phoneticPr fontId="5"/>
  </si>
  <si>
    <t>JICA関西 低層階ファンコイルユニット更新工事</t>
    <phoneticPr fontId="5"/>
  </si>
  <si>
    <t>JICA市ヶ谷ビル　自動制御設備更新工事</t>
    <phoneticPr fontId="5"/>
  </si>
  <si>
    <t>JICA東京管理研修棟空調設備改修工事</t>
    <phoneticPr fontId="5"/>
  </si>
  <si>
    <t>JICA九州低層棟屋上防水工事</t>
    <rPh sb="4" eb="6">
      <t>キュウシュウ</t>
    </rPh>
    <phoneticPr fontId="5"/>
  </si>
  <si>
    <t>JICA東京センター外壁・屋上改修工事に係る設計業務</t>
    <phoneticPr fontId="5"/>
  </si>
  <si>
    <t>東テク株式会社</t>
    <phoneticPr fontId="5"/>
  </si>
  <si>
    <t>繰越を生じたのは、緊急事態宣言の発出により入札参加希望者がいないことから工事時期を見計らったこと、工事開始時期の後ろ倒しに伴い工事実施時期の調整が必要となったため。</t>
    <rPh sb="0" eb="2">
      <t>クリコシ</t>
    </rPh>
    <rPh sb="3" eb="4">
      <t>ショウ</t>
    </rPh>
    <rPh sb="9" eb="11">
      <t>キンキュウ</t>
    </rPh>
    <rPh sb="11" eb="13">
      <t>ジタイ</t>
    </rPh>
    <rPh sb="13" eb="15">
      <t>センゲン</t>
    </rPh>
    <rPh sb="16" eb="18">
      <t>ハッシュツ</t>
    </rPh>
    <rPh sb="21" eb="23">
      <t>ニュウサツ</t>
    </rPh>
    <rPh sb="23" eb="25">
      <t>サンカ</t>
    </rPh>
    <rPh sb="25" eb="28">
      <t>キボウシャ</t>
    </rPh>
    <rPh sb="36" eb="38">
      <t>コウジ</t>
    </rPh>
    <rPh sb="38" eb="40">
      <t>ジキ</t>
    </rPh>
    <rPh sb="41" eb="43">
      <t>ミハカ</t>
    </rPh>
    <rPh sb="49" eb="51">
      <t>コウジ</t>
    </rPh>
    <rPh sb="51" eb="53">
      <t>カイシ</t>
    </rPh>
    <rPh sb="53" eb="55">
      <t>ジキ</t>
    </rPh>
    <rPh sb="56" eb="57">
      <t>ウシ</t>
    </rPh>
    <rPh sb="58" eb="59">
      <t>ダオ</t>
    </rPh>
    <rPh sb="61" eb="62">
      <t>トモナ</t>
    </rPh>
    <rPh sb="63" eb="65">
      <t>コウジ</t>
    </rPh>
    <rPh sb="65" eb="67">
      <t>ジッシ</t>
    </rPh>
    <rPh sb="67" eb="69">
      <t>ジキ</t>
    </rPh>
    <rPh sb="70" eb="72">
      <t>チョウセイ</t>
    </rPh>
    <rPh sb="73" eb="75">
      <t>ヒツヨウ</t>
    </rPh>
    <phoneticPr fontId="5"/>
  </si>
  <si>
    <t>途上国の研修員や地域住民の安全確保上必要な改修工事は迅速に対応する必要があるところ、一部の拠点を除き改修工事を予定時期までに完了させており、成果目標に見合った実績となっている。</t>
    <rPh sb="0" eb="3">
      <t>トジョウコク</t>
    </rPh>
    <rPh sb="4" eb="6">
      <t>ケンシュウ</t>
    </rPh>
    <rPh sb="6" eb="7">
      <t>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イチブ</t>
    </rPh>
    <rPh sb="45" eb="47">
      <t>キョテン</t>
    </rPh>
    <rPh sb="48" eb="49">
      <t>ノゾ</t>
    </rPh>
    <rPh sb="50" eb="52">
      <t>カイシュウ</t>
    </rPh>
    <rPh sb="52" eb="54">
      <t>コウジ</t>
    </rPh>
    <rPh sb="55" eb="57">
      <t>ヨテイ</t>
    </rPh>
    <rPh sb="57" eb="59">
      <t>ジキ</t>
    </rPh>
    <rPh sb="62" eb="64">
      <t>カンリョウ</t>
    </rPh>
    <rPh sb="70" eb="72">
      <t>セイカ</t>
    </rPh>
    <rPh sb="72" eb="74">
      <t>モクヒョウ</t>
    </rPh>
    <rPh sb="75" eb="77">
      <t>ミア</t>
    </rPh>
    <rPh sb="79" eb="81">
      <t>ジッセキ</t>
    </rPh>
    <phoneticPr fontId="5"/>
  </si>
  <si>
    <t>-</t>
    <phoneticPr fontId="5"/>
  </si>
  <si>
    <t>JICA横浜 24時間系統空調機・外気導入ダクト改修工事</t>
    <rPh sb="4" eb="6">
      <t>ヨコハマ</t>
    </rPh>
    <phoneticPr fontId="5"/>
  </si>
  <si>
    <t>A.民間業者</t>
    <rPh sb="2" eb="4">
      <t>ミンカン</t>
    </rPh>
    <rPh sb="4" eb="6">
      <t>ギョウシャ</t>
    </rPh>
    <phoneticPr fontId="5"/>
  </si>
  <si>
    <t>A.民間業者（ダイダン株式会社）</t>
    <rPh sb="2" eb="4">
      <t>ミンカン</t>
    </rPh>
    <rPh sb="4" eb="6">
      <t>ギョウシャ</t>
    </rPh>
    <rPh sb="11" eb="15">
      <t>カブシキガイシャ</t>
    </rPh>
    <phoneticPr fontId="5"/>
  </si>
  <si>
    <t>工事費</t>
    <rPh sb="0" eb="3">
      <t>コウジヒ</t>
    </rPh>
    <phoneticPr fontId="5"/>
  </si>
  <si>
    <t>配管設備・ポンプ等更新及び空調設備工事</t>
    <rPh sb="0" eb="2">
      <t>ハイカン</t>
    </rPh>
    <rPh sb="2" eb="4">
      <t>セツビ</t>
    </rPh>
    <rPh sb="8" eb="9">
      <t>ナド</t>
    </rPh>
    <rPh sb="9" eb="11">
      <t>コウシン</t>
    </rPh>
    <rPh sb="11" eb="12">
      <t>オヨ</t>
    </rPh>
    <rPh sb="13" eb="15">
      <t>クウチョウ</t>
    </rPh>
    <rPh sb="15" eb="17">
      <t>セツビ</t>
    </rPh>
    <rPh sb="17" eb="19">
      <t>コウジ</t>
    </rPh>
    <phoneticPr fontId="5"/>
  </si>
  <si>
    <t>令和元年度当初予算：国内拠点施設（北海道センター（札幌）、東京センター、横浜センター、関西センター、九州センター、沖縄センター、研究所）において、安全と衛生的環境を確保するため、空調設備、外壁及び衛生設備の老朽化に伴う改修を実施する。（定額補助）
令和２年度当初予算：国内拠点施設において、安全と衛生的環境を確保するため、東京センターの外壁・屋上改修工事に係る設計業務、横浜センターの機械設備改修工事に係る設計業務、中央監視設備更新工事及び消防設備改修工事に係る設計業務、関西センターの天井改修工事に係る設計業務、九州センターの動力盤更新工事（設計業務を含む。）及び屋上防水改修工事並びに研究所の外壁・屋上改修工事に係る設計業務及び自動制御設備更新工事（設計業務を含む。）を実施する。また、相模大野職員住宅の外壁等改修工事に係る設計業務を行い、計画的な保全を図る。（定額補助）
令和2年度補正予算：国内拠点施設における危険除去や衛生的環境の確保を目的として、特に緊要性の高い横浜センターの消防設備、関西センターの天井落下防止、相模大野職員住宅の外壁・屋上の改修を実施する。（定額補助）</t>
    <rPh sb="389" eb="391">
      <t>レイワ</t>
    </rPh>
    <rPh sb="392" eb="393">
      <t>ネン</t>
    </rPh>
    <rPh sb="393" eb="394">
      <t>ド</t>
    </rPh>
    <rPh sb="394" eb="396">
      <t>ホセイ</t>
    </rPh>
    <rPh sb="396" eb="398">
      <t>ヨサン</t>
    </rPh>
    <rPh sb="399" eb="401">
      <t>コクナイ</t>
    </rPh>
    <rPh sb="401" eb="403">
      <t>キョテン</t>
    </rPh>
    <rPh sb="403" eb="405">
      <t>シセツ</t>
    </rPh>
    <rPh sb="487" eb="489">
      <t>テイガク</t>
    </rPh>
    <rPh sb="489" eb="491">
      <t>ホジョ</t>
    </rPh>
    <phoneticPr fontId="5"/>
  </si>
  <si>
    <t>-</t>
    <phoneticPr fontId="5"/>
  </si>
  <si>
    <t>1,231百万円/6事業</t>
    <rPh sb="5" eb="7">
      <t>ヒャクマン</t>
    </rPh>
    <rPh sb="7" eb="8">
      <t>エン</t>
    </rPh>
    <rPh sb="10" eb="12">
      <t>ジギョウ</t>
    </rPh>
    <phoneticPr fontId="5"/>
  </si>
  <si>
    <t>一部事業の開始に若干の遅延が生じたが、概ね見込みに見合った実績となった。</t>
    <rPh sb="0" eb="2">
      <t>イチブ</t>
    </rPh>
    <rPh sb="2" eb="4">
      <t>ジギョウ</t>
    </rPh>
    <rPh sb="5" eb="7">
      <t>カイシ</t>
    </rPh>
    <rPh sb="8" eb="10">
      <t>ジャッカン</t>
    </rPh>
    <rPh sb="11" eb="13">
      <t>チエン</t>
    </rPh>
    <rPh sb="14" eb="15">
      <t>ショウ</t>
    </rPh>
    <rPh sb="19" eb="20">
      <t>オオム</t>
    </rPh>
    <rPh sb="21" eb="23">
      <t>ミコ</t>
    </rPh>
    <rPh sb="25" eb="27">
      <t>ミア</t>
    </rPh>
    <rPh sb="29" eb="31">
      <t>ジッセキ</t>
    </rPh>
    <phoneticPr fontId="5"/>
  </si>
  <si>
    <t>847百万円/12事業</t>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</si>
  <si>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</si>
  <si>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JICA市ヶ谷ビル　衛生設備及び空調設備更新工事監理業務</t>
    <rPh sb="24" eb="26">
      <t>カンリ</t>
    </rPh>
    <rPh sb="26" eb="28">
      <t>ギョウム</t>
    </rPh>
    <phoneticPr fontId="5"/>
  </si>
  <si>
    <t>公共施設の防災・減災の観点から、独立行政法人国際協力機構の国内拠点施設について、老朽化の著しい施設の改修を行うほか、地域の防災拠点としての機能の向上を図る。</t>
    <rPh sb="16" eb="18">
      <t>ドクリツ</t>
    </rPh>
    <rPh sb="18" eb="20">
      <t>ギョウセイ</t>
    </rPh>
    <rPh sb="20" eb="22">
      <t>ホウジン</t>
    </rPh>
    <phoneticPr fontId="5"/>
  </si>
  <si>
    <t>施設整備費補助金を財源とする改修工事（設計を含む。）の実績値（対象のJICA国内機関数を事業数として集計）。</t>
    <phoneticPr fontId="5"/>
  </si>
  <si>
    <t>-</t>
    <phoneticPr fontId="5"/>
  </si>
  <si>
    <t>不用額を生じたのは、契約価格が予定を下回ったこと等による。</t>
    <rPh sb="0" eb="2">
      <t>フヨウ</t>
    </rPh>
    <rPh sb="2" eb="3">
      <t>ガク</t>
    </rPh>
    <rPh sb="4" eb="5">
      <t>ショウ</t>
    </rPh>
    <rPh sb="10" eb="12">
      <t>ケイヤク</t>
    </rPh>
    <rPh sb="12" eb="14">
      <t>カカク</t>
    </rPh>
    <rPh sb="15" eb="17">
      <t>ヨテイ</t>
    </rPh>
    <rPh sb="18" eb="20">
      <t>シタマワ</t>
    </rPh>
    <rPh sb="24" eb="25">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</si>
</sst>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52917</xdr:colOff>
      <xdr:row>749</xdr:row>
      <xdr:rowOff>264583</xdr:rowOff>
    </xdr:from>
    <xdr:to>
      <xdr:col>43</xdr:col>
      <xdr:colOff>158750</xdr:colOff>
      <xdr:row>764</xdr:row>
      <xdr:rowOff>479692</xdr:rowOff>
    </xdr:to>
    <xdr:grpSp>
      <xdr:nvGrpSpPr>
        <xdr:cNvPr id="2" name="グループ化 1"/>
        <xdr:cNvGrpSpPr/>
      </xdr:nvGrpSpPr>
      <xdr:grpSpPr>
        <a:xfrm>
          <a:off x="2631017" y="42511133"/>
          <a:ext cx="5446183" cy="5530059"/>
          <a:chOff x="3477655" y="38316329"/>
          <a:chExt cx="5937249" cy="5453859"/>
        </a:xfrm>
      </xdr:grpSpPr>
      <xdr:sp macro="" textlink="">
        <xdr:nvSpPr>
          <xdr:cNvPr id="3" name="正方形/長方形 2"/>
          <xdr:cNvSpPr/>
        </xdr:nvSpPr>
        <xdr:spPr bwMode="auto">
          <a:xfrm>
            <a:off x="4098959" y="38316329"/>
            <a:ext cx="2310621" cy="96074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535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大かっこ 3"/>
          <xdr:cNvSpPr/>
        </xdr:nvSpPr>
        <xdr:spPr>
          <a:xfrm>
            <a:off x="3629206" y="43336628"/>
            <a:ext cx="3271718" cy="433560"/>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xnSp macro="">
        <xdr:nvCxnSpPr>
          <xdr:cNvPr id="6" name="直線矢印コネクタ 5"/>
          <xdr:cNvCxnSpPr/>
        </xdr:nvCxnSpPr>
        <xdr:spPr>
          <a:xfrm>
            <a:off x="5263859" y="39266523"/>
            <a:ext cx="0" cy="50423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4087913" y="40328104"/>
            <a:ext cx="2323533" cy="966203"/>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535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8" name="テキスト ボックス 7"/>
          <xdr:cNvSpPr txBox="1"/>
        </xdr:nvSpPr>
        <xdr:spPr>
          <a:xfrm>
            <a:off x="3938088" y="41933952"/>
            <a:ext cx="26828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xnSp macro="">
        <xdr:nvCxnSpPr>
          <xdr:cNvPr id="9" name="直線矢印コネクタ 8"/>
          <xdr:cNvCxnSpPr>
            <a:stCxn id="7" idx="2"/>
          </xdr:cNvCxnSpPr>
        </xdr:nvCxnSpPr>
        <xdr:spPr>
          <a:xfrm>
            <a:off x="5249679" y="41294307"/>
            <a:ext cx="3467" cy="5779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3477655" y="42253906"/>
            <a:ext cx="3555362" cy="95327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16</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462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5" name="テキスト ボックス 4"/>
          <xdr:cNvSpPr txBox="1"/>
        </xdr:nvSpPr>
        <xdr:spPr>
          <a:xfrm>
            <a:off x="4933795" y="39786354"/>
            <a:ext cx="4481109" cy="593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事業完了後に交付するため、令和</a:t>
            </a:r>
            <a:r>
              <a:rPr kumimoji="1" lang="en-US" altLang="ja-JP" sz="1100" b="0"/>
              <a:t>2</a:t>
            </a:r>
            <a:r>
              <a:rPr kumimoji="1" lang="ja-JP" altLang="en-US" sz="1100" b="0"/>
              <a:t>年度に完了した</a:t>
            </a:r>
            <a:endParaRPr kumimoji="1" lang="en-US" altLang="ja-JP" sz="1100" b="0"/>
          </a:p>
          <a:p>
            <a:r>
              <a:rPr kumimoji="1" lang="ja-JP" altLang="en-US" sz="1100" b="0"/>
              <a:t>　　　　　事業に対する補助金交付）</a:t>
            </a:r>
            <a:endParaRPr kumimoji="1" lang="ja-JP" altLang="en-US" sz="14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1</v>
      </c>
      <c r="AJ2" s="952" t="s">
        <v>698</v>
      </c>
      <c r="AK2" s="952"/>
      <c r="AL2" s="952"/>
      <c r="AM2" s="952"/>
      <c r="AN2" s="98" t="s">
        <v>1</v>
      </c>
      <c r="AO2" s="952">
        <v>20</v>
      </c>
      <c r="AP2" s="952"/>
      <c r="AQ2" s="952"/>
      <c r="AR2" s="99" t="s">
        <v>1</v>
      </c>
      <c r="AS2" s="958">
        <v>146</v>
      </c>
      <c r="AT2" s="958"/>
      <c r="AU2" s="958"/>
      <c r="AV2" s="98" t="str">
        <f>IF(AW2="","","-")</f>
        <v>-</v>
      </c>
      <c r="AW2" s="918">
        <v>1</v>
      </c>
      <c r="AX2" s="918"/>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704</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699</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700</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601</v>
      </c>
      <c r="H5" s="838"/>
      <c r="I5" s="838"/>
      <c r="J5" s="838"/>
      <c r="K5" s="838"/>
      <c r="L5" s="838"/>
      <c r="M5" s="839" t="s">
        <v>9</v>
      </c>
      <c r="N5" s="840"/>
      <c r="O5" s="840"/>
      <c r="P5" s="840"/>
      <c r="Q5" s="840"/>
      <c r="R5" s="841"/>
      <c r="S5" s="842" t="s">
        <v>479</v>
      </c>
      <c r="T5" s="838"/>
      <c r="U5" s="838"/>
      <c r="V5" s="838"/>
      <c r="W5" s="838"/>
      <c r="X5" s="843"/>
      <c r="Y5" s="699" t="s">
        <v>10</v>
      </c>
      <c r="Z5" s="545"/>
      <c r="AA5" s="545"/>
      <c r="AB5" s="545"/>
      <c r="AC5" s="545"/>
      <c r="AD5" s="546"/>
      <c r="AE5" s="700" t="s">
        <v>701</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c r="A6" s="707" t="s">
        <v>11</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703</v>
      </c>
      <c r="H7" s="501"/>
      <c r="I7" s="501"/>
      <c r="J7" s="501"/>
      <c r="K7" s="501"/>
      <c r="L7" s="501"/>
      <c r="M7" s="501"/>
      <c r="N7" s="501"/>
      <c r="O7" s="501"/>
      <c r="P7" s="501"/>
      <c r="Q7" s="501"/>
      <c r="R7" s="501"/>
      <c r="S7" s="501"/>
      <c r="T7" s="501"/>
      <c r="U7" s="501"/>
      <c r="V7" s="501"/>
      <c r="W7" s="501"/>
      <c r="X7" s="502"/>
      <c r="Y7" s="930" t="s">
        <v>13</v>
      </c>
      <c r="Z7" s="442"/>
      <c r="AA7" s="442"/>
      <c r="AB7" s="442"/>
      <c r="AC7" s="442"/>
      <c r="AD7" s="931"/>
      <c r="AE7" s="919" t="s">
        <v>707</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7" t="s">
        <v>14</v>
      </c>
      <c r="B8" s="498"/>
      <c r="C8" s="498"/>
      <c r="D8" s="498"/>
      <c r="E8" s="498"/>
      <c r="F8" s="499"/>
      <c r="G8" s="953" t="str">
        <f>入力規則等!A27</f>
        <v>ＯＤＡ</v>
      </c>
      <c r="H8" s="721"/>
      <c r="I8" s="721"/>
      <c r="J8" s="721"/>
      <c r="K8" s="721"/>
      <c r="L8" s="721"/>
      <c r="M8" s="721"/>
      <c r="N8" s="721"/>
      <c r="O8" s="721"/>
      <c r="P8" s="721"/>
      <c r="Q8" s="721"/>
      <c r="R8" s="721"/>
      <c r="S8" s="721"/>
      <c r="T8" s="721"/>
      <c r="U8" s="721"/>
      <c r="V8" s="721"/>
      <c r="W8" s="721"/>
      <c r="X8" s="954"/>
      <c r="Y8" s="844" t="s">
        <v>15</v>
      </c>
      <c r="Z8" s="845"/>
      <c r="AA8" s="845"/>
      <c r="AB8" s="845"/>
      <c r="AC8" s="845"/>
      <c r="AD8" s="846"/>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770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03.5" customHeight="1">
      <c r="A10" s="661" t="s">
        <v>17</v>
      </c>
      <c r="B10" s="662"/>
      <c r="C10" s="662"/>
      <c r="D10" s="662"/>
      <c r="E10" s="662"/>
      <c r="F10" s="662"/>
      <c r="G10" s="755" t="s">
        <v>763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1" t="s">
        <v>19</v>
      </c>
      <c r="B12" s="972"/>
      <c r="C12" s="972"/>
      <c r="D12" s="972"/>
      <c r="E12" s="972"/>
      <c r="F12" s="973"/>
      <c r="G12" s="761"/>
      <c r="H12" s="762"/>
      <c r="I12" s="762"/>
      <c r="J12" s="762"/>
      <c r="K12" s="762"/>
      <c r="L12" s="762"/>
      <c r="M12" s="762"/>
      <c r="N12" s="762"/>
      <c r="O12" s="762"/>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3"/>
    </row>
    <row r="13" spans="1:50" ht="21" customHeight="1">
      <c r="A13" s="615"/>
      <c r="B13" s="616"/>
      <c r="C13" s="616"/>
      <c r="D13" s="616"/>
      <c r="E13" s="616"/>
      <c r="F13" s="617"/>
      <c r="G13" s="724" t="s">
        <v>25</v>
      </c>
      <c r="H13" s="725"/>
      <c r="I13" s="765" t="s">
        <v>26</v>
      </c>
      <c r="J13" s="766"/>
      <c r="K13" s="766"/>
      <c r="L13" s="766"/>
      <c r="M13" s="766"/>
      <c r="N13" s="766"/>
      <c r="O13" s="767"/>
      <c r="P13" s="658">
        <v>709.01800000000003</v>
      </c>
      <c r="Q13" s="659"/>
      <c r="R13" s="659"/>
      <c r="S13" s="659"/>
      <c r="T13" s="659"/>
      <c r="U13" s="659"/>
      <c r="V13" s="660"/>
      <c r="W13" s="658">
        <v>524</v>
      </c>
      <c r="X13" s="659"/>
      <c r="Y13" s="659"/>
      <c r="Z13" s="659"/>
      <c r="AA13" s="659"/>
      <c r="AB13" s="659"/>
      <c r="AC13" s="660"/>
      <c r="AD13" s="658">
        <v>535</v>
      </c>
      <c r="AE13" s="659"/>
      <c r="AF13" s="659"/>
      <c r="AG13" s="659"/>
      <c r="AH13" s="659"/>
      <c r="AI13" s="659"/>
      <c r="AJ13" s="660"/>
      <c r="AK13" s="658">
        <v>991</v>
      </c>
      <c r="AL13" s="659"/>
      <c r="AM13" s="659"/>
      <c r="AN13" s="659"/>
      <c r="AO13" s="659"/>
      <c r="AP13" s="659"/>
      <c r="AQ13" s="660"/>
      <c r="AR13" s="927"/>
      <c r="AS13" s="928"/>
      <c r="AT13" s="928"/>
      <c r="AU13" s="928"/>
      <c r="AV13" s="928"/>
      <c r="AW13" s="928"/>
      <c r="AX13" s="929"/>
    </row>
    <row r="14" spans="1:50" ht="21" customHeight="1">
      <c r="A14" s="615"/>
      <c r="B14" s="616"/>
      <c r="C14" s="616"/>
      <c r="D14" s="616"/>
      <c r="E14" s="616"/>
      <c r="F14" s="617"/>
      <c r="G14" s="726"/>
      <c r="H14" s="727"/>
      <c r="I14" s="712" t="s">
        <v>27</v>
      </c>
      <c r="J14" s="763"/>
      <c r="K14" s="763"/>
      <c r="L14" s="763"/>
      <c r="M14" s="763"/>
      <c r="N14" s="763"/>
      <c r="O14" s="764"/>
      <c r="P14" s="658">
        <v>288.01600000000002</v>
      </c>
      <c r="Q14" s="659"/>
      <c r="R14" s="659"/>
      <c r="S14" s="659"/>
      <c r="T14" s="659"/>
      <c r="U14" s="659"/>
      <c r="V14" s="660"/>
      <c r="W14" s="658" t="s">
        <v>706</v>
      </c>
      <c r="X14" s="659"/>
      <c r="Y14" s="659"/>
      <c r="Z14" s="659"/>
      <c r="AA14" s="659"/>
      <c r="AB14" s="659"/>
      <c r="AC14" s="660"/>
      <c r="AD14" s="658">
        <v>218</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t="s">
        <v>706</v>
      </c>
      <c r="Q15" s="659"/>
      <c r="R15" s="659"/>
      <c r="S15" s="659"/>
      <c r="T15" s="659"/>
      <c r="U15" s="659"/>
      <c r="V15" s="660"/>
      <c r="W15" s="658">
        <v>997.03400000000011</v>
      </c>
      <c r="X15" s="659"/>
      <c r="Y15" s="659"/>
      <c r="Z15" s="659"/>
      <c r="AA15" s="659"/>
      <c r="AB15" s="659"/>
      <c r="AC15" s="660"/>
      <c r="AD15" s="658">
        <v>524</v>
      </c>
      <c r="AE15" s="659"/>
      <c r="AF15" s="659"/>
      <c r="AG15" s="659"/>
      <c r="AH15" s="659"/>
      <c r="AI15" s="659"/>
      <c r="AJ15" s="660"/>
      <c r="AK15" s="658">
        <v>753</v>
      </c>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f>-(P13+P14)</f>
        <v>-997.03400000000011</v>
      </c>
      <c r="Q16" s="659"/>
      <c r="R16" s="659"/>
      <c r="S16" s="659"/>
      <c r="T16" s="659"/>
      <c r="U16" s="659"/>
      <c r="V16" s="660"/>
      <c r="W16" s="658">
        <f>-W13</f>
        <v>-524</v>
      </c>
      <c r="X16" s="659"/>
      <c r="Y16" s="659"/>
      <c r="Z16" s="659"/>
      <c r="AA16" s="659"/>
      <c r="AB16" s="659"/>
      <c r="AC16" s="660"/>
      <c r="AD16" s="658">
        <v>-753</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t="s">
        <v>706</v>
      </c>
      <c r="Q17" s="659"/>
      <c r="R17" s="659"/>
      <c r="S17" s="659"/>
      <c r="T17" s="659"/>
      <c r="U17" s="659"/>
      <c r="V17" s="660"/>
      <c r="W17" s="658" t="s">
        <v>1</v>
      </c>
      <c r="X17" s="659"/>
      <c r="Y17" s="659"/>
      <c r="Z17" s="659"/>
      <c r="AA17" s="659"/>
      <c r="AB17" s="659"/>
      <c r="AC17" s="660"/>
      <c r="AD17" s="658" t="s">
        <v>707</v>
      </c>
      <c r="AE17" s="659"/>
      <c r="AF17" s="659"/>
      <c r="AG17" s="659"/>
      <c r="AH17" s="659"/>
      <c r="AI17" s="659"/>
      <c r="AJ17" s="660"/>
      <c r="AK17" s="658" t="s">
        <v>707</v>
      </c>
      <c r="AL17" s="659"/>
      <c r="AM17" s="659"/>
      <c r="AN17" s="659"/>
      <c r="AO17" s="659"/>
      <c r="AP17" s="659"/>
      <c r="AQ17" s="660"/>
      <c r="AR17" s="925"/>
      <c r="AS17" s="925"/>
      <c r="AT17" s="925"/>
      <c r="AU17" s="925"/>
      <c r="AV17" s="925"/>
      <c r="AW17" s="925"/>
      <c r="AX17" s="926"/>
    </row>
    <row r="18" spans="1:50" ht="24.75" customHeight="1">
      <c r="A18" s="615"/>
      <c r="B18" s="616"/>
      <c r="C18" s="616"/>
      <c r="D18" s="616"/>
      <c r="E18" s="616"/>
      <c r="F18" s="617"/>
      <c r="G18" s="728"/>
      <c r="H18" s="729"/>
      <c r="I18" s="717" t="s">
        <v>31</v>
      </c>
      <c r="J18" s="718"/>
      <c r="K18" s="718"/>
      <c r="L18" s="718"/>
      <c r="M18" s="718"/>
      <c r="N18" s="718"/>
      <c r="O18" s="719"/>
      <c r="P18" s="876">
        <f>SUM(P13:V17)</f>
        <v>0</v>
      </c>
      <c r="Q18" s="877"/>
      <c r="R18" s="877"/>
      <c r="S18" s="877"/>
      <c r="T18" s="877"/>
      <c r="U18" s="877"/>
      <c r="V18" s="878"/>
      <c r="W18" s="876">
        <f>SUM(W13:AC17)</f>
        <v>997.03400000000011</v>
      </c>
      <c r="X18" s="877"/>
      <c r="Y18" s="877"/>
      <c r="Z18" s="877"/>
      <c r="AA18" s="877"/>
      <c r="AB18" s="877"/>
      <c r="AC18" s="878"/>
      <c r="AD18" s="876">
        <f>SUM(AD13:AJ17)</f>
        <v>524</v>
      </c>
      <c r="AE18" s="877"/>
      <c r="AF18" s="877"/>
      <c r="AG18" s="877"/>
      <c r="AH18" s="877"/>
      <c r="AI18" s="877"/>
      <c r="AJ18" s="878"/>
      <c r="AK18" s="876">
        <f>SUM(AK13:AQ17)</f>
        <v>1744</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f>P18</f>
        <v>0</v>
      </c>
      <c r="Q19" s="659"/>
      <c r="R19" s="659"/>
      <c r="S19" s="659"/>
      <c r="T19" s="659"/>
      <c r="U19" s="659"/>
      <c r="V19" s="660"/>
      <c r="W19" s="880">
        <v>834</v>
      </c>
      <c r="X19" s="881"/>
      <c r="Y19" s="881"/>
      <c r="Z19" s="881"/>
      <c r="AA19" s="881"/>
      <c r="AB19" s="881"/>
      <c r="AC19" s="882"/>
      <c r="AD19" s="658">
        <v>462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4" t="s">
        <v>33</v>
      </c>
      <c r="H20" s="875"/>
      <c r="I20" s="875"/>
      <c r="J20" s="875"/>
      <c r="K20" s="875"/>
      <c r="L20" s="875"/>
      <c r="M20" s="875"/>
      <c r="N20" s="875"/>
      <c r="O20" s="875"/>
      <c r="P20" s="316" t="str">
        <f>IF(P18=0, "-", SUM(P19)/P18)</f>
        <v>-</v>
      </c>
      <c r="Q20" s="316"/>
      <c r="R20" s="316"/>
      <c r="S20" s="316"/>
      <c r="T20" s="316"/>
      <c r="U20" s="316"/>
      <c r="V20" s="316"/>
      <c r="W20" s="316">
        <f t="shared" ref="W20" si="0">IF(W18=0, "-", SUM(W19)/W18)</f>
        <v>0.83648100265387126</v>
      </c>
      <c r="X20" s="316"/>
      <c r="Y20" s="316"/>
      <c r="Z20" s="316"/>
      <c r="AA20" s="316"/>
      <c r="AB20" s="316"/>
      <c r="AC20" s="316"/>
      <c r="AD20" s="316">
        <f t="shared" ref="AD20" si="1">IF(AD18=0, "-", SUM(AD19)/AD18)</f>
        <v>0.88167938931297707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74"/>
      <c r="G21" s="314" t="s">
        <v>34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1.5916030534351144</v>
      </c>
      <c r="X21" s="316"/>
      <c r="Y21" s="316"/>
      <c r="Z21" s="316"/>
      <c r="AA21" s="316"/>
      <c r="AB21" s="316"/>
      <c r="AC21" s="316"/>
      <c r="AD21" s="316">
        <f t="shared" ref="AD21" si="3">IF(AD19=0, "-", SUM(AD19)/SUM(AD13,AD14))</f>
        <v>0.61354581673306774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0" t="s">
        <v>35</v>
      </c>
      <c r="B22" s="981"/>
      <c r="C22" s="981"/>
      <c r="D22" s="981"/>
      <c r="E22" s="981"/>
      <c r="F22" s="982"/>
      <c r="G22" s="976" t="s">
        <v>36</v>
      </c>
      <c r="H22" s="222"/>
      <c r="I22" s="222"/>
      <c r="J22" s="222"/>
      <c r="K22" s="222"/>
      <c r="L22" s="222"/>
      <c r="M22" s="222"/>
      <c r="N22" s="222"/>
      <c r="O22" s="223"/>
      <c r="P22" s="941" t="s">
        <v>37</v>
      </c>
      <c r="Q22" s="222"/>
      <c r="R22" s="222"/>
      <c r="S22" s="222"/>
      <c r="T22" s="222"/>
      <c r="U22" s="222"/>
      <c r="V22" s="223"/>
      <c r="W22" s="941" t="s">
        <v>38</v>
      </c>
      <c r="X22" s="222"/>
      <c r="Y22" s="222"/>
      <c r="Z22" s="222"/>
      <c r="AA22" s="222"/>
      <c r="AB22" s="222"/>
      <c r="AC22" s="223"/>
      <c r="AD22" s="941" t="s">
        <v>39</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c r="A23" s="983"/>
      <c r="B23" s="984"/>
      <c r="C23" s="984"/>
      <c r="D23" s="984"/>
      <c r="E23" s="984"/>
      <c r="F23" s="985"/>
      <c r="G23" s="977" t="s">
        <v>708</v>
      </c>
      <c r="H23" s="978"/>
      <c r="I23" s="978"/>
      <c r="J23" s="978"/>
      <c r="K23" s="978"/>
      <c r="L23" s="978"/>
      <c r="M23" s="978"/>
      <c r="N23" s="978"/>
      <c r="O23" s="979"/>
      <c r="P23" s="927">
        <f>AK13</f>
        <v>991</v>
      </c>
      <c r="Q23" s="928"/>
      <c r="R23" s="928"/>
      <c r="S23" s="928"/>
      <c r="T23" s="928"/>
      <c r="U23" s="928"/>
      <c r="V23" s="942"/>
      <c r="W23" s="927"/>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43"/>
      <c r="H24" s="944"/>
      <c r="I24" s="944"/>
      <c r="J24" s="944"/>
      <c r="K24" s="944"/>
      <c r="L24" s="944"/>
      <c r="M24" s="944"/>
      <c r="N24" s="944"/>
      <c r="O24" s="945"/>
      <c r="P24" s="658"/>
      <c r="Q24" s="659"/>
      <c r="R24" s="659"/>
      <c r="S24" s="659"/>
      <c r="T24" s="659"/>
      <c r="U24" s="659"/>
      <c r="V24" s="660"/>
      <c r="W24" s="658"/>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43"/>
      <c r="H25" s="944"/>
      <c r="I25" s="944"/>
      <c r="J25" s="944"/>
      <c r="K25" s="944"/>
      <c r="L25" s="944"/>
      <c r="M25" s="944"/>
      <c r="N25" s="944"/>
      <c r="O25" s="945"/>
      <c r="P25" s="658"/>
      <c r="Q25" s="659"/>
      <c r="R25" s="659"/>
      <c r="S25" s="659"/>
      <c r="T25" s="659"/>
      <c r="U25" s="659"/>
      <c r="V25" s="660"/>
      <c r="W25" s="658"/>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43"/>
      <c r="H26" s="944"/>
      <c r="I26" s="944"/>
      <c r="J26" s="944"/>
      <c r="K26" s="944"/>
      <c r="L26" s="944"/>
      <c r="M26" s="944"/>
      <c r="N26" s="944"/>
      <c r="O26" s="945"/>
      <c r="P26" s="658"/>
      <c r="Q26" s="659"/>
      <c r="R26" s="659"/>
      <c r="S26" s="659"/>
      <c r="T26" s="659"/>
      <c r="U26" s="659"/>
      <c r="V26" s="660"/>
      <c r="W26" s="658"/>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c r="A27" s="983"/>
      <c r="B27" s="984"/>
      <c r="C27" s="984"/>
      <c r="D27" s="984"/>
      <c r="E27" s="984"/>
      <c r="F27" s="985"/>
      <c r="G27" s="943"/>
      <c r="H27" s="944"/>
      <c r="I27" s="944"/>
      <c r="J27" s="944"/>
      <c r="K27" s="944"/>
      <c r="L27" s="944"/>
      <c r="M27" s="944"/>
      <c r="N27" s="944"/>
      <c r="O27" s="945"/>
      <c r="P27" s="658"/>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46" t="s">
        <v>40</v>
      </c>
      <c r="H28" s="947"/>
      <c r="I28" s="947"/>
      <c r="J28" s="947"/>
      <c r="K28" s="947"/>
      <c r="L28" s="947"/>
      <c r="M28" s="947"/>
      <c r="N28" s="947"/>
      <c r="O28" s="948"/>
      <c r="P28" s="876">
        <f>P29-SUM(P23:P27)</f>
        <v>0</v>
      </c>
      <c r="Q28" s="877"/>
      <c r="R28" s="877"/>
      <c r="S28" s="877"/>
      <c r="T28" s="877"/>
      <c r="U28" s="877"/>
      <c r="V28" s="878"/>
      <c r="W28" s="876">
        <f>W29-SUM(W23:W27)</f>
        <v>0</v>
      </c>
      <c r="X28" s="877"/>
      <c r="Y28" s="877"/>
      <c r="Z28" s="877"/>
      <c r="AA28" s="877"/>
      <c r="AB28" s="877"/>
      <c r="AC28" s="87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49" t="s">
        <v>31</v>
      </c>
      <c r="H29" s="950"/>
      <c r="I29" s="950"/>
      <c r="J29" s="950"/>
      <c r="K29" s="950"/>
      <c r="L29" s="950"/>
      <c r="M29" s="950"/>
      <c r="N29" s="950"/>
      <c r="O29" s="951"/>
      <c r="P29" s="658">
        <f>AK13</f>
        <v>991</v>
      </c>
      <c r="Q29" s="659"/>
      <c r="R29" s="659"/>
      <c r="S29" s="659"/>
      <c r="T29" s="659"/>
      <c r="U29" s="659"/>
      <c r="V29" s="660"/>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22" t="s">
        <v>21</v>
      </c>
      <c r="AJ30" s="922"/>
      <c r="AK30" s="922"/>
      <c r="AL30" s="856"/>
      <c r="AM30" s="922" t="s">
        <v>45</v>
      </c>
      <c r="AN30" s="922"/>
      <c r="AO30" s="922"/>
      <c r="AP30" s="856"/>
      <c r="AQ30" s="768" t="s">
        <v>46</v>
      </c>
      <c r="AR30" s="769"/>
      <c r="AS30" s="769"/>
      <c r="AT30" s="770"/>
      <c r="AU30" s="775" t="s">
        <v>47</v>
      </c>
      <c r="AV30" s="775"/>
      <c r="AW30" s="775"/>
      <c r="AX30" s="924"/>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3"/>
      <c r="AJ31" s="923"/>
      <c r="AK31" s="923"/>
      <c r="AL31" s="410"/>
      <c r="AM31" s="923"/>
      <c r="AN31" s="923"/>
      <c r="AO31" s="923"/>
      <c r="AP31" s="410"/>
      <c r="AQ31" s="250">
        <v>3</v>
      </c>
      <c r="AR31" s="201"/>
      <c r="AS31" s="136" t="s">
        <v>48</v>
      </c>
      <c r="AT31" s="137"/>
      <c r="AU31" s="200" t="s">
        <v>707</v>
      </c>
      <c r="AV31" s="200"/>
      <c r="AW31" s="395" t="s">
        <v>49</v>
      </c>
      <c r="AX31" s="396"/>
    </row>
    <row r="32" spans="1:50" ht="23.25" customHeight="1">
      <c r="A32" s="400"/>
      <c r="B32" s="398"/>
      <c r="C32" s="398"/>
      <c r="D32" s="398"/>
      <c r="E32" s="398"/>
      <c r="F32" s="399"/>
      <c r="G32" s="566" t="s">
        <v>709</v>
      </c>
      <c r="H32" s="567"/>
      <c r="I32" s="567"/>
      <c r="J32" s="567"/>
      <c r="K32" s="567"/>
      <c r="L32" s="567"/>
      <c r="M32" s="567"/>
      <c r="N32" s="567"/>
      <c r="O32" s="568"/>
      <c r="P32" s="108" t="s">
        <v>710</v>
      </c>
      <c r="Q32" s="108"/>
      <c r="R32" s="108"/>
      <c r="S32" s="108"/>
      <c r="T32" s="108"/>
      <c r="U32" s="108"/>
      <c r="V32" s="108"/>
      <c r="W32" s="108"/>
      <c r="X32" s="109"/>
      <c r="Y32" s="473" t="s">
        <v>50</v>
      </c>
      <c r="Z32" s="533"/>
      <c r="AA32" s="534"/>
      <c r="AB32" s="463" t="s">
        <v>711</v>
      </c>
      <c r="AC32" s="463"/>
      <c r="AD32" s="463"/>
      <c r="AE32" s="218">
        <v>2</v>
      </c>
      <c r="AF32" s="219"/>
      <c r="AG32" s="219"/>
      <c r="AH32" s="219"/>
      <c r="AI32" s="218">
        <v>3</v>
      </c>
      <c r="AJ32" s="219"/>
      <c r="AK32" s="219"/>
      <c r="AL32" s="219"/>
      <c r="AM32" s="218">
        <v>6</v>
      </c>
      <c r="AN32" s="219"/>
      <c r="AO32" s="219"/>
      <c r="AP32" s="219"/>
      <c r="AQ32" s="336" t="s">
        <v>757</v>
      </c>
      <c r="AR32" s="208"/>
      <c r="AS32" s="208"/>
      <c r="AT32" s="337"/>
      <c r="AU32" s="219" t="s">
        <v>707</v>
      </c>
      <c r="AV32" s="219"/>
      <c r="AW32" s="219"/>
      <c r="AX32" s="221"/>
    </row>
    <row r="33" spans="1:51" ht="23.25"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51</v>
      </c>
      <c r="Z33" s="444"/>
      <c r="AA33" s="445"/>
      <c r="AB33" s="525" t="s">
        <v>711</v>
      </c>
      <c r="AC33" s="525"/>
      <c r="AD33" s="525"/>
      <c r="AE33" s="218">
        <v>6</v>
      </c>
      <c r="AF33" s="219"/>
      <c r="AG33" s="219"/>
      <c r="AH33" s="219"/>
      <c r="AI33" s="218">
        <v>8</v>
      </c>
      <c r="AJ33" s="219"/>
      <c r="AK33" s="219"/>
      <c r="AL33" s="219"/>
      <c r="AM33" s="218">
        <v>7</v>
      </c>
      <c r="AN33" s="219"/>
      <c r="AO33" s="219"/>
      <c r="AP33" s="219"/>
      <c r="AQ33" s="336">
        <v>5</v>
      </c>
      <c r="AR33" s="208"/>
      <c r="AS33" s="208"/>
      <c r="AT33" s="337"/>
      <c r="AU33" s="219" t="s">
        <v>707</v>
      </c>
      <c r="AV33" s="219"/>
      <c r="AW33" s="219"/>
      <c r="AX33" s="221"/>
    </row>
    <row r="34" spans="1:51" ht="23.25"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52</v>
      </c>
      <c r="Z34" s="444"/>
      <c r="AA34" s="445"/>
      <c r="AB34" s="558" t="s">
        <v>53</v>
      </c>
      <c r="AC34" s="558"/>
      <c r="AD34" s="558"/>
      <c r="AE34" s="218">
        <f>AE32/AE33*100</f>
        <v>33.333333333333329</v>
      </c>
      <c r="AF34" s="219"/>
      <c r="AG34" s="219"/>
      <c r="AH34" s="219"/>
      <c r="AI34" s="218">
        <f>AI32/AI33*100</f>
        <v>37.5</v>
      </c>
      <c r="AJ34" s="219"/>
      <c r="AK34" s="219"/>
      <c r="AL34" s="219"/>
      <c r="AM34" s="218">
        <f>AM32/AM33*100</f>
        <v>85.714285714285708</v>
      </c>
      <c r="AN34" s="219"/>
      <c r="AO34" s="219"/>
      <c r="AP34" s="219"/>
      <c r="AQ34" s="336" t="s">
        <v>757</v>
      </c>
      <c r="AR34" s="208"/>
      <c r="AS34" s="208"/>
      <c r="AT34" s="337"/>
      <c r="AU34" s="219" t="s">
        <v>707</v>
      </c>
      <c r="AV34" s="219"/>
      <c r="AW34" s="219"/>
      <c r="AX34" s="221"/>
    </row>
    <row r="35" spans="1:51" ht="23.25" customHeight="1">
      <c r="A35" s="228" t="s">
        <v>54</v>
      </c>
      <c r="B35" s="229"/>
      <c r="C35" s="229"/>
      <c r="D35" s="229"/>
      <c r="E35" s="229"/>
      <c r="F35" s="230"/>
      <c r="G35" s="234" t="s">
        <v>771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1" t="s">
        <v>41</v>
      </c>
      <c r="B37" s="772"/>
      <c r="C37" s="772"/>
      <c r="D37" s="772"/>
      <c r="E37" s="772"/>
      <c r="F37" s="773"/>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7"/>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48</v>
      </c>
      <c r="AT38" s="137"/>
      <c r="AU38" s="200"/>
      <c r="AV38" s="200"/>
      <c r="AW38" s="395" t="s">
        <v>49</v>
      </c>
      <c r="AX38" s="396"/>
      <c r="AY38">
        <f>$AY$37</f>
        <v>0</v>
      </c>
    </row>
    <row r="39" spans="1:51" ht="23.25" hidden="1" customHeight="1">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50</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1" t="s">
        <v>41</v>
      </c>
      <c r="B44" s="772"/>
      <c r="C44" s="772"/>
      <c r="D44" s="772"/>
      <c r="E44" s="772"/>
      <c r="F44" s="773"/>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7"/>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32" t="s">
        <v>47</v>
      </c>
      <c r="AV51" s="932"/>
      <c r="AW51" s="932"/>
      <c r="AX51" s="933"/>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32" t="s">
        <v>47</v>
      </c>
      <c r="AV58" s="932"/>
      <c r="AW58" s="932"/>
      <c r="AX58" s="933"/>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9"/>
      <c r="I78" s="590"/>
      <c r="J78" s="590"/>
      <c r="K78" s="590"/>
      <c r="L78" s="590"/>
      <c r="M78" s="590"/>
      <c r="N78" s="590"/>
      <c r="O78" s="591"/>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75"/>
      <c r="AY79">
        <f>COUNTIF($AR$79,"☑")</f>
        <v>0</v>
      </c>
    </row>
    <row r="80" spans="1:51" ht="18.75" hidden="1" customHeight="1">
      <c r="A80" s="862"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c r="A85" s="863"/>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74</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5" t="s">
        <v>53</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3"/>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5" t="s">
        <v>53</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6" t="s">
        <v>52</v>
      </c>
      <c r="Z99" s="897"/>
      <c r="AA99" s="898"/>
      <c r="AB99" s="893" t="s">
        <v>53</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108" t="s">
        <v>712</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713</v>
      </c>
      <c r="AC101" s="463"/>
      <c r="AD101" s="463"/>
      <c r="AE101" s="218">
        <v>3</v>
      </c>
      <c r="AF101" s="219"/>
      <c r="AG101" s="219"/>
      <c r="AH101" s="220"/>
      <c r="AI101" s="218">
        <v>6</v>
      </c>
      <c r="AJ101" s="219"/>
      <c r="AK101" s="219"/>
      <c r="AL101" s="220"/>
      <c r="AM101" s="282">
        <v>4</v>
      </c>
      <c r="AN101" s="282"/>
      <c r="AO101" s="282"/>
      <c r="AP101" s="282"/>
      <c r="AQ101" s="282" t="s">
        <v>757</v>
      </c>
      <c r="AR101" s="282"/>
      <c r="AS101" s="282"/>
      <c r="AT101" s="282"/>
      <c r="AU101" s="218" t="s">
        <v>707</v>
      </c>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713</v>
      </c>
      <c r="AC102" s="463"/>
      <c r="AD102" s="463"/>
      <c r="AE102" s="282">
        <v>5</v>
      </c>
      <c r="AF102" s="282"/>
      <c r="AG102" s="282"/>
      <c r="AH102" s="282"/>
      <c r="AI102" s="225">
        <v>8</v>
      </c>
      <c r="AJ102" s="226"/>
      <c r="AK102" s="226"/>
      <c r="AL102" s="304"/>
      <c r="AM102" s="282">
        <v>7</v>
      </c>
      <c r="AN102" s="282"/>
      <c r="AO102" s="282"/>
      <c r="AP102" s="282"/>
      <c r="AQ102" s="282">
        <v>5</v>
      </c>
      <c r="AR102" s="282"/>
      <c r="AS102" s="282"/>
      <c r="AT102" s="282"/>
      <c r="AU102" s="225" t="s">
        <v>707</v>
      </c>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8"/>
      <c r="B116" s="439"/>
      <c r="C116" s="439"/>
      <c r="D116" s="439"/>
      <c r="E116" s="439"/>
      <c r="F116" s="440"/>
      <c r="G116" s="390" t="s">
        <v>714</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715</v>
      </c>
      <c r="AC116" s="465"/>
      <c r="AD116" s="466"/>
      <c r="AE116" s="282">
        <v>74</v>
      </c>
      <c r="AF116" s="282"/>
      <c r="AG116" s="282"/>
      <c r="AH116" s="282"/>
      <c r="AI116" s="282">
        <v>109</v>
      </c>
      <c r="AJ116" s="282"/>
      <c r="AK116" s="282"/>
      <c r="AL116" s="282"/>
      <c r="AM116" s="282">
        <v>70.599999999999994</v>
      </c>
      <c r="AN116" s="282"/>
      <c r="AO116" s="282"/>
      <c r="AP116" s="282"/>
      <c r="AQ116" s="218">
        <f>1231/6</f>
        <v>205.16666666666666</v>
      </c>
      <c r="AR116" s="219"/>
      <c r="AS116" s="219"/>
      <c r="AT116" s="219"/>
      <c r="AU116" s="219"/>
      <c r="AV116" s="219"/>
      <c r="AW116" s="219"/>
      <c r="AX116" s="221"/>
    </row>
    <row r="117" spans="1:51" ht="13.5"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86</v>
      </c>
      <c r="AC117" s="475"/>
      <c r="AD117" s="476"/>
      <c r="AE117" s="553" t="s">
        <v>716</v>
      </c>
      <c r="AF117" s="553"/>
      <c r="AG117" s="553"/>
      <c r="AH117" s="553"/>
      <c r="AI117" s="553" t="s">
        <v>717</v>
      </c>
      <c r="AJ117" s="553"/>
      <c r="AK117" s="553"/>
      <c r="AL117" s="553"/>
      <c r="AM117" s="553" t="s">
        <v>767</v>
      </c>
      <c r="AN117" s="553"/>
      <c r="AO117" s="553"/>
      <c r="AP117" s="553"/>
      <c r="AQ117" s="553" t="s">
        <v>765</v>
      </c>
      <c r="AR117" s="553"/>
      <c r="AS117" s="553"/>
      <c r="AT117" s="553"/>
      <c r="AU117" s="553"/>
      <c r="AV117" s="553"/>
      <c r="AW117" s="553"/>
      <c r="AX117" s="554"/>
    </row>
    <row r="118" spans="1:51" ht="16.5" hidden="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idden="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idden="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16.5" hidden="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idden="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idden="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16.5" hidden="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idden="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7"/>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idden="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8"/>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16.5" hidden="1">
      <c r="A127" s="632"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34"/>
      <c r="Z127" s="935"/>
      <c r="AA127" s="936"/>
      <c r="AB127" s="410" t="s">
        <v>44</v>
      </c>
      <c r="AC127" s="411"/>
      <c r="AD127" s="412"/>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idden="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3.5" hidden="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5.25" customHeight="1">
      <c r="A130" s="189" t="s">
        <v>88</v>
      </c>
      <c r="B130" s="186"/>
      <c r="C130" s="185" t="s">
        <v>89</v>
      </c>
      <c r="D130" s="186"/>
      <c r="E130" s="170" t="s">
        <v>90</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102</v>
      </c>
      <c r="D430" s="939"/>
      <c r="E430" s="175" t="s">
        <v>103</v>
      </c>
      <c r="F430" s="899"/>
      <c r="G430" s="900" t="s">
        <v>104</v>
      </c>
      <c r="H430" s="126"/>
      <c r="I430" s="126"/>
      <c r="J430" s="901" t="s">
        <v>706</v>
      </c>
      <c r="K430" s="902"/>
      <c r="L430" s="902"/>
      <c r="M430" s="902"/>
      <c r="N430" s="902"/>
      <c r="O430" s="902"/>
      <c r="P430" s="902"/>
      <c r="Q430" s="902"/>
      <c r="R430" s="902"/>
      <c r="S430" s="902"/>
      <c r="T430" s="903"/>
      <c r="U430" s="590" t="s">
        <v>707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1</v>
      </c>
    </row>
    <row r="433" spans="1:51" ht="23.25" customHeight="1">
      <c r="A433" s="190"/>
      <c r="B433" s="187"/>
      <c r="C433" s="181"/>
      <c r="D433" s="187"/>
      <c r="E433" s="338"/>
      <c r="F433" s="339"/>
      <c r="G433" s="107" t="s">
        <v>707</v>
      </c>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0" t="s">
        <v>104</v>
      </c>
      <c r="H484" s="126"/>
      <c r="I484" s="12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0" t="s">
        <v>104</v>
      </c>
      <c r="H538" s="126"/>
      <c r="I538" s="12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0" t="s">
        <v>104</v>
      </c>
      <c r="H592" s="126"/>
      <c r="I592" s="12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0" t="s">
        <v>104</v>
      </c>
      <c r="H646" s="126"/>
      <c r="I646" s="12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4" t="s">
        <v>115</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22" t="s">
        <v>118</v>
      </c>
      <c r="AH701" s="379"/>
      <c r="AI701" s="379"/>
      <c r="AJ701" s="379"/>
      <c r="AK701" s="379"/>
      <c r="AL701" s="379"/>
      <c r="AM701" s="379"/>
      <c r="AN701" s="379"/>
      <c r="AO701" s="379"/>
      <c r="AP701" s="379"/>
      <c r="AQ701" s="379"/>
      <c r="AR701" s="379"/>
      <c r="AS701" s="379"/>
      <c r="AT701" s="379"/>
      <c r="AU701" s="379"/>
      <c r="AV701" s="379"/>
      <c r="AW701" s="379"/>
      <c r="AX701" s="823"/>
    </row>
    <row r="702" spans="1:51" ht="54.75"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702</v>
      </c>
      <c r="AE702" s="342"/>
      <c r="AF702" s="342"/>
      <c r="AG702" s="382" t="s">
        <v>721</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702</v>
      </c>
      <c r="AE703" s="323"/>
      <c r="AF703" s="323"/>
      <c r="AG703" s="104" t="s">
        <v>722</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702</v>
      </c>
      <c r="AE704" s="784"/>
      <c r="AF704" s="784"/>
      <c r="AG704" s="168" t="s">
        <v>723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19" t="s">
        <v>124</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702</v>
      </c>
      <c r="AE705" s="716"/>
      <c r="AF705" s="716"/>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725</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725</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9.25" customHeight="1">
      <c r="A708" s="643"/>
      <c r="B708" s="645"/>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702</v>
      </c>
      <c r="AE708" s="606"/>
      <c r="AF708" s="606"/>
      <c r="AG708" s="743" t="s">
        <v>726</v>
      </c>
      <c r="AH708" s="744"/>
      <c r="AI708" s="744"/>
      <c r="AJ708" s="744"/>
      <c r="AK708" s="744"/>
      <c r="AL708" s="744"/>
      <c r="AM708" s="744"/>
      <c r="AN708" s="744"/>
      <c r="AO708" s="744"/>
      <c r="AP708" s="744"/>
      <c r="AQ708" s="744"/>
      <c r="AR708" s="744"/>
      <c r="AS708" s="744"/>
      <c r="AT708" s="744"/>
      <c r="AU708" s="744"/>
      <c r="AV708" s="744"/>
      <c r="AW708" s="744"/>
      <c r="AX708" s="745"/>
    </row>
    <row r="709" spans="1:50" ht="51.75" customHeight="1">
      <c r="A709" s="643"/>
      <c r="B709" s="645"/>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702</v>
      </c>
      <c r="AE709" s="323"/>
      <c r="AF709" s="323"/>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729</v>
      </c>
      <c r="AE710" s="323"/>
      <c r="AF710" s="323"/>
      <c r="AG710" s="104" t="s">
        <v>772</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c r="A711" s="643"/>
      <c r="B711" s="645"/>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702</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c r="A712" s="643"/>
      <c r="B712" s="645"/>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730</v>
      </c>
      <c r="AE712" s="784"/>
      <c r="AF712" s="784"/>
      <c r="AG712" s="808" t="s">
        <v>773</v>
      </c>
      <c r="AH712" s="809"/>
      <c r="AI712" s="809"/>
      <c r="AJ712" s="809"/>
      <c r="AK712" s="809"/>
      <c r="AL712" s="809"/>
      <c r="AM712" s="809"/>
      <c r="AN712" s="809"/>
      <c r="AO712" s="809"/>
      <c r="AP712" s="809"/>
      <c r="AQ712" s="809"/>
      <c r="AR712" s="809"/>
      <c r="AS712" s="809"/>
      <c r="AT712" s="809"/>
      <c r="AU712" s="809"/>
      <c r="AV712" s="809"/>
      <c r="AW712" s="809"/>
      <c r="AX712" s="810"/>
    </row>
    <row r="713" spans="1:50" ht="61.5" customHeight="1">
      <c r="A713" s="643"/>
      <c r="B713" s="645"/>
      <c r="C713" s="955" t="s">
        <v>132</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730</v>
      </c>
      <c r="AE713" s="323"/>
      <c r="AF713" s="664"/>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729</v>
      </c>
      <c r="AE714" s="806"/>
      <c r="AF714" s="807"/>
      <c r="AG714" s="737" t="s">
        <v>772</v>
      </c>
      <c r="AH714" s="738"/>
      <c r="AI714" s="738"/>
      <c r="AJ714" s="738"/>
      <c r="AK714" s="738"/>
      <c r="AL714" s="738"/>
      <c r="AM714" s="738"/>
      <c r="AN714" s="738"/>
      <c r="AO714" s="738"/>
      <c r="AP714" s="738"/>
      <c r="AQ714" s="738"/>
      <c r="AR714" s="738"/>
      <c r="AS714" s="738"/>
      <c r="AT714" s="738"/>
      <c r="AU714" s="738"/>
      <c r="AV714" s="738"/>
      <c r="AW714" s="738"/>
      <c r="AX714" s="739"/>
    </row>
    <row r="715" spans="1:50" ht="64.5"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702</v>
      </c>
      <c r="AE715" s="606"/>
      <c r="AF715" s="657"/>
      <c r="AG715" s="743" t="s">
        <v>756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729</v>
      </c>
      <c r="AE716" s="628"/>
      <c r="AF716" s="628"/>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c r="A717" s="643"/>
      <c r="B717" s="645"/>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c r="A718" s="646"/>
      <c r="B718" s="647"/>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702</v>
      </c>
      <c r="AE718" s="323"/>
      <c r="AF718" s="323"/>
      <c r="AG718" s="130" t="s">
        <v>731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729</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0"/>
      <c r="C726" s="813" t="s">
        <v>145</v>
      </c>
      <c r="D726" s="835"/>
      <c r="E726" s="835"/>
      <c r="F726" s="836"/>
      <c r="G726" s="579" t="s">
        <v>768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146</v>
      </c>
      <c r="D727" s="750"/>
      <c r="E727" s="750"/>
      <c r="F727" s="751"/>
      <c r="G727" s="577" t="s">
        <v>732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8" t="s">
        <v>152</v>
      </c>
      <c r="B737" s="211"/>
      <c r="C737" s="211"/>
      <c r="D737" s="212"/>
      <c r="E737" s="962" t="s">
        <v>707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c r="A738" s="361" t="s">
        <v>153</v>
      </c>
      <c r="B738" s="361"/>
      <c r="C738" s="361"/>
      <c r="D738" s="361"/>
      <c r="E738" s="962" t="s">
        <v>707</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c r="A739" s="361" t="s">
        <v>154</v>
      </c>
      <c r="B739" s="361"/>
      <c r="C739" s="361"/>
      <c r="D739" s="361"/>
      <c r="E739" s="962" t="s">
        <v>707</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c r="A740" s="361" t="s">
        <v>155</v>
      </c>
      <c r="B740" s="361"/>
      <c r="C740" s="361"/>
      <c r="D740" s="361"/>
      <c r="E740" s="962" t="s">
        <v>733</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c r="A741" s="361" t="s">
        <v>156</v>
      </c>
      <c r="B741" s="361"/>
      <c r="C741" s="361"/>
      <c r="D741" s="361"/>
      <c r="E741" s="962" t="s">
        <v>734</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c r="A742" s="361" t="s">
        <v>157</v>
      </c>
      <c r="B742" s="361"/>
      <c r="C742" s="361"/>
      <c r="D742" s="361"/>
      <c r="E742" s="962" t="s">
        <v>733</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c r="A743" s="361" t="s">
        <v>158</v>
      </c>
      <c r="B743" s="361"/>
      <c r="C743" s="361"/>
      <c r="D743" s="361"/>
      <c r="E743" s="962" t="s">
        <v>735</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c r="A744" s="361" t="s">
        <v>159</v>
      </c>
      <c r="B744" s="361"/>
      <c r="C744" s="361"/>
      <c r="D744" s="361"/>
      <c r="E744" s="962" t="s">
        <v>736</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c r="A745" s="361" t="s">
        <v>20</v>
      </c>
      <c r="B745" s="361"/>
      <c r="C745" s="361"/>
      <c r="D745" s="361"/>
      <c r="E745" s="999" t="s">
        <v>735</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c r="A746" s="361" t="s">
        <v>160</v>
      </c>
      <c r="B746" s="361"/>
      <c r="C746" s="361"/>
      <c r="D746" s="361"/>
      <c r="E746" s="968" t="s">
        <v>704</v>
      </c>
      <c r="F746" s="966"/>
      <c r="G746" s="966"/>
      <c r="H746" s="100" t="str">
        <f>IF(E746="","","-")</f>
        <v>-</v>
      </c>
      <c r="I746" s="966"/>
      <c r="J746" s="966"/>
      <c r="K746" s="100" t="str">
        <f>IF(I746="","","-")</f>
        <v/>
      </c>
      <c r="L746" s="967">
        <v>141</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c r="A747" s="361" t="s">
        <v>45</v>
      </c>
      <c r="B747" s="361"/>
      <c r="C747" s="361"/>
      <c r="D747" s="361"/>
      <c r="E747" s="968" t="s">
        <v>704</v>
      </c>
      <c r="F747" s="966"/>
      <c r="G747" s="966"/>
      <c r="H747" s="100" t="str">
        <f>IF(E747="","","-")</f>
        <v>-</v>
      </c>
      <c r="I747" s="966"/>
      <c r="J747" s="966"/>
      <c r="K747" s="100" t="str">
        <f>IF(I747="","","-")</f>
        <v/>
      </c>
      <c r="L747" s="967">
        <v>145</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760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164</v>
      </c>
      <c r="H788" s="669"/>
      <c r="I788" s="669"/>
      <c r="J788" s="669"/>
      <c r="K788" s="669"/>
      <c r="L788" s="668" t="s">
        <v>165</v>
      </c>
      <c r="M788" s="669"/>
      <c r="N788" s="669"/>
      <c r="O788" s="669"/>
      <c r="P788" s="669"/>
      <c r="Q788" s="669"/>
      <c r="R788" s="669"/>
      <c r="S788" s="669"/>
      <c r="T788" s="669"/>
      <c r="U788" s="669"/>
      <c r="V788" s="669"/>
      <c r="W788" s="669"/>
      <c r="X788" s="670"/>
      <c r="Y788" s="654" t="s">
        <v>166</v>
      </c>
      <c r="Z788" s="655"/>
      <c r="AA788" s="655"/>
      <c r="AB788" s="799"/>
      <c r="AC788" s="813" t="s">
        <v>164</v>
      </c>
      <c r="AD788" s="669"/>
      <c r="AE788" s="669"/>
      <c r="AF788" s="669"/>
      <c r="AG788" s="669"/>
      <c r="AH788" s="668" t="s">
        <v>165</v>
      </c>
      <c r="AI788" s="669"/>
      <c r="AJ788" s="669"/>
      <c r="AK788" s="669"/>
      <c r="AL788" s="669"/>
      <c r="AM788" s="669"/>
      <c r="AN788" s="669"/>
      <c r="AO788" s="669"/>
      <c r="AP788" s="669"/>
      <c r="AQ788" s="669"/>
      <c r="AR788" s="669"/>
      <c r="AS788" s="669"/>
      <c r="AT788" s="670"/>
      <c r="AU788" s="654" t="s">
        <v>166</v>
      </c>
      <c r="AV788" s="655"/>
      <c r="AW788" s="655"/>
      <c r="AX788" s="656"/>
    </row>
    <row r="789" spans="1:51" ht="24.75" customHeight="1">
      <c r="A789" s="632"/>
      <c r="B789" s="633"/>
      <c r="C789" s="633"/>
      <c r="D789" s="633"/>
      <c r="E789" s="633"/>
      <c r="F789" s="634"/>
      <c r="G789" s="671" t="s">
        <v>761</v>
      </c>
      <c r="H789" s="672"/>
      <c r="I789" s="672"/>
      <c r="J789" s="672"/>
      <c r="K789" s="673"/>
      <c r="L789" s="665" t="s">
        <v>762</v>
      </c>
      <c r="M789" s="666"/>
      <c r="N789" s="666"/>
      <c r="O789" s="666"/>
      <c r="P789" s="666"/>
      <c r="Q789" s="666"/>
      <c r="R789" s="666"/>
      <c r="S789" s="666"/>
      <c r="T789" s="666"/>
      <c r="U789" s="666"/>
      <c r="V789" s="666"/>
      <c r="W789" s="666"/>
      <c r="X789" s="667"/>
      <c r="Y789" s="385">
        <v>239</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239</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167</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168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164</v>
      </c>
      <c r="H801" s="669"/>
      <c r="I801" s="669"/>
      <c r="J801" s="669"/>
      <c r="K801" s="669"/>
      <c r="L801" s="668" t="s">
        <v>165</v>
      </c>
      <c r="M801" s="669"/>
      <c r="N801" s="669"/>
      <c r="O801" s="669"/>
      <c r="P801" s="669"/>
      <c r="Q801" s="669"/>
      <c r="R801" s="669"/>
      <c r="S801" s="669"/>
      <c r="T801" s="669"/>
      <c r="U801" s="669"/>
      <c r="V801" s="669"/>
      <c r="W801" s="669"/>
      <c r="X801" s="670"/>
      <c r="Y801" s="654" t="s">
        <v>166</v>
      </c>
      <c r="Z801" s="655"/>
      <c r="AA801" s="655"/>
      <c r="AB801" s="799"/>
      <c r="AC801" s="813" t="s">
        <v>164</v>
      </c>
      <c r="AD801" s="669"/>
      <c r="AE801" s="669"/>
      <c r="AF801" s="669"/>
      <c r="AG801" s="669"/>
      <c r="AH801" s="668" t="s">
        <v>165</v>
      </c>
      <c r="AI801" s="669"/>
      <c r="AJ801" s="669"/>
      <c r="AK801" s="669"/>
      <c r="AL801" s="669"/>
      <c r="AM801" s="669"/>
      <c r="AN801" s="669"/>
      <c r="AO801" s="669"/>
      <c r="AP801" s="669"/>
      <c r="AQ801" s="669"/>
      <c r="AR801" s="669"/>
      <c r="AS801" s="669"/>
      <c r="AT801" s="670"/>
      <c r="AU801" s="654" t="s">
        <v>166</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169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164</v>
      </c>
      <c r="H814" s="669"/>
      <c r="I814" s="669"/>
      <c r="J814" s="669"/>
      <c r="K814" s="669"/>
      <c r="L814" s="668" t="s">
        <v>165</v>
      </c>
      <c r="M814" s="669"/>
      <c r="N814" s="669"/>
      <c r="O814" s="669"/>
      <c r="P814" s="669"/>
      <c r="Q814" s="669"/>
      <c r="R814" s="669"/>
      <c r="S814" s="669"/>
      <c r="T814" s="669"/>
      <c r="U814" s="669"/>
      <c r="V814" s="669"/>
      <c r="W814" s="669"/>
      <c r="X814" s="670"/>
      <c r="Y814" s="654" t="s">
        <v>166</v>
      </c>
      <c r="Z814" s="655"/>
      <c r="AA814" s="655"/>
      <c r="AB814" s="799"/>
      <c r="AC814" s="813" t="s">
        <v>164</v>
      </c>
      <c r="AD814" s="669"/>
      <c r="AE814" s="669"/>
      <c r="AF814" s="669"/>
      <c r="AG814" s="669"/>
      <c r="AH814" s="668" t="s">
        <v>165</v>
      </c>
      <c r="AI814" s="669"/>
      <c r="AJ814" s="669"/>
      <c r="AK814" s="669"/>
      <c r="AL814" s="669"/>
      <c r="AM814" s="669"/>
      <c r="AN814" s="669"/>
      <c r="AO814" s="669"/>
      <c r="AP814" s="669"/>
      <c r="AQ814" s="669"/>
      <c r="AR814" s="669"/>
      <c r="AS814" s="669"/>
      <c r="AT814" s="670"/>
      <c r="AU814" s="654" t="s">
        <v>166</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171</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172</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164</v>
      </c>
      <c r="H827" s="669"/>
      <c r="I827" s="669"/>
      <c r="J827" s="669"/>
      <c r="K827" s="669"/>
      <c r="L827" s="668" t="s">
        <v>165</v>
      </c>
      <c r="M827" s="669"/>
      <c r="N827" s="669"/>
      <c r="O827" s="669"/>
      <c r="P827" s="669"/>
      <c r="Q827" s="669"/>
      <c r="R827" s="669"/>
      <c r="S827" s="669"/>
      <c r="T827" s="669"/>
      <c r="U827" s="669"/>
      <c r="V827" s="669"/>
      <c r="W827" s="669"/>
      <c r="X827" s="670"/>
      <c r="Y827" s="654" t="s">
        <v>166</v>
      </c>
      <c r="Z827" s="655"/>
      <c r="AA827" s="655"/>
      <c r="AB827" s="799"/>
      <c r="AC827" s="813" t="s">
        <v>164</v>
      </c>
      <c r="AD827" s="669"/>
      <c r="AE827" s="669"/>
      <c r="AF827" s="669"/>
      <c r="AG827" s="669"/>
      <c r="AH827" s="668" t="s">
        <v>165</v>
      </c>
      <c r="AI827" s="669"/>
      <c r="AJ827" s="669"/>
      <c r="AK827" s="669"/>
      <c r="AL827" s="669"/>
      <c r="AM827" s="669"/>
      <c r="AN827" s="669"/>
      <c r="AO827" s="669"/>
      <c r="AP827" s="669"/>
      <c r="AQ827" s="669"/>
      <c r="AR827" s="669"/>
      <c r="AS827" s="669"/>
      <c r="AT827" s="670"/>
      <c r="AU827" s="654" t="s">
        <v>166</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8" t="s">
        <v>173</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66</v>
      </c>
      <c r="AM839" s="276"/>
      <c r="AN839" s="276"/>
      <c r="AO839" s="102" t="s">
        <v>174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176</v>
      </c>
      <c r="D844" s="360"/>
      <c r="E844" s="360"/>
      <c r="F844" s="360"/>
      <c r="G844" s="360"/>
      <c r="H844" s="360"/>
      <c r="I844" s="360"/>
      <c r="J844" s="152" t="s">
        <v>177</v>
      </c>
      <c r="K844" s="361"/>
      <c r="L844" s="361"/>
      <c r="M844" s="361"/>
      <c r="N844" s="361"/>
      <c r="O844" s="361"/>
      <c r="P844" s="247" t="s">
        <v>178</v>
      </c>
      <c r="Q844" s="247"/>
      <c r="R844" s="247"/>
      <c r="S844" s="247"/>
      <c r="T844" s="247"/>
      <c r="U844" s="247"/>
      <c r="V844" s="247"/>
      <c r="W844" s="247"/>
      <c r="X844" s="247"/>
      <c r="Y844" s="362" t="s">
        <v>179</v>
      </c>
      <c r="Z844" s="363"/>
      <c r="AA844" s="363"/>
      <c r="AB844" s="363"/>
      <c r="AC844" s="152" t="s">
        <v>180</v>
      </c>
      <c r="AD844" s="152"/>
      <c r="AE844" s="152"/>
      <c r="AF844" s="152"/>
      <c r="AG844" s="152"/>
      <c r="AH844" s="362" t="s">
        <v>181</v>
      </c>
      <c r="AI844" s="360"/>
      <c r="AJ844" s="360"/>
      <c r="AK844" s="360"/>
      <c r="AL844" s="360" t="s">
        <v>182</v>
      </c>
      <c r="AM844" s="360"/>
      <c r="AN844" s="360"/>
      <c r="AO844" s="364"/>
      <c r="AP844" s="365" t="s">
        <v>183</v>
      </c>
      <c r="AQ844" s="365"/>
      <c r="AR844" s="365"/>
      <c r="AS844" s="365"/>
      <c r="AT844" s="365"/>
      <c r="AU844" s="365"/>
      <c r="AV844" s="365"/>
      <c r="AW844" s="365"/>
      <c r="AX844" s="365"/>
    </row>
    <row r="845" spans="1:51" ht="39.75" customHeight="1">
      <c r="A845" s="370">
        <v>1</v>
      </c>
      <c r="B845" s="370">
        <v>1</v>
      </c>
      <c r="C845" s="358" t="s">
        <v>737</v>
      </c>
      <c r="D845" s="343"/>
      <c r="E845" s="343"/>
      <c r="F845" s="343"/>
      <c r="G845" s="343"/>
      <c r="H845" s="343"/>
      <c r="I845" s="343"/>
      <c r="J845" s="344">
        <v>6120001045084</v>
      </c>
      <c r="K845" s="345"/>
      <c r="L845" s="345"/>
      <c r="M845" s="345"/>
      <c r="N845" s="345"/>
      <c r="O845" s="345"/>
      <c r="P845" s="359" t="s">
        <v>746</v>
      </c>
      <c r="Q845" s="346"/>
      <c r="R845" s="346"/>
      <c r="S845" s="346"/>
      <c r="T845" s="346"/>
      <c r="U845" s="346"/>
      <c r="V845" s="346"/>
      <c r="W845" s="346"/>
      <c r="X845" s="346"/>
      <c r="Y845" s="347">
        <v>239</v>
      </c>
      <c r="Z845" s="348"/>
      <c r="AA845" s="348"/>
      <c r="AB845" s="349"/>
      <c r="AC845" s="350" t="s">
        <v>310</v>
      </c>
      <c r="AD845" s="351"/>
      <c r="AE845" s="351"/>
      <c r="AF845" s="351"/>
      <c r="AG845" s="351"/>
      <c r="AH845" s="366" t="s">
        <v>757</v>
      </c>
      <c r="AI845" s="367"/>
      <c r="AJ845" s="367"/>
      <c r="AK845" s="367"/>
      <c r="AL845" s="354" t="s">
        <v>757</v>
      </c>
      <c r="AM845" s="355"/>
      <c r="AN845" s="355"/>
      <c r="AO845" s="356"/>
      <c r="AP845" s="357"/>
      <c r="AQ845" s="357"/>
      <c r="AR845" s="357"/>
      <c r="AS845" s="357"/>
      <c r="AT845" s="357"/>
      <c r="AU845" s="357"/>
      <c r="AV845" s="357"/>
      <c r="AW845" s="357"/>
      <c r="AX845" s="357"/>
    </row>
    <row r="846" spans="1:51" ht="39.75" customHeight="1">
      <c r="A846" s="370">
        <v>2</v>
      </c>
      <c r="B846" s="370">
        <v>1</v>
      </c>
      <c r="C846" s="358" t="s">
        <v>738</v>
      </c>
      <c r="D846" s="343"/>
      <c r="E846" s="343"/>
      <c r="F846" s="343"/>
      <c r="G846" s="343"/>
      <c r="H846" s="343"/>
      <c r="I846" s="343"/>
      <c r="J846" s="344">
        <v>8011001046081</v>
      </c>
      <c r="K846" s="345"/>
      <c r="L846" s="345"/>
      <c r="M846" s="345"/>
      <c r="N846" s="345"/>
      <c r="O846" s="345"/>
      <c r="P846" s="359" t="s">
        <v>748</v>
      </c>
      <c r="Q846" s="346"/>
      <c r="R846" s="346"/>
      <c r="S846" s="346"/>
      <c r="T846" s="346"/>
      <c r="U846" s="346"/>
      <c r="V846" s="346"/>
      <c r="W846" s="346"/>
      <c r="X846" s="346"/>
      <c r="Y846" s="347">
        <v>132</v>
      </c>
      <c r="Z846" s="348"/>
      <c r="AA846" s="348"/>
      <c r="AB846" s="349"/>
      <c r="AC846" s="350" t="s">
        <v>310</v>
      </c>
      <c r="AD846" s="351"/>
      <c r="AE846" s="351"/>
      <c r="AF846" s="351"/>
      <c r="AG846" s="351"/>
      <c r="AH846" s="366" t="s">
        <v>757</v>
      </c>
      <c r="AI846" s="367"/>
      <c r="AJ846" s="367"/>
      <c r="AK846" s="367"/>
      <c r="AL846" s="354" t="s">
        <v>757</v>
      </c>
      <c r="AM846" s="355"/>
      <c r="AN846" s="355"/>
      <c r="AO846" s="356"/>
      <c r="AP846" s="357"/>
      <c r="AQ846" s="357"/>
      <c r="AR846" s="357"/>
      <c r="AS846" s="357"/>
      <c r="AT846" s="357"/>
      <c r="AU846" s="357"/>
      <c r="AV846" s="357"/>
      <c r="AW846" s="357"/>
      <c r="AX846" s="357"/>
      <c r="AY846">
        <f>COUNTA($C$846)</f>
        <v>1</v>
      </c>
    </row>
    <row r="847" spans="1:51" ht="39.75" customHeight="1">
      <c r="A847" s="370">
        <v>3</v>
      </c>
      <c r="B847" s="370">
        <v>1</v>
      </c>
      <c r="C847" s="358" t="s">
        <v>739</v>
      </c>
      <c r="D847" s="343"/>
      <c r="E847" s="343"/>
      <c r="F847" s="343"/>
      <c r="G847" s="343"/>
      <c r="H847" s="343"/>
      <c r="I847" s="343"/>
      <c r="J847" s="344">
        <v>2010001062912</v>
      </c>
      <c r="K847" s="345"/>
      <c r="L847" s="345"/>
      <c r="M847" s="345"/>
      <c r="N847" s="345"/>
      <c r="O847" s="345"/>
      <c r="P847" s="359" t="s">
        <v>747</v>
      </c>
      <c r="Q847" s="346"/>
      <c r="R847" s="346"/>
      <c r="S847" s="346"/>
      <c r="T847" s="346"/>
      <c r="U847" s="346"/>
      <c r="V847" s="346"/>
      <c r="W847" s="346"/>
      <c r="X847" s="346"/>
      <c r="Y847" s="347">
        <v>118</v>
      </c>
      <c r="Z847" s="348"/>
      <c r="AA847" s="348"/>
      <c r="AB847" s="349"/>
      <c r="AC847" s="350" t="s">
        <v>222</v>
      </c>
      <c r="AD847" s="351"/>
      <c r="AE847" s="351"/>
      <c r="AF847" s="351"/>
      <c r="AG847" s="351"/>
      <c r="AH847" s="352">
        <v>1</v>
      </c>
      <c r="AI847" s="353"/>
      <c r="AJ847" s="353"/>
      <c r="AK847" s="353"/>
      <c r="AL847" s="354">
        <v>93.7</v>
      </c>
      <c r="AM847" s="355"/>
      <c r="AN847" s="355"/>
      <c r="AO847" s="356"/>
      <c r="AP847" s="357"/>
      <c r="AQ847" s="357"/>
      <c r="AR847" s="357"/>
      <c r="AS847" s="357"/>
      <c r="AT847" s="357"/>
      <c r="AU847" s="357"/>
      <c r="AV847" s="357"/>
      <c r="AW847" s="357"/>
      <c r="AX847" s="357"/>
      <c r="AY847">
        <f>COUNTA($C$847)</f>
        <v>1</v>
      </c>
    </row>
    <row r="848" spans="1:51" ht="39.75" customHeight="1">
      <c r="A848" s="370">
        <v>4</v>
      </c>
      <c r="B848" s="370">
        <v>1</v>
      </c>
      <c r="C848" s="358" t="s">
        <v>742</v>
      </c>
      <c r="D848" s="343"/>
      <c r="E848" s="343"/>
      <c r="F848" s="343"/>
      <c r="G848" s="343"/>
      <c r="H848" s="343"/>
      <c r="I848" s="343"/>
      <c r="J848" s="344">
        <v>5010001030412</v>
      </c>
      <c r="K848" s="345"/>
      <c r="L848" s="345"/>
      <c r="M848" s="345"/>
      <c r="N848" s="345"/>
      <c r="O848" s="345"/>
      <c r="P848" s="359" t="s">
        <v>751</v>
      </c>
      <c r="Q848" s="346"/>
      <c r="R848" s="346"/>
      <c r="S848" s="346"/>
      <c r="T848" s="346"/>
      <c r="U848" s="346"/>
      <c r="V848" s="346"/>
      <c r="W848" s="346"/>
      <c r="X848" s="346"/>
      <c r="Y848" s="347">
        <v>87.3</v>
      </c>
      <c r="Z848" s="348"/>
      <c r="AA848" s="348"/>
      <c r="AB848" s="349"/>
      <c r="AC848" s="350" t="s">
        <v>222</v>
      </c>
      <c r="AD848" s="351"/>
      <c r="AE848" s="351"/>
      <c r="AF848" s="351"/>
      <c r="AG848" s="351"/>
      <c r="AH848" s="352">
        <v>4</v>
      </c>
      <c r="AI848" s="353"/>
      <c r="AJ848" s="353"/>
      <c r="AK848" s="353"/>
      <c r="AL848" s="354">
        <v>72.2</v>
      </c>
      <c r="AM848" s="355"/>
      <c r="AN848" s="355"/>
      <c r="AO848" s="356"/>
      <c r="AP848" s="357"/>
      <c r="AQ848" s="357"/>
      <c r="AR848" s="357"/>
      <c r="AS848" s="357"/>
      <c r="AT848" s="357"/>
      <c r="AU848" s="357"/>
      <c r="AV848" s="357"/>
      <c r="AW848" s="357"/>
      <c r="AX848" s="357"/>
      <c r="AY848">
        <f>COUNTA($C$848)</f>
        <v>1</v>
      </c>
    </row>
    <row r="849" spans="1:51" ht="39.75" customHeight="1">
      <c r="A849" s="370">
        <v>5</v>
      </c>
      <c r="B849" s="370">
        <v>1</v>
      </c>
      <c r="C849" s="358" t="s">
        <v>740</v>
      </c>
      <c r="D849" s="343"/>
      <c r="E849" s="343"/>
      <c r="F849" s="343"/>
      <c r="G849" s="343"/>
      <c r="H849" s="343"/>
      <c r="I849" s="343"/>
      <c r="J849" s="344">
        <v>6010001065457</v>
      </c>
      <c r="K849" s="345"/>
      <c r="L849" s="345"/>
      <c r="M849" s="345"/>
      <c r="N849" s="345"/>
      <c r="O849" s="345"/>
      <c r="P849" s="359" t="s">
        <v>749</v>
      </c>
      <c r="Q849" s="346"/>
      <c r="R849" s="346"/>
      <c r="S849" s="346"/>
      <c r="T849" s="346"/>
      <c r="U849" s="346"/>
      <c r="V849" s="346"/>
      <c r="W849" s="346"/>
      <c r="X849" s="346"/>
      <c r="Y849" s="347">
        <v>75.5</v>
      </c>
      <c r="Z849" s="348"/>
      <c r="AA849" s="348"/>
      <c r="AB849" s="349"/>
      <c r="AC849" s="350" t="s">
        <v>222</v>
      </c>
      <c r="AD849" s="351"/>
      <c r="AE849" s="351"/>
      <c r="AF849" s="351"/>
      <c r="AG849" s="351"/>
      <c r="AH849" s="352">
        <v>4</v>
      </c>
      <c r="AI849" s="353"/>
      <c r="AJ849" s="353"/>
      <c r="AK849" s="353"/>
      <c r="AL849" s="354">
        <v>74.2</v>
      </c>
      <c r="AM849" s="355"/>
      <c r="AN849" s="355"/>
      <c r="AO849" s="356"/>
      <c r="AP849" s="357"/>
      <c r="AQ849" s="357"/>
      <c r="AR849" s="357"/>
      <c r="AS849" s="357"/>
      <c r="AT849" s="357"/>
      <c r="AU849" s="357"/>
      <c r="AV849" s="357"/>
      <c r="AW849" s="357"/>
      <c r="AX849" s="357"/>
      <c r="AY849">
        <f>COUNTA($C$849)</f>
        <v>1</v>
      </c>
    </row>
    <row r="850" spans="1:51" ht="39.75" customHeight="1">
      <c r="A850" s="370">
        <v>6</v>
      </c>
      <c r="B850" s="370">
        <v>1</v>
      </c>
      <c r="C850" s="371" t="s">
        <v>754</v>
      </c>
      <c r="D850" s="372"/>
      <c r="E850" s="372"/>
      <c r="F850" s="372"/>
      <c r="G850" s="372"/>
      <c r="H850" s="372"/>
      <c r="I850" s="373"/>
      <c r="J850" s="905">
        <v>2010001051477</v>
      </c>
      <c r="K850" s="906"/>
      <c r="L850" s="906"/>
      <c r="M850" s="906"/>
      <c r="N850" s="906"/>
      <c r="O850" s="907"/>
      <c r="P850" s="911" t="s">
        <v>750</v>
      </c>
      <c r="Q850" s="912"/>
      <c r="R850" s="912"/>
      <c r="S850" s="912"/>
      <c r="T850" s="912"/>
      <c r="U850" s="912"/>
      <c r="V850" s="912"/>
      <c r="W850" s="912"/>
      <c r="X850" s="913"/>
      <c r="Y850" s="347">
        <v>53.9</v>
      </c>
      <c r="Z850" s="348"/>
      <c r="AA850" s="348"/>
      <c r="AB850" s="349"/>
      <c r="AC850" s="350" t="s">
        <v>310</v>
      </c>
      <c r="AD850" s="351"/>
      <c r="AE850" s="351"/>
      <c r="AF850" s="351"/>
      <c r="AG850" s="351"/>
      <c r="AH850" s="352" t="s">
        <v>764</v>
      </c>
      <c r="AI850" s="353"/>
      <c r="AJ850" s="353"/>
      <c r="AK850" s="353"/>
      <c r="AL850" s="354" t="s">
        <v>764</v>
      </c>
      <c r="AM850" s="355"/>
      <c r="AN850" s="355"/>
      <c r="AO850" s="356"/>
      <c r="AP850" s="357"/>
      <c r="AQ850" s="357"/>
      <c r="AR850" s="357"/>
      <c r="AS850" s="357"/>
      <c r="AT850" s="357"/>
      <c r="AU850" s="357"/>
      <c r="AV850" s="357"/>
      <c r="AW850" s="357"/>
      <c r="AX850" s="357"/>
      <c r="AY850">
        <f>COUNTA($C$850)</f>
        <v>1</v>
      </c>
    </row>
    <row r="851" spans="1:51" ht="39.75" customHeight="1">
      <c r="A851" s="370">
        <v>7</v>
      </c>
      <c r="B851" s="370">
        <v>1</v>
      </c>
      <c r="C851" s="371" t="s">
        <v>741</v>
      </c>
      <c r="D851" s="372"/>
      <c r="E851" s="372"/>
      <c r="F851" s="372"/>
      <c r="G851" s="372"/>
      <c r="H851" s="372"/>
      <c r="I851" s="373"/>
      <c r="J851" s="905">
        <v>3010001008749</v>
      </c>
      <c r="K851" s="906"/>
      <c r="L851" s="906"/>
      <c r="M851" s="906"/>
      <c r="N851" s="906"/>
      <c r="O851" s="907"/>
      <c r="P851" s="911" t="s">
        <v>758</v>
      </c>
      <c r="Q851" s="912"/>
      <c r="R851" s="912"/>
      <c r="S851" s="912"/>
      <c r="T851" s="912"/>
      <c r="U851" s="912"/>
      <c r="V851" s="912"/>
      <c r="W851" s="912"/>
      <c r="X851" s="913"/>
      <c r="Y851" s="347">
        <v>49.5</v>
      </c>
      <c r="Z851" s="348"/>
      <c r="AA851" s="348"/>
      <c r="AB851" s="349"/>
      <c r="AC851" s="350" t="s">
        <v>222</v>
      </c>
      <c r="AD851" s="351"/>
      <c r="AE851" s="351"/>
      <c r="AF851" s="351"/>
      <c r="AG851" s="351"/>
      <c r="AH851" s="352">
        <v>2</v>
      </c>
      <c r="AI851" s="353"/>
      <c r="AJ851" s="353"/>
      <c r="AK851" s="353"/>
      <c r="AL851" s="354">
        <v>78.2</v>
      </c>
      <c r="AM851" s="355"/>
      <c r="AN851" s="355"/>
      <c r="AO851" s="356"/>
      <c r="AP851" s="357"/>
      <c r="AQ851" s="357"/>
      <c r="AR851" s="357"/>
      <c r="AS851" s="357"/>
      <c r="AT851" s="357"/>
      <c r="AU851" s="357"/>
      <c r="AV851" s="357"/>
      <c r="AW851" s="357"/>
      <c r="AX851" s="357"/>
      <c r="AY851">
        <f>COUNTA($C$851)</f>
        <v>1</v>
      </c>
    </row>
    <row r="852" spans="1:51" ht="39.75" customHeight="1">
      <c r="A852" s="370">
        <v>8</v>
      </c>
      <c r="B852" s="370">
        <v>1</v>
      </c>
      <c r="C852" s="358" t="s">
        <v>743</v>
      </c>
      <c r="D852" s="343"/>
      <c r="E852" s="343"/>
      <c r="F852" s="343"/>
      <c r="G852" s="343"/>
      <c r="H852" s="343"/>
      <c r="I852" s="343"/>
      <c r="J852" s="344">
        <v>7020001031011</v>
      </c>
      <c r="K852" s="345"/>
      <c r="L852" s="345"/>
      <c r="M852" s="345"/>
      <c r="N852" s="345"/>
      <c r="O852" s="345"/>
      <c r="P852" s="359" t="s">
        <v>769</v>
      </c>
      <c r="Q852" s="346"/>
      <c r="R852" s="346"/>
      <c r="S852" s="346"/>
      <c r="T852" s="346"/>
      <c r="U852" s="346"/>
      <c r="V852" s="346"/>
      <c r="W852" s="346"/>
      <c r="X852" s="346"/>
      <c r="Y852" s="347">
        <v>21.1</v>
      </c>
      <c r="Z852" s="348"/>
      <c r="AA852" s="348"/>
      <c r="AB852" s="349"/>
      <c r="AC852" s="350" t="s">
        <v>222</v>
      </c>
      <c r="AD852" s="351"/>
      <c r="AE852" s="351"/>
      <c r="AF852" s="351"/>
      <c r="AG852" s="351"/>
      <c r="AH852" s="352">
        <v>1</v>
      </c>
      <c r="AI852" s="353"/>
      <c r="AJ852" s="353"/>
      <c r="AK852" s="353"/>
      <c r="AL852" s="354">
        <v>78.400000000000006</v>
      </c>
      <c r="AM852" s="355"/>
      <c r="AN852" s="355"/>
      <c r="AO852" s="356"/>
      <c r="AP852" s="357"/>
      <c r="AQ852" s="357"/>
      <c r="AR852" s="357"/>
      <c r="AS852" s="357"/>
      <c r="AT852" s="357"/>
      <c r="AU852" s="357"/>
      <c r="AV852" s="357"/>
      <c r="AW852" s="357"/>
      <c r="AX852" s="357"/>
      <c r="AY852">
        <f>COUNTA($C$852)</f>
        <v>1</v>
      </c>
    </row>
    <row r="853" spans="1:51" ht="39.75" customHeight="1">
      <c r="A853" s="370">
        <v>9</v>
      </c>
      <c r="B853" s="370">
        <v>1</v>
      </c>
      <c r="C853" s="358" t="s">
        <v>744</v>
      </c>
      <c r="D853" s="343"/>
      <c r="E853" s="343"/>
      <c r="F853" s="343"/>
      <c r="G853" s="343"/>
      <c r="H853" s="343"/>
      <c r="I853" s="343"/>
      <c r="J853" s="344">
        <v>1290001005786</v>
      </c>
      <c r="K853" s="345"/>
      <c r="L853" s="345"/>
      <c r="M853" s="345"/>
      <c r="N853" s="345"/>
      <c r="O853" s="345"/>
      <c r="P853" s="359" t="s">
        <v>752</v>
      </c>
      <c r="Q853" s="346"/>
      <c r="R853" s="346"/>
      <c r="S853" s="346"/>
      <c r="T853" s="346"/>
      <c r="U853" s="346"/>
      <c r="V853" s="346"/>
      <c r="W853" s="346"/>
      <c r="X853" s="346"/>
      <c r="Y853" s="347">
        <v>17.399999999999999</v>
      </c>
      <c r="Z853" s="348"/>
      <c r="AA853" s="348"/>
      <c r="AB853" s="349"/>
      <c r="AC853" s="350" t="s">
        <v>222</v>
      </c>
      <c r="AD853" s="351"/>
      <c r="AE853" s="351"/>
      <c r="AF853" s="351"/>
      <c r="AG853" s="351"/>
      <c r="AH853" s="352">
        <v>5</v>
      </c>
      <c r="AI853" s="353"/>
      <c r="AJ853" s="353"/>
      <c r="AK853" s="353"/>
      <c r="AL853" s="354">
        <v>60</v>
      </c>
      <c r="AM853" s="355"/>
      <c r="AN853" s="355"/>
      <c r="AO853" s="356"/>
      <c r="AP853" s="357"/>
      <c r="AQ853" s="357"/>
      <c r="AR853" s="357"/>
      <c r="AS853" s="357"/>
      <c r="AT853" s="357"/>
      <c r="AU853" s="357"/>
      <c r="AV853" s="357"/>
      <c r="AW853" s="357"/>
      <c r="AX853" s="357"/>
      <c r="AY853">
        <f>COUNTA($C$853)</f>
        <v>1</v>
      </c>
    </row>
    <row r="854" spans="1:51" ht="39.75" customHeight="1">
      <c r="A854" s="370">
        <v>10</v>
      </c>
      <c r="B854" s="370">
        <v>1</v>
      </c>
      <c r="C854" s="358" t="s">
        <v>745</v>
      </c>
      <c r="D854" s="343"/>
      <c r="E854" s="343"/>
      <c r="F854" s="343"/>
      <c r="G854" s="343"/>
      <c r="H854" s="343"/>
      <c r="I854" s="343"/>
      <c r="J854" s="344">
        <v>2010001009145</v>
      </c>
      <c r="K854" s="345"/>
      <c r="L854" s="345"/>
      <c r="M854" s="345"/>
      <c r="N854" s="345"/>
      <c r="O854" s="345"/>
      <c r="P854" s="359" t="s">
        <v>753</v>
      </c>
      <c r="Q854" s="346"/>
      <c r="R854" s="346"/>
      <c r="S854" s="346"/>
      <c r="T854" s="346"/>
      <c r="U854" s="346"/>
      <c r="V854" s="346"/>
      <c r="W854" s="346"/>
      <c r="X854" s="346"/>
      <c r="Y854" s="347">
        <v>7.7</v>
      </c>
      <c r="Z854" s="348"/>
      <c r="AA854" s="348"/>
      <c r="AB854" s="349"/>
      <c r="AC854" s="350" t="s">
        <v>222</v>
      </c>
      <c r="AD854" s="351"/>
      <c r="AE854" s="351"/>
      <c r="AF854" s="351"/>
      <c r="AG854" s="351"/>
      <c r="AH854" s="352">
        <v>5</v>
      </c>
      <c r="AI854" s="353"/>
      <c r="AJ854" s="353"/>
      <c r="AK854" s="353"/>
      <c r="AL854" s="354">
        <v>24.2</v>
      </c>
      <c r="AM854" s="355"/>
      <c r="AN854" s="355"/>
      <c r="AO854" s="356"/>
      <c r="AP854" s="357"/>
      <c r="AQ854" s="357"/>
      <c r="AR854" s="357"/>
      <c r="AS854" s="357"/>
      <c r="AT854" s="357"/>
      <c r="AU854" s="357"/>
      <c r="AV854" s="357"/>
      <c r="AW854" s="357"/>
      <c r="AX854" s="357"/>
      <c r="AY854">
        <f>COUNTA($C$854)</f>
        <v>1</v>
      </c>
    </row>
    <row r="855" spans="1:51" hidden="1">
      <c r="A855" s="370">
        <v>11</v>
      </c>
      <c r="B855" s="370">
        <v>1</v>
      </c>
      <c r="C855" s="358"/>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idden="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idden="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idden="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idden="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idden="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idden="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idden="1">
      <c r="A877" s="360"/>
      <c r="B877" s="360"/>
      <c r="C877" s="360" t="s">
        <v>176</v>
      </c>
      <c r="D877" s="360"/>
      <c r="E877" s="360"/>
      <c r="F877" s="360"/>
      <c r="G877" s="360"/>
      <c r="H877" s="360"/>
      <c r="I877" s="360"/>
      <c r="J877" s="152" t="s">
        <v>177</v>
      </c>
      <c r="K877" s="361"/>
      <c r="L877" s="361"/>
      <c r="M877" s="361"/>
      <c r="N877" s="361"/>
      <c r="O877" s="361"/>
      <c r="P877" s="247" t="s">
        <v>178</v>
      </c>
      <c r="Q877" s="247"/>
      <c r="R877" s="247"/>
      <c r="S877" s="247"/>
      <c r="T877" s="247"/>
      <c r="U877" s="247"/>
      <c r="V877" s="247"/>
      <c r="W877" s="247"/>
      <c r="X877" s="247"/>
      <c r="Y877" s="362" t="s">
        <v>179</v>
      </c>
      <c r="Z877" s="363"/>
      <c r="AA877" s="363"/>
      <c r="AB877" s="363"/>
      <c r="AC877" s="152" t="s">
        <v>180</v>
      </c>
      <c r="AD877" s="152"/>
      <c r="AE877" s="152"/>
      <c r="AF877" s="152"/>
      <c r="AG877" s="152"/>
      <c r="AH877" s="362" t="s">
        <v>181</v>
      </c>
      <c r="AI877" s="360"/>
      <c r="AJ877" s="360"/>
      <c r="AK877" s="360"/>
      <c r="AL877" s="360" t="s">
        <v>182</v>
      </c>
      <c r="AM877" s="360"/>
      <c r="AN877" s="360"/>
      <c r="AO877" s="364"/>
      <c r="AP877" s="365" t="s">
        <v>183</v>
      </c>
      <c r="AQ877" s="365"/>
      <c r="AR877" s="365"/>
      <c r="AS877" s="365"/>
      <c r="AT877" s="365"/>
      <c r="AU877" s="365"/>
      <c r="AV877" s="365"/>
      <c r="AW877" s="365"/>
      <c r="AX877" s="365"/>
      <c r="AY877">
        <f t="shared" ref="AY877:AY878" si="118">$AY$875</f>
        <v>0</v>
      </c>
    </row>
    <row r="878" spans="1:51" hidden="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idden="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idden="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idden="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idden="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idden="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idden="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idden="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idden="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idden="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idden="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idden="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c r="A910" s="360"/>
      <c r="B910" s="360"/>
      <c r="C910" s="360" t="s">
        <v>176</v>
      </c>
      <c r="D910" s="360"/>
      <c r="E910" s="360"/>
      <c r="F910" s="360"/>
      <c r="G910" s="360"/>
      <c r="H910" s="360"/>
      <c r="I910" s="360"/>
      <c r="J910" s="152" t="s">
        <v>177</v>
      </c>
      <c r="K910" s="361"/>
      <c r="L910" s="361"/>
      <c r="M910" s="361"/>
      <c r="N910" s="361"/>
      <c r="O910" s="361"/>
      <c r="P910" s="247" t="s">
        <v>178</v>
      </c>
      <c r="Q910" s="247"/>
      <c r="R910" s="247"/>
      <c r="S910" s="247"/>
      <c r="T910" s="247"/>
      <c r="U910" s="247"/>
      <c r="V910" s="247"/>
      <c r="W910" s="247"/>
      <c r="X910" s="247"/>
      <c r="Y910" s="362" t="s">
        <v>179</v>
      </c>
      <c r="Z910" s="363"/>
      <c r="AA910" s="363"/>
      <c r="AB910" s="363"/>
      <c r="AC910" s="152" t="s">
        <v>180</v>
      </c>
      <c r="AD910" s="152"/>
      <c r="AE910" s="152"/>
      <c r="AF910" s="152"/>
      <c r="AG910" s="152"/>
      <c r="AH910" s="362" t="s">
        <v>181</v>
      </c>
      <c r="AI910" s="360"/>
      <c r="AJ910" s="360"/>
      <c r="AK910" s="360"/>
      <c r="AL910" s="360" t="s">
        <v>182</v>
      </c>
      <c r="AM910" s="360"/>
      <c r="AN910" s="360"/>
      <c r="AO910" s="364"/>
      <c r="AP910" s="365" t="s">
        <v>183</v>
      </c>
      <c r="AQ910" s="365"/>
      <c r="AR910" s="365"/>
      <c r="AS910" s="365"/>
      <c r="AT910" s="365"/>
      <c r="AU910" s="365"/>
      <c r="AV910" s="365"/>
      <c r="AW910" s="365"/>
      <c r="AX910" s="365"/>
      <c r="AY910">
        <f t="shared" ref="AY910:AY911" si="119">$AY$908</f>
        <v>0</v>
      </c>
    </row>
    <row r="911" spans="1:51" hidden="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idden="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idden="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idden="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idden="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idden="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idden="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idden="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idden="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idden="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idden="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idden="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idden="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idden="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idden="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idden="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c r="A943" s="360"/>
      <c r="B943" s="360"/>
      <c r="C943" s="360" t="s">
        <v>176</v>
      </c>
      <c r="D943" s="360"/>
      <c r="E943" s="360"/>
      <c r="F943" s="360"/>
      <c r="G943" s="360"/>
      <c r="H943" s="360"/>
      <c r="I943" s="360"/>
      <c r="J943" s="152" t="s">
        <v>177</v>
      </c>
      <c r="K943" s="361"/>
      <c r="L943" s="361"/>
      <c r="M943" s="361"/>
      <c r="N943" s="361"/>
      <c r="O943" s="361"/>
      <c r="P943" s="247" t="s">
        <v>178</v>
      </c>
      <c r="Q943" s="247"/>
      <c r="R943" s="247"/>
      <c r="S943" s="247"/>
      <c r="T943" s="247"/>
      <c r="U943" s="247"/>
      <c r="V943" s="247"/>
      <c r="W943" s="247"/>
      <c r="X943" s="247"/>
      <c r="Y943" s="362" t="s">
        <v>179</v>
      </c>
      <c r="Z943" s="363"/>
      <c r="AA943" s="363"/>
      <c r="AB943" s="363"/>
      <c r="AC943" s="152" t="s">
        <v>180</v>
      </c>
      <c r="AD943" s="152"/>
      <c r="AE943" s="152"/>
      <c r="AF943" s="152"/>
      <c r="AG943" s="152"/>
      <c r="AH943" s="362" t="s">
        <v>181</v>
      </c>
      <c r="AI943" s="360"/>
      <c r="AJ943" s="360"/>
      <c r="AK943" s="360"/>
      <c r="AL943" s="360" t="s">
        <v>182</v>
      </c>
      <c r="AM943" s="360"/>
      <c r="AN943" s="360"/>
      <c r="AO943" s="364"/>
      <c r="AP943" s="365" t="s">
        <v>183</v>
      </c>
      <c r="AQ943" s="365"/>
      <c r="AR943" s="365"/>
      <c r="AS943" s="365"/>
      <c r="AT943" s="365"/>
      <c r="AU943" s="365"/>
      <c r="AV943" s="365"/>
      <c r="AW943" s="365"/>
      <c r="AX943" s="365"/>
      <c r="AY943">
        <f t="shared" ref="AY943:AY944" si="120">$AY$941</f>
        <v>0</v>
      </c>
    </row>
    <row r="944" spans="1:51" hidden="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idden="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idden="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idden="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idden="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idden="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idden="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c r="A976" s="360"/>
      <c r="B976" s="360"/>
      <c r="C976" s="360" t="s">
        <v>176</v>
      </c>
      <c r="D976" s="360"/>
      <c r="E976" s="360"/>
      <c r="F976" s="360"/>
      <c r="G976" s="360"/>
      <c r="H976" s="360"/>
      <c r="I976" s="360"/>
      <c r="J976" s="152" t="s">
        <v>177</v>
      </c>
      <c r="K976" s="361"/>
      <c r="L976" s="361"/>
      <c r="M976" s="361"/>
      <c r="N976" s="361"/>
      <c r="O976" s="361"/>
      <c r="P976" s="247" t="s">
        <v>178</v>
      </c>
      <c r="Q976" s="247"/>
      <c r="R976" s="247"/>
      <c r="S976" s="247"/>
      <c r="T976" s="247"/>
      <c r="U976" s="247"/>
      <c r="V976" s="247"/>
      <c r="W976" s="247"/>
      <c r="X976" s="247"/>
      <c r="Y976" s="362" t="s">
        <v>179</v>
      </c>
      <c r="Z976" s="363"/>
      <c r="AA976" s="363"/>
      <c r="AB976" s="363"/>
      <c r="AC976" s="152" t="s">
        <v>180</v>
      </c>
      <c r="AD976" s="152"/>
      <c r="AE976" s="152"/>
      <c r="AF976" s="152"/>
      <c r="AG976" s="152"/>
      <c r="AH976" s="362" t="s">
        <v>181</v>
      </c>
      <c r="AI976" s="360"/>
      <c r="AJ976" s="360"/>
      <c r="AK976" s="360"/>
      <c r="AL976" s="360" t="s">
        <v>182</v>
      </c>
      <c r="AM976" s="360"/>
      <c r="AN976" s="360"/>
      <c r="AO976" s="364"/>
      <c r="AP976" s="365" t="s">
        <v>183</v>
      </c>
      <c r="AQ976" s="365"/>
      <c r="AR976" s="365"/>
      <c r="AS976" s="365"/>
      <c r="AT976" s="365"/>
      <c r="AU976" s="365"/>
      <c r="AV976" s="365"/>
      <c r="AW976" s="365"/>
      <c r="AX976" s="365"/>
      <c r="AY976">
        <f t="shared" ref="AY976:AY977" si="121">$AY$974</f>
        <v>0</v>
      </c>
    </row>
    <row r="977" spans="1:51" hidden="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idden="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idden="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idden="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idden="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idden="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idden="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idden="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idden="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idden="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idden="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idden="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c r="A1009" s="360"/>
      <c r="B1009" s="360"/>
      <c r="C1009" s="360" t="s">
        <v>176</v>
      </c>
      <c r="D1009" s="360"/>
      <c r="E1009" s="360"/>
      <c r="F1009" s="360"/>
      <c r="G1009" s="360"/>
      <c r="H1009" s="360"/>
      <c r="I1009" s="360"/>
      <c r="J1009" s="152" t="s">
        <v>177</v>
      </c>
      <c r="K1009" s="361"/>
      <c r="L1009" s="361"/>
      <c r="M1009" s="361"/>
      <c r="N1009" s="361"/>
      <c r="O1009" s="361"/>
      <c r="P1009" s="247" t="s">
        <v>178</v>
      </c>
      <c r="Q1009" s="247"/>
      <c r="R1009" s="247"/>
      <c r="S1009" s="247"/>
      <c r="T1009" s="247"/>
      <c r="U1009" s="247"/>
      <c r="V1009" s="247"/>
      <c r="W1009" s="247"/>
      <c r="X1009" s="247"/>
      <c r="Y1009" s="362" t="s">
        <v>179</v>
      </c>
      <c r="Z1009" s="363"/>
      <c r="AA1009" s="363"/>
      <c r="AB1009" s="363"/>
      <c r="AC1009" s="152" t="s">
        <v>180</v>
      </c>
      <c r="AD1009" s="152"/>
      <c r="AE1009" s="152"/>
      <c r="AF1009" s="152"/>
      <c r="AG1009" s="152"/>
      <c r="AH1009" s="362" t="s">
        <v>181</v>
      </c>
      <c r="AI1009" s="360"/>
      <c r="AJ1009" s="360"/>
      <c r="AK1009" s="360"/>
      <c r="AL1009" s="360" t="s">
        <v>182</v>
      </c>
      <c r="AM1009" s="360"/>
      <c r="AN1009" s="360"/>
      <c r="AO1009" s="364"/>
      <c r="AP1009" s="365" t="s">
        <v>183</v>
      </c>
      <c r="AQ1009" s="365"/>
      <c r="AR1009" s="365"/>
      <c r="AS1009" s="365"/>
      <c r="AT1009" s="365"/>
      <c r="AU1009" s="365"/>
      <c r="AV1009" s="365"/>
      <c r="AW1009" s="365"/>
      <c r="AX1009" s="365"/>
      <c r="AY1009">
        <f t="shared" ref="AY1009:AY1010" si="122">$AY$1007</f>
        <v>0</v>
      </c>
    </row>
    <row r="1010" spans="1:51" hidden="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idden="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idden="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c r="A1042" s="360"/>
      <c r="B1042" s="360"/>
      <c r="C1042" s="360" t="s">
        <v>176</v>
      </c>
      <c r="D1042" s="360"/>
      <c r="E1042" s="360"/>
      <c r="F1042" s="360"/>
      <c r="G1042" s="360"/>
      <c r="H1042" s="360"/>
      <c r="I1042" s="360"/>
      <c r="J1042" s="152" t="s">
        <v>177</v>
      </c>
      <c r="K1042" s="361"/>
      <c r="L1042" s="361"/>
      <c r="M1042" s="361"/>
      <c r="N1042" s="361"/>
      <c r="O1042" s="361"/>
      <c r="P1042" s="247" t="s">
        <v>178</v>
      </c>
      <c r="Q1042" s="247"/>
      <c r="R1042" s="247"/>
      <c r="S1042" s="247"/>
      <c r="T1042" s="247"/>
      <c r="U1042" s="247"/>
      <c r="V1042" s="247"/>
      <c r="W1042" s="247"/>
      <c r="X1042" s="247"/>
      <c r="Y1042" s="362" t="s">
        <v>179</v>
      </c>
      <c r="Z1042" s="363"/>
      <c r="AA1042" s="363"/>
      <c r="AB1042" s="363"/>
      <c r="AC1042" s="152" t="s">
        <v>180</v>
      </c>
      <c r="AD1042" s="152"/>
      <c r="AE1042" s="152"/>
      <c r="AF1042" s="152"/>
      <c r="AG1042" s="152"/>
      <c r="AH1042" s="362" t="s">
        <v>181</v>
      </c>
      <c r="AI1042" s="360"/>
      <c r="AJ1042" s="360"/>
      <c r="AK1042" s="360"/>
      <c r="AL1042" s="360" t="s">
        <v>182</v>
      </c>
      <c r="AM1042" s="360"/>
      <c r="AN1042" s="360"/>
      <c r="AO1042" s="364"/>
      <c r="AP1042" s="365" t="s">
        <v>183</v>
      </c>
      <c r="AQ1042" s="365"/>
      <c r="AR1042" s="365"/>
      <c r="AS1042" s="365"/>
      <c r="AT1042" s="365"/>
      <c r="AU1042" s="365"/>
      <c r="AV1042" s="365"/>
      <c r="AW1042" s="365"/>
      <c r="AX1042" s="365"/>
      <c r="AY1042">
        <f t="shared" ref="AY1042:AY1043" si="123">$AY$1040</f>
        <v>0</v>
      </c>
    </row>
    <row r="1043" spans="1:51" hidden="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idden="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idden="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c r="A1075" s="360"/>
      <c r="B1075" s="360"/>
      <c r="C1075" s="360" t="s">
        <v>176</v>
      </c>
      <c r="D1075" s="360"/>
      <c r="E1075" s="360"/>
      <c r="F1075" s="360"/>
      <c r="G1075" s="360"/>
      <c r="H1075" s="360"/>
      <c r="I1075" s="360"/>
      <c r="J1075" s="152" t="s">
        <v>177</v>
      </c>
      <c r="K1075" s="361"/>
      <c r="L1075" s="361"/>
      <c r="M1075" s="361"/>
      <c r="N1075" s="361"/>
      <c r="O1075" s="361"/>
      <c r="P1075" s="247" t="s">
        <v>178</v>
      </c>
      <c r="Q1075" s="247"/>
      <c r="R1075" s="247"/>
      <c r="S1075" s="247"/>
      <c r="T1075" s="247"/>
      <c r="U1075" s="247"/>
      <c r="V1075" s="247"/>
      <c r="W1075" s="247"/>
      <c r="X1075" s="247"/>
      <c r="Y1075" s="362" t="s">
        <v>179</v>
      </c>
      <c r="Z1075" s="363"/>
      <c r="AA1075" s="363"/>
      <c r="AB1075" s="363"/>
      <c r="AC1075" s="152" t="s">
        <v>180</v>
      </c>
      <c r="AD1075" s="152"/>
      <c r="AE1075" s="152"/>
      <c r="AF1075" s="152"/>
      <c r="AG1075" s="152"/>
      <c r="AH1075" s="362" t="s">
        <v>181</v>
      </c>
      <c r="AI1075" s="360"/>
      <c r="AJ1075" s="360"/>
      <c r="AK1075" s="360"/>
      <c r="AL1075" s="360" t="s">
        <v>182</v>
      </c>
      <c r="AM1075" s="360"/>
      <c r="AN1075" s="360"/>
      <c r="AO1075" s="364"/>
      <c r="AP1075" s="365" t="s">
        <v>183</v>
      </c>
      <c r="AQ1075" s="365"/>
      <c r="AR1075" s="365"/>
      <c r="AS1075" s="365"/>
      <c r="AT1075" s="365"/>
      <c r="AU1075" s="365"/>
      <c r="AV1075" s="365"/>
      <c r="AW1075" s="365"/>
      <c r="AX1075" s="365"/>
      <c r="AY1075">
        <f t="shared" ref="AY1075:AY1076" si="124">$AY$1073</f>
        <v>0</v>
      </c>
    </row>
    <row r="1076" spans="1:51" hidden="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idden="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idden="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9.75" hidden="1" customHeight="1">
      <c r="A1106" s="374" t="s">
        <v>191</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idden="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 hidden="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idden="1">
      <c r="A1109" s="370"/>
      <c r="B1109" s="370"/>
      <c r="C1109" s="152" t="s">
        <v>193</v>
      </c>
      <c r="D1109" s="377"/>
      <c r="E1109" s="152" t="s">
        <v>194</v>
      </c>
      <c r="F1109" s="377"/>
      <c r="G1109" s="377"/>
      <c r="H1109" s="377"/>
      <c r="I1109" s="377"/>
      <c r="J1109" s="152" t="s">
        <v>177</v>
      </c>
      <c r="K1109" s="152"/>
      <c r="L1109" s="152"/>
      <c r="M1109" s="152"/>
      <c r="N1109" s="152"/>
      <c r="O1109" s="152"/>
      <c r="P1109" s="362" t="s">
        <v>178</v>
      </c>
      <c r="Q1109" s="362"/>
      <c r="R1109" s="362"/>
      <c r="S1109" s="362"/>
      <c r="T1109" s="362"/>
      <c r="U1109" s="362"/>
      <c r="V1109" s="362"/>
      <c r="W1109" s="362"/>
      <c r="X1109" s="362"/>
      <c r="Y1109" s="152" t="s">
        <v>195</v>
      </c>
      <c r="Z1109" s="377"/>
      <c r="AA1109" s="377"/>
      <c r="AB1109" s="377"/>
      <c r="AC1109" s="152" t="s">
        <v>196</v>
      </c>
      <c r="AD1109" s="152"/>
      <c r="AE1109" s="152"/>
      <c r="AF1109" s="152"/>
      <c r="AG1109" s="152"/>
      <c r="AH1109" s="362" t="s">
        <v>197</v>
      </c>
      <c r="AI1109" s="363"/>
      <c r="AJ1109" s="363"/>
      <c r="AK1109" s="363"/>
      <c r="AL1109" s="363" t="s">
        <v>182</v>
      </c>
      <c r="AM1109" s="363"/>
      <c r="AN1109" s="363"/>
      <c r="AO1109" s="378"/>
      <c r="AP1109" s="365" t="s">
        <v>198</v>
      </c>
      <c r="AQ1109" s="365"/>
      <c r="AR1109" s="365"/>
      <c r="AS1109" s="365"/>
      <c r="AT1109" s="365"/>
      <c r="AU1109" s="365"/>
      <c r="AV1109" s="365"/>
      <c r="AW1109" s="365"/>
      <c r="AX1109" s="365"/>
    </row>
    <row r="1110" spans="1:51" hidden="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idden="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idden="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idden="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idden="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idden="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idden="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idden="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idden="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idden="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idden="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idden="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idden="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idden="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idden="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idden="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idden="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idden="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idden="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idden="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idden="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idden="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idden="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idden="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idden="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idden="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idden="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idden="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idden="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idden="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47">
      <formula>IF(RIGHT(TEXT(P14,"0.#"),1)=".",FALSE,TRUE)</formula>
    </cfRule>
    <cfRule type="expression" dxfId="2814" priority="14048">
      <formula>IF(RIGHT(TEXT(P14,"0.#"),1)=".",TRUE,FALSE)</formula>
    </cfRule>
  </conditionalFormatting>
  <conditionalFormatting sqref="P18:AX18">
    <cfRule type="expression" dxfId="2813" priority="13923">
      <formula>IF(RIGHT(TEXT(P18,"0.#"),1)=".",FALSE,TRUE)</formula>
    </cfRule>
    <cfRule type="expression" dxfId="2812" priority="13924">
      <formula>IF(RIGHT(TEXT(P18,"0.#"),1)=".",TRUE,FALSE)</formula>
    </cfRule>
  </conditionalFormatting>
  <conditionalFormatting sqref="Y790">
    <cfRule type="expression" dxfId="2811" priority="13919">
      <formula>IF(RIGHT(TEXT(Y790,"0.#"),1)=".",FALSE,TRUE)</formula>
    </cfRule>
    <cfRule type="expression" dxfId="2810" priority="13920">
      <formula>IF(RIGHT(TEXT(Y790,"0.#"),1)=".",TRUE,FALSE)</formula>
    </cfRule>
  </conditionalFormatting>
  <conditionalFormatting sqref="Y799">
    <cfRule type="expression" dxfId="2809" priority="13915">
      <formula>IF(RIGHT(TEXT(Y799,"0.#"),1)=".",FALSE,TRUE)</formula>
    </cfRule>
    <cfRule type="expression" dxfId="2808" priority="13916">
      <formula>IF(RIGHT(TEXT(Y799,"0.#"),1)=".",TRUE,FALSE)</formula>
    </cfRule>
  </conditionalFormatting>
  <conditionalFormatting sqref="Y830:Y837 Y828 Y817:Y824 Y815 Y804:Y811 Y802">
    <cfRule type="expression" dxfId="2807" priority="13697">
      <formula>IF(RIGHT(TEXT(Y802,"0.#"),1)=".",FALSE,TRUE)</formula>
    </cfRule>
    <cfRule type="expression" dxfId="2806" priority="13698">
      <formula>IF(RIGHT(TEXT(Y802,"0.#"),1)=".",TRUE,FALSE)</formula>
    </cfRule>
  </conditionalFormatting>
  <conditionalFormatting sqref="AD16:AQ17 P15:AX15 P13:AX13">
    <cfRule type="expression" dxfId="2805" priority="13745">
      <formula>IF(RIGHT(TEXT(P13,"0.#"),1)=".",FALSE,TRUE)</formula>
    </cfRule>
    <cfRule type="expression" dxfId="2804" priority="13746">
      <formula>IF(RIGHT(TEXT(P13,"0.#"),1)=".",TRUE,FALSE)</formula>
    </cfRule>
  </conditionalFormatting>
  <conditionalFormatting sqref="AD19:AJ19">
    <cfRule type="expression" dxfId="2803" priority="13743">
      <formula>IF(RIGHT(TEXT(AD19,"0.#"),1)=".",FALSE,TRUE)</formula>
    </cfRule>
    <cfRule type="expression" dxfId="2802" priority="13744">
      <formula>IF(RIGHT(TEXT(AD19,"0.#"),1)=".",TRUE,FALSE)</formula>
    </cfRule>
  </conditionalFormatting>
  <conditionalFormatting sqref="AQ101">
    <cfRule type="expression" dxfId="2801" priority="13735">
      <formula>IF(RIGHT(TEXT(AQ101,"0.#"),1)=".",FALSE,TRUE)</formula>
    </cfRule>
    <cfRule type="expression" dxfId="2800" priority="13736">
      <formula>IF(RIGHT(TEXT(AQ101,"0.#"),1)=".",TRUE,FALSE)</formula>
    </cfRule>
  </conditionalFormatting>
  <conditionalFormatting sqref="Y791:Y798 Y789">
    <cfRule type="expression" dxfId="2799" priority="13721">
      <formula>IF(RIGHT(TEXT(Y789,"0.#"),1)=".",FALSE,TRUE)</formula>
    </cfRule>
    <cfRule type="expression" dxfId="2798" priority="13722">
      <formula>IF(RIGHT(TEXT(Y789,"0.#"),1)=".",TRUE,FALSE)</formula>
    </cfRule>
  </conditionalFormatting>
  <conditionalFormatting sqref="AU790">
    <cfRule type="expression" dxfId="2797" priority="13719">
      <formula>IF(RIGHT(TEXT(AU790,"0.#"),1)=".",FALSE,TRUE)</formula>
    </cfRule>
    <cfRule type="expression" dxfId="2796" priority="13720">
      <formula>IF(RIGHT(TEXT(AU790,"0.#"),1)=".",TRUE,FALSE)</formula>
    </cfRule>
  </conditionalFormatting>
  <conditionalFormatting sqref="AU799">
    <cfRule type="expression" dxfId="2795" priority="13717">
      <formula>IF(RIGHT(TEXT(AU799,"0.#"),1)=".",FALSE,TRUE)</formula>
    </cfRule>
    <cfRule type="expression" dxfId="2794" priority="13718">
      <formula>IF(RIGHT(TEXT(AU799,"0.#"),1)=".",TRUE,FALSE)</formula>
    </cfRule>
  </conditionalFormatting>
  <conditionalFormatting sqref="AU791:AU798 AU789">
    <cfRule type="expression" dxfId="2793" priority="13715">
      <formula>IF(RIGHT(TEXT(AU789,"0.#"),1)=".",FALSE,TRUE)</formula>
    </cfRule>
    <cfRule type="expression" dxfId="2792" priority="13716">
      <formula>IF(RIGHT(TEXT(AU789,"0.#"),1)=".",TRUE,FALSE)</formula>
    </cfRule>
  </conditionalFormatting>
  <conditionalFormatting sqref="Y829 Y816 Y803">
    <cfRule type="expression" dxfId="2791" priority="13701">
      <formula>IF(RIGHT(TEXT(Y803,"0.#"),1)=".",FALSE,TRUE)</formula>
    </cfRule>
    <cfRule type="expression" dxfId="2790" priority="13702">
      <formula>IF(RIGHT(TEXT(Y803,"0.#"),1)=".",TRUE,FALSE)</formula>
    </cfRule>
  </conditionalFormatting>
  <conditionalFormatting sqref="Y838 Y825 Y812">
    <cfRule type="expression" dxfId="2789" priority="13699">
      <formula>IF(RIGHT(TEXT(Y812,"0.#"),1)=".",FALSE,TRUE)</formula>
    </cfRule>
    <cfRule type="expression" dxfId="2788" priority="13700">
      <formula>IF(RIGHT(TEXT(Y812,"0.#"),1)=".",TRUE,FALSE)</formula>
    </cfRule>
  </conditionalFormatting>
  <conditionalFormatting sqref="AU829 AU816 AU803">
    <cfRule type="expression" dxfId="2787" priority="13695">
      <formula>IF(RIGHT(TEXT(AU803,"0.#"),1)=".",FALSE,TRUE)</formula>
    </cfRule>
    <cfRule type="expression" dxfId="2786" priority="13696">
      <formula>IF(RIGHT(TEXT(AU803,"0.#"),1)=".",TRUE,FALSE)</formula>
    </cfRule>
  </conditionalFormatting>
  <conditionalFormatting sqref="AU838 AU825 AU812">
    <cfRule type="expression" dxfId="2785" priority="13693">
      <formula>IF(RIGHT(TEXT(AU812,"0.#"),1)=".",FALSE,TRUE)</formula>
    </cfRule>
    <cfRule type="expression" dxfId="2784" priority="13694">
      <formula>IF(RIGHT(TEXT(AU812,"0.#"),1)=".",TRUE,FALSE)</formula>
    </cfRule>
  </conditionalFormatting>
  <conditionalFormatting sqref="AU830:AU837 AU828 AU817:AU824 AU815 AU804:AU811 AU802">
    <cfRule type="expression" dxfId="2783" priority="13691">
      <formula>IF(RIGHT(TEXT(AU802,"0.#"),1)=".",FALSE,TRUE)</formula>
    </cfRule>
    <cfRule type="expression" dxfId="2782" priority="13692">
      <formula>IF(RIGHT(TEXT(AU802,"0.#"),1)=".",TRUE,FALSE)</formula>
    </cfRule>
  </conditionalFormatting>
  <conditionalFormatting sqref="AM87">
    <cfRule type="expression" dxfId="2781" priority="13345">
      <formula>IF(RIGHT(TEXT(AM87,"0.#"),1)=".",FALSE,TRUE)</formula>
    </cfRule>
    <cfRule type="expression" dxfId="2780" priority="13346">
      <formula>IF(RIGHT(TEXT(AM87,"0.#"),1)=".",TRUE,FALSE)</formula>
    </cfRule>
  </conditionalFormatting>
  <conditionalFormatting sqref="AE55">
    <cfRule type="expression" dxfId="2779" priority="13413">
      <formula>IF(RIGHT(TEXT(AE55,"0.#"),1)=".",FALSE,TRUE)</formula>
    </cfRule>
    <cfRule type="expression" dxfId="2778" priority="13414">
      <formula>IF(RIGHT(TEXT(AE55,"0.#"),1)=".",TRUE,FALSE)</formula>
    </cfRule>
  </conditionalFormatting>
  <conditionalFormatting sqref="AI55">
    <cfRule type="expression" dxfId="2777" priority="13411">
      <formula>IF(RIGHT(TEXT(AI55,"0.#"),1)=".",FALSE,TRUE)</formula>
    </cfRule>
    <cfRule type="expression" dxfId="2776" priority="13412">
      <formula>IF(RIGHT(TEXT(AI55,"0.#"),1)=".",TRUE,FALSE)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Q116">
    <cfRule type="expression" dxfId="2629" priority="13199">
      <formula>IF(RIGHT(TEXT(AQ116,"0.#"),1)=".",FALSE,TRUE)</formula>
    </cfRule>
    <cfRule type="expression" dxfId="2628" priority="13200">
      <formula>IF(RIGHT(TEXT(AQ116,"0.#"),1)=".",TRUE,FALSE)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 Y856:Y874 Y853:Y854 Y851">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6:AC17">
    <cfRule type="expression" dxfId="743" priority="43">
      <formula>IF(RIGHT(TEXT(P16,"0.#"),1)=".",FALSE,TRUE)</formula>
    </cfRule>
    <cfRule type="expression" dxfId="742" priority="44">
      <formula>IF(RIGHT(TEXT(P16,"0.#"),1)=".",TRUE,FALSE)</formula>
    </cfRule>
  </conditionalFormatting>
  <conditionalFormatting sqref="W19:AC19">
    <cfRule type="expression" dxfId="741" priority="41">
      <formula>IF(RIGHT(TEXT(W19,"0.#"),1)=".",FALSE,TRUE)</formula>
    </cfRule>
    <cfRule type="expression" dxfId="740" priority="42">
      <formula>IF(RIGHT(TEXT(W19,"0.#"),1)=".",TRUE,FALSE)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AI34 AM34">
    <cfRule type="expression" dxfId="729" priority="29">
      <formula>IF(RIGHT(TEXT(AE34,"0.#"),1)=".",FALSE,TRUE)</formula>
    </cfRule>
    <cfRule type="expression" dxfId="728" priority="30">
      <formula>IF(RIGHT(TEXT(AE34,"0.#"),1)=".",TRUE,FALSE)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Y855">
    <cfRule type="expression" dxfId="711" priority="11">
      <formula>IF(RIGHT(TEXT(Y855,"0.#"),1)=".",FALSE,TRUE)</formula>
    </cfRule>
    <cfRule type="expression" dxfId="710" priority="12">
      <formula>IF(RIGHT(TEXT(Y855,"0.#"),1)=".",TRUE,FALSE)</formula>
    </cfRule>
  </conditionalFormatting>
  <conditionalFormatting sqref="Y852">
    <cfRule type="expression" dxfId="709" priority="9">
      <formula>IF(RIGHT(TEXT(Y852,"0.#"),1)=".",FALSE,TRUE)</formula>
    </cfRule>
    <cfRule type="expression" dxfId="708" priority="10">
      <formula>IF(RIGHT(TEXT(Y852,"0.#"),1)=".",TRUE,FALSE)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148</v>
      </c>
      <c r="AD1" s="28"/>
      <c r="AE1" s="29" t="s">
        <v>149</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702</v>
      </c>
      <c r="H2" s="13" t="str">
        <f>IF(G2="","",F2)</f>
        <v>一般会計</v>
      </c>
      <c r="I2" s="13" t="str">
        <f>IF(H2="","",IF(I1&lt;&gt;"",CONCATENATE(I1,"、",H2),H2))</f>
        <v>一般会計</v>
      </c>
      <c r="K2" s="14" t="s">
        <v>214</v>
      </c>
      <c r="L2" s="15"/>
      <c r="M2" s="13" t="str">
        <f>IF(L2="","",K2)</f>
        <v/>
      </c>
      <c r="N2" s="13" t="str">
        <f>IF(M2="","",IF(N1&lt;&gt;"",CONCATENATE(N1,"、",M2),M2))</f>
        <v/>
      </c>
      <c r="O2" s="13"/>
      <c r="P2" s="12" t="s">
        <v>215</v>
      </c>
      <c r="Q2" s="17"/>
      <c r="R2" s="13" t="str">
        <f>IF(Q2="","",P2)</f>
        <v/>
      </c>
      <c r="S2" s="13" t="str">
        <f>IF(R2="","",IF(S1&lt;&gt;"",CONCATENATE(S1,"、",R2),R2))</f>
        <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c r="R3" s="13" t="str">
        <f t="shared" ref="R3:R8" si="3">IF(Q3="","",P3)</f>
        <v/>
      </c>
      <c r="S3" s="13" t="str">
        <f t="shared" ref="S3:S8" si="4">IF(R3="",S2,IF(S2&lt;&gt;"",CONCATENATE(S2,"、",R3),R3))</f>
        <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t="s">
        <v>702</v>
      </c>
      <c r="R4" s="13" t="str">
        <f t="shared" si="3"/>
        <v>補助</v>
      </c>
      <c r="S4" s="13" t="str">
        <f t="shared" si="4"/>
        <v>補助</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補助</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補助</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t="s">
        <v>702</v>
      </c>
      <c r="M7" s="13" t="str">
        <f t="shared" si="2"/>
        <v>経済協力</v>
      </c>
      <c r="N7" s="13" t="str">
        <f t="shared" si="6"/>
        <v>経済協力</v>
      </c>
      <c r="O7" s="13"/>
      <c r="P7" s="12" t="s">
        <v>282</v>
      </c>
      <c r="Q7" s="17"/>
      <c r="R7" s="13" t="str">
        <f t="shared" si="3"/>
        <v/>
      </c>
      <c r="S7" s="13" t="str">
        <f t="shared" si="4"/>
        <v>補助</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経済協力</v>
      </c>
      <c r="O8" s="13"/>
      <c r="P8" s="12" t="s">
        <v>40</v>
      </c>
      <c r="Q8" s="17"/>
      <c r="R8" s="13" t="str">
        <f t="shared" si="3"/>
        <v/>
      </c>
      <c r="S8" s="13" t="str">
        <f t="shared" si="4"/>
        <v>補助</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経済協力</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経済協力</v>
      </c>
      <c r="O10" s="13"/>
      <c r="P10" s="13" t="str">
        <f>S8</f>
        <v>補助</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c r="M11" s="13" t="str">
        <f t="shared" si="2"/>
        <v/>
      </c>
      <c r="N11" s="13" t="str">
        <f t="shared" si="6"/>
        <v>経済協力</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経済協力</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t="s">
        <v>702</v>
      </c>
      <c r="C22" s="13" t="str">
        <f t="shared" si="9"/>
        <v>ＯＤＡ</v>
      </c>
      <c r="D22" s="13" t="str">
        <f>IF(C22="",D21,IF(D21&lt;&gt;"",CONCATENATE(D21,"、",C22),C22))</f>
        <v>ＯＤＡ</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ＯＤＡ</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ＯＤＡ</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ＯＤＡ</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28"/>
      <c r="Z2" s="827"/>
      <c r="AA2" s="828"/>
      <c r="AB2" s="1032" t="s">
        <v>44</v>
      </c>
      <c r="AC2" s="1033"/>
      <c r="AD2" s="1034"/>
      <c r="AE2" s="1038" t="s">
        <v>20</v>
      </c>
      <c r="AF2" s="1038"/>
      <c r="AG2" s="1038"/>
      <c r="AH2" s="1038"/>
      <c r="AI2" s="1038" t="s">
        <v>21</v>
      </c>
      <c r="AJ2" s="1038"/>
      <c r="AK2" s="1038"/>
      <c r="AL2" s="559"/>
      <c r="AM2" s="1038" t="s">
        <v>45</v>
      </c>
      <c r="AN2" s="1038"/>
      <c r="AO2" s="1038"/>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9"/>
      <c r="Z3" s="1030"/>
      <c r="AA3" s="1031"/>
      <c r="AB3" s="1035"/>
      <c r="AC3" s="1036"/>
      <c r="AD3" s="1037"/>
      <c r="AE3" s="923"/>
      <c r="AF3" s="923"/>
      <c r="AG3" s="923"/>
      <c r="AH3" s="923"/>
      <c r="AI3" s="923"/>
      <c r="AJ3" s="923"/>
      <c r="AK3" s="923"/>
      <c r="AL3" s="410"/>
      <c r="AM3" s="923"/>
      <c r="AN3" s="923"/>
      <c r="AO3" s="923"/>
      <c r="AP3" s="410"/>
      <c r="AQ3" s="199"/>
      <c r="AR3" s="200"/>
      <c r="AS3" s="136" t="s">
        <v>48</v>
      </c>
      <c r="AT3" s="137"/>
      <c r="AU3" s="200"/>
      <c r="AV3" s="200"/>
      <c r="AW3" s="395" t="s">
        <v>49</v>
      </c>
      <c r="AX3" s="396"/>
      <c r="AY3" s="34">
        <f>$AY$2</f>
        <v>0</v>
      </c>
    </row>
    <row r="4" spans="1:51" ht="22.5" customHeight="1">
      <c r="A4" s="400"/>
      <c r="B4" s="398"/>
      <c r="C4" s="398"/>
      <c r="D4" s="398"/>
      <c r="E4" s="398"/>
      <c r="F4" s="399"/>
      <c r="G4" s="566"/>
      <c r="H4" s="1005"/>
      <c r="I4" s="1005"/>
      <c r="J4" s="1005"/>
      <c r="K4" s="1005"/>
      <c r="L4" s="1005"/>
      <c r="M4" s="1005"/>
      <c r="N4" s="1005"/>
      <c r="O4" s="1006"/>
      <c r="P4" s="108"/>
      <c r="Q4" s="1013"/>
      <c r="R4" s="1013"/>
      <c r="S4" s="1013"/>
      <c r="T4" s="1013"/>
      <c r="U4" s="1013"/>
      <c r="V4" s="1013"/>
      <c r="W4" s="1013"/>
      <c r="X4" s="1014"/>
      <c r="Y4" s="1023" t="s">
        <v>50</v>
      </c>
      <c r="Z4" s="1024"/>
      <c r="AA4" s="1025"/>
      <c r="AB4" s="463"/>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49" t="s">
        <v>51</v>
      </c>
      <c r="Z5" s="1020"/>
      <c r="AA5" s="1021"/>
      <c r="AB5" s="525"/>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52</v>
      </c>
      <c r="Z6" s="1020"/>
      <c r="AA6" s="1021"/>
      <c r="AB6" s="595" t="s">
        <v>53</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28"/>
      <c r="Z9" s="827"/>
      <c r="AA9" s="828"/>
      <c r="AB9" s="1032" t="s">
        <v>44</v>
      </c>
      <c r="AC9" s="1033"/>
      <c r="AD9" s="1034"/>
      <c r="AE9" s="1038" t="s">
        <v>20</v>
      </c>
      <c r="AF9" s="1038"/>
      <c r="AG9" s="1038"/>
      <c r="AH9" s="1038"/>
      <c r="AI9" s="1038" t="s">
        <v>21</v>
      </c>
      <c r="AJ9" s="1038"/>
      <c r="AK9" s="1038"/>
      <c r="AL9" s="559"/>
      <c r="AM9" s="1038" t="s">
        <v>45</v>
      </c>
      <c r="AN9" s="1038"/>
      <c r="AO9" s="1038"/>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9"/>
      <c r="Z10" s="1030"/>
      <c r="AA10" s="1031"/>
      <c r="AB10" s="1035"/>
      <c r="AC10" s="1036"/>
      <c r="AD10" s="1037"/>
      <c r="AE10" s="923"/>
      <c r="AF10" s="923"/>
      <c r="AG10" s="923"/>
      <c r="AH10" s="923"/>
      <c r="AI10" s="923"/>
      <c r="AJ10" s="923"/>
      <c r="AK10" s="923"/>
      <c r="AL10" s="410"/>
      <c r="AM10" s="923"/>
      <c r="AN10" s="923"/>
      <c r="AO10" s="923"/>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1005"/>
      <c r="I11" s="1005"/>
      <c r="J11" s="1005"/>
      <c r="K11" s="1005"/>
      <c r="L11" s="1005"/>
      <c r="M11" s="1005"/>
      <c r="N11" s="1005"/>
      <c r="O11" s="1006"/>
      <c r="P11" s="108"/>
      <c r="Q11" s="1013"/>
      <c r="R11" s="1013"/>
      <c r="S11" s="1013"/>
      <c r="T11" s="1013"/>
      <c r="U11" s="1013"/>
      <c r="V11" s="1013"/>
      <c r="W11" s="1013"/>
      <c r="X11" s="1014"/>
      <c r="Y11" s="1023" t="s">
        <v>50</v>
      </c>
      <c r="Z11" s="1024"/>
      <c r="AA11" s="1025"/>
      <c r="AB11" s="463"/>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49" t="s">
        <v>51</v>
      </c>
      <c r="Z12" s="1020"/>
      <c r="AA12" s="1021"/>
      <c r="AB12" s="525"/>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52</v>
      </c>
      <c r="Z13" s="1020"/>
      <c r="AA13" s="1021"/>
      <c r="AB13" s="595" t="s">
        <v>53</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28"/>
      <c r="Z16" s="827"/>
      <c r="AA16" s="828"/>
      <c r="AB16" s="1032" t="s">
        <v>44</v>
      </c>
      <c r="AC16" s="1033"/>
      <c r="AD16" s="1034"/>
      <c r="AE16" s="1038" t="s">
        <v>20</v>
      </c>
      <c r="AF16" s="1038"/>
      <c r="AG16" s="1038"/>
      <c r="AH16" s="1038"/>
      <c r="AI16" s="1038" t="s">
        <v>21</v>
      </c>
      <c r="AJ16" s="1038"/>
      <c r="AK16" s="1038"/>
      <c r="AL16" s="559"/>
      <c r="AM16" s="1038" t="s">
        <v>45</v>
      </c>
      <c r="AN16" s="1038"/>
      <c r="AO16" s="1038"/>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9"/>
      <c r="Z17" s="1030"/>
      <c r="AA17" s="1031"/>
      <c r="AB17" s="1035"/>
      <c r="AC17" s="1036"/>
      <c r="AD17" s="1037"/>
      <c r="AE17" s="923"/>
      <c r="AF17" s="923"/>
      <c r="AG17" s="923"/>
      <c r="AH17" s="923"/>
      <c r="AI17" s="923"/>
      <c r="AJ17" s="923"/>
      <c r="AK17" s="923"/>
      <c r="AL17" s="410"/>
      <c r="AM17" s="923"/>
      <c r="AN17" s="923"/>
      <c r="AO17" s="923"/>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1005"/>
      <c r="I18" s="1005"/>
      <c r="J18" s="1005"/>
      <c r="K18" s="1005"/>
      <c r="L18" s="1005"/>
      <c r="M18" s="1005"/>
      <c r="N18" s="1005"/>
      <c r="O18" s="1006"/>
      <c r="P18" s="108"/>
      <c r="Q18" s="1013"/>
      <c r="R18" s="1013"/>
      <c r="S18" s="1013"/>
      <c r="T18" s="1013"/>
      <c r="U18" s="1013"/>
      <c r="V18" s="1013"/>
      <c r="W18" s="1013"/>
      <c r="X18" s="1014"/>
      <c r="Y18" s="1023" t="s">
        <v>50</v>
      </c>
      <c r="Z18" s="1024"/>
      <c r="AA18" s="1025"/>
      <c r="AB18" s="463"/>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49" t="s">
        <v>51</v>
      </c>
      <c r="Z19" s="1020"/>
      <c r="AA19" s="1021"/>
      <c r="AB19" s="525"/>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52</v>
      </c>
      <c r="Z20" s="1020"/>
      <c r="AA20" s="1021"/>
      <c r="AB20" s="595" t="s">
        <v>53</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28"/>
      <c r="Z23" s="827"/>
      <c r="AA23" s="828"/>
      <c r="AB23" s="1032" t="s">
        <v>44</v>
      </c>
      <c r="AC23" s="1033"/>
      <c r="AD23" s="1034"/>
      <c r="AE23" s="1038" t="s">
        <v>20</v>
      </c>
      <c r="AF23" s="1038"/>
      <c r="AG23" s="1038"/>
      <c r="AH23" s="1038"/>
      <c r="AI23" s="1038" t="s">
        <v>21</v>
      </c>
      <c r="AJ23" s="1038"/>
      <c r="AK23" s="1038"/>
      <c r="AL23" s="559"/>
      <c r="AM23" s="1038" t="s">
        <v>45</v>
      </c>
      <c r="AN23" s="1038"/>
      <c r="AO23" s="1038"/>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9"/>
      <c r="Z24" s="1030"/>
      <c r="AA24" s="1031"/>
      <c r="AB24" s="1035"/>
      <c r="AC24" s="1036"/>
      <c r="AD24" s="1037"/>
      <c r="AE24" s="923"/>
      <c r="AF24" s="923"/>
      <c r="AG24" s="923"/>
      <c r="AH24" s="923"/>
      <c r="AI24" s="923"/>
      <c r="AJ24" s="923"/>
      <c r="AK24" s="923"/>
      <c r="AL24" s="410"/>
      <c r="AM24" s="923"/>
      <c r="AN24" s="923"/>
      <c r="AO24" s="923"/>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1005"/>
      <c r="I25" s="1005"/>
      <c r="J25" s="1005"/>
      <c r="K25" s="1005"/>
      <c r="L25" s="1005"/>
      <c r="M25" s="1005"/>
      <c r="N25" s="1005"/>
      <c r="O25" s="1006"/>
      <c r="P25" s="108"/>
      <c r="Q25" s="1013"/>
      <c r="R25" s="1013"/>
      <c r="S25" s="1013"/>
      <c r="T25" s="1013"/>
      <c r="U25" s="1013"/>
      <c r="V25" s="1013"/>
      <c r="W25" s="1013"/>
      <c r="X25" s="1014"/>
      <c r="Y25" s="1023" t="s">
        <v>50</v>
      </c>
      <c r="Z25" s="1024"/>
      <c r="AA25" s="1025"/>
      <c r="AB25" s="463"/>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49" t="s">
        <v>51</v>
      </c>
      <c r="Z26" s="1020"/>
      <c r="AA26" s="1021"/>
      <c r="AB26" s="525"/>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52</v>
      </c>
      <c r="Z27" s="1020"/>
      <c r="AA27" s="1021"/>
      <c r="AB27" s="595" t="s">
        <v>53</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28"/>
      <c r="Z30" s="827"/>
      <c r="AA30" s="828"/>
      <c r="AB30" s="1032" t="s">
        <v>44</v>
      </c>
      <c r="AC30" s="1033"/>
      <c r="AD30" s="1034"/>
      <c r="AE30" s="1038" t="s">
        <v>20</v>
      </c>
      <c r="AF30" s="1038"/>
      <c r="AG30" s="1038"/>
      <c r="AH30" s="1038"/>
      <c r="AI30" s="1038" t="s">
        <v>21</v>
      </c>
      <c r="AJ30" s="1038"/>
      <c r="AK30" s="1038"/>
      <c r="AL30" s="559"/>
      <c r="AM30" s="1038" t="s">
        <v>45</v>
      </c>
      <c r="AN30" s="1038"/>
      <c r="AO30" s="1038"/>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9"/>
      <c r="Z31" s="1030"/>
      <c r="AA31" s="1031"/>
      <c r="AB31" s="1035"/>
      <c r="AC31" s="1036"/>
      <c r="AD31" s="1037"/>
      <c r="AE31" s="923"/>
      <c r="AF31" s="923"/>
      <c r="AG31" s="923"/>
      <c r="AH31" s="923"/>
      <c r="AI31" s="923"/>
      <c r="AJ31" s="923"/>
      <c r="AK31" s="923"/>
      <c r="AL31" s="410"/>
      <c r="AM31" s="923"/>
      <c r="AN31" s="923"/>
      <c r="AO31" s="923"/>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1005"/>
      <c r="I32" s="1005"/>
      <c r="J32" s="1005"/>
      <c r="K32" s="1005"/>
      <c r="L32" s="1005"/>
      <c r="M32" s="1005"/>
      <c r="N32" s="1005"/>
      <c r="O32" s="1006"/>
      <c r="P32" s="108"/>
      <c r="Q32" s="1013"/>
      <c r="R32" s="1013"/>
      <c r="S32" s="1013"/>
      <c r="T32" s="1013"/>
      <c r="U32" s="1013"/>
      <c r="V32" s="1013"/>
      <c r="W32" s="1013"/>
      <c r="X32" s="1014"/>
      <c r="Y32" s="1023" t="s">
        <v>50</v>
      </c>
      <c r="Z32" s="1024"/>
      <c r="AA32" s="1025"/>
      <c r="AB32" s="463"/>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49" t="s">
        <v>51</v>
      </c>
      <c r="Z33" s="1020"/>
      <c r="AA33" s="1021"/>
      <c r="AB33" s="525"/>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52</v>
      </c>
      <c r="Z34" s="1020"/>
      <c r="AA34" s="1021"/>
      <c r="AB34" s="595" t="s">
        <v>53</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28"/>
      <c r="Z37" s="827"/>
      <c r="AA37" s="828"/>
      <c r="AB37" s="1032" t="s">
        <v>44</v>
      </c>
      <c r="AC37" s="1033"/>
      <c r="AD37" s="1034"/>
      <c r="AE37" s="1038" t="s">
        <v>20</v>
      </c>
      <c r="AF37" s="1038"/>
      <c r="AG37" s="1038"/>
      <c r="AH37" s="1038"/>
      <c r="AI37" s="1038" t="s">
        <v>21</v>
      </c>
      <c r="AJ37" s="1038"/>
      <c r="AK37" s="1038"/>
      <c r="AL37" s="559"/>
      <c r="AM37" s="1038" t="s">
        <v>45</v>
      </c>
      <c r="AN37" s="1038"/>
      <c r="AO37" s="1038"/>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9"/>
      <c r="Z38" s="1030"/>
      <c r="AA38" s="1031"/>
      <c r="AB38" s="1035"/>
      <c r="AC38" s="1036"/>
      <c r="AD38" s="1037"/>
      <c r="AE38" s="923"/>
      <c r="AF38" s="923"/>
      <c r="AG38" s="923"/>
      <c r="AH38" s="923"/>
      <c r="AI38" s="923"/>
      <c r="AJ38" s="923"/>
      <c r="AK38" s="923"/>
      <c r="AL38" s="410"/>
      <c r="AM38" s="923"/>
      <c r="AN38" s="923"/>
      <c r="AO38" s="923"/>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1005"/>
      <c r="I39" s="1005"/>
      <c r="J39" s="1005"/>
      <c r="K39" s="1005"/>
      <c r="L39" s="1005"/>
      <c r="M39" s="1005"/>
      <c r="N39" s="1005"/>
      <c r="O39" s="1006"/>
      <c r="P39" s="108"/>
      <c r="Q39" s="1013"/>
      <c r="R39" s="1013"/>
      <c r="S39" s="1013"/>
      <c r="T39" s="1013"/>
      <c r="U39" s="1013"/>
      <c r="V39" s="1013"/>
      <c r="W39" s="1013"/>
      <c r="X39" s="1014"/>
      <c r="Y39" s="1023" t="s">
        <v>50</v>
      </c>
      <c r="Z39" s="1024"/>
      <c r="AA39" s="1025"/>
      <c r="AB39" s="463"/>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49" t="s">
        <v>51</v>
      </c>
      <c r="Z40" s="1020"/>
      <c r="AA40" s="1021"/>
      <c r="AB40" s="525"/>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52</v>
      </c>
      <c r="Z41" s="1020"/>
      <c r="AA41" s="1021"/>
      <c r="AB41" s="595" t="s">
        <v>53</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28"/>
      <c r="Z44" s="827"/>
      <c r="AA44" s="828"/>
      <c r="AB44" s="1032" t="s">
        <v>44</v>
      </c>
      <c r="AC44" s="1033"/>
      <c r="AD44" s="1034"/>
      <c r="AE44" s="1038" t="s">
        <v>20</v>
      </c>
      <c r="AF44" s="1038"/>
      <c r="AG44" s="1038"/>
      <c r="AH44" s="1038"/>
      <c r="AI44" s="1038" t="s">
        <v>21</v>
      </c>
      <c r="AJ44" s="1038"/>
      <c r="AK44" s="1038"/>
      <c r="AL44" s="559"/>
      <c r="AM44" s="1038" t="s">
        <v>45</v>
      </c>
      <c r="AN44" s="1038"/>
      <c r="AO44" s="1038"/>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9"/>
      <c r="Z45" s="1030"/>
      <c r="AA45" s="1031"/>
      <c r="AB45" s="1035"/>
      <c r="AC45" s="1036"/>
      <c r="AD45" s="1037"/>
      <c r="AE45" s="923"/>
      <c r="AF45" s="923"/>
      <c r="AG45" s="923"/>
      <c r="AH45" s="923"/>
      <c r="AI45" s="923"/>
      <c r="AJ45" s="923"/>
      <c r="AK45" s="923"/>
      <c r="AL45" s="410"/>
      <c r="AM45" s="923"/>
      <c r="AN45" s="923"/>
      <c r="AO45" s="923"/>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1005"/>
      <c r="I46" s="1005"/>
      <c r="J46" s="1005"/>
      <c r="K46" s="1005"/>
      <c r="L46" s="1005"/>
      <c r="M46" s="1005"/>
      <c r="N46" s="1005"/>
      <c r="O46" s="1006"/>
      <c r="P46" s="108"/>
      <c r="Q46" s="1013"/>
      <c r="R46" s="1013"/>
      <c r="S46" s="1013"/>
      <c r="T46" s="1013"/>
      <c r="U46" s="1013"/>
      <c r="V46" s="1013"/>
      <c r="W46" s="1013"/>
      <c r="X46" s="1014"/>
      <c r="Y46" s="1023" t="s">
        <v>50</v>
      </c>
      <c r="Z46" s="1024"/>
      <c r="AA46" s="1025"/>
      <c r="AB46" s="463"/>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49" t="s">
        <v>51</v>
      </c>
      <c r="Z47" s="1020"/>
      <c r="AA47" s="1021"/>
      <c r="AB47" s="525"/>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52</v>
      </c>
      <c r="Z48" s="1020"/>
      <c r="AA48" s="1021"/>
      <c r="AB48" s="595" t="s">
        <v>53</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28"/>
      <c r="Z51" s="827"/>
      <c r="AA51" s="828"/>
      <c r="AB51" s="559" t="s">
        <v>44</v>
      </c>
      <c r="AC51" s="1033"/>
      <c r="AD51" s="1034"/>
      <c r="AE51" s="1038" t="s">
        <v>20</v>
      </c>
      <c r="AF51" s="1038"/>
      <c r="AG51" s="1038"/>
      <c r="AH51" s="1038"/>
      <c r="AI51" s="1038" t="s">
        <v>21</v>
      </c>
      <c r="AJ51" s="1038"/>
      <c r="AK51" s="1038"/>
      <c r="AL51" s="559"/>
      <c r="AM51" s="1038" t="s">
        <v>45</v>
      </c>
      <c r="AN51" s="1038"/>
      <c r="AO51" s="1038"/>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9"/>
      <c r="Z52" s="1030"/>
      <c r="AA52" s="1031"/>
      <c r="AB52" s="1035"/>
      <c r="AC52" s="1036"/>
      <c r="AD52" s="1037"/>
      <c r="AE52" s="923"/>
      <c r="AF52" s="923"/>
      <c r="AG52" s="923"/>
      <c r="AH52" s="923"/>
      <c r="AI52" s="923"/>
      <c r="AJ52" s="923"/>
      <c r="AK52" s="923"/>
      <c r="AL52" s="410"/>
      <c r="AM52" s="923"/>
      <c r="AN52" s="923"/>
      <c r="AO52" s="923"/>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1005"/>
      <c r="I53" s="1005"/>
      <c r="J53" s="1005"/>
      <c r="K53" s="1005"/>
      <c r="L53" s="1005"/>
      <c r="M53" s="1005"/>
      <c r="N53" s="1005"/>
      <c r="O53" s="1006"/>
      <c r="P53" s="108"/>
      <c r="Q53" s="1013"/>
      <c r="R53" s="1013"/>
      <c r="S53" s="1013"/>
      <c r="T53" s="1013"/>
      <c r="U53" s="1013"/>
      <c r="V53" s="1013"/>
      <c r="W53" s="1013"/>
      <c r="X53" s="1014"/>
      <c r="Y53" s="1023" t="s">
        <v>50</v>
      </c>
      <c r="Z53" s="1024"/>
      <c r="AA53" s="1025"/>
      <c r="AB53" s="463"/>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49" t="s">
        <v>51</v>
      </c>
      <c r="Z54" s="1020"/>
      <c r="AA54" s="1021"/>
      <c r="AB54" s="525"/>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52</v>
      </c>
      <c r="Z55" s="1020"/>
      <c r="AA55" s="1021"/>
      <c r="AB55" s="595" t="s">
        <v>53</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28"/>
      <c r="Z58" s="827"/>
      <c r="AA58" s="828"/>
      <c r="AB58" s="1032" t="s">
        <v>44</v>
      </c>
      <c r="AC58" s="1033"/>
      <c r="AD58" s="1034"/>
      <c r="AE58" s="1038" t="s">
        <v>20</v>
      </c>
      <c r="AF58" s="1038"/>
      <c r="AG58" s="1038"/>
      <c r="AH58" s="1038"/>
      <c r="AI58" s="1038" t="s">
        <v>21</v>
      </c>
      <c r="AJ58" s="1038"/>
      <c r="AK58" s="1038"/>
      <c r="AL58" s="559"/>
      <c r="AM58" s="1038" t="s">
        <v>45</v>
      </c>
      <c r="AN58" s="1038"/>
      <c r="AO58" s="1038"/>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9"/>
      <c r="Z59" s="1030"/>
      <c r="AA59" s="1031"/>
      <c r="AB59" s="1035"/>
      <c r="AC59" s="1036"/>
      <c r="AD59" s="1037"/>
      <c r="AE59" s="923"/>
      <c r="AF59" s="923"/>
      <c r="AG59" s="923"/>
      <c r="AH59" s="923"/>
      <c r="AI59" s="923"/>
      <c r="AJ59" s="923"/>
      <c r="AK59" s="923"/>
      <c r="AL59" s="410"/>
      <c r="AM59" s="923"/>
      <c r="AN59" s="923"/>
      <c r="AO59" s="923"/>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1005"/>
      <c r="I60" s="1005"/>
      <c r="J60" s="1005"/>
      <c r="K60" s="1005"/>
      <c r="L60" s="1005"/>
      <c r="M60" s="1005"/>
      <c r="N60" s="1005"/>
      <c r="O60" s="1006"/>
      <c r="P60" s="108"/>
      <c r="Q60" s="1013"/>
      <c r="R60" s="1013"/>
      <c r="S60" s="1013"/>
      <c r="T60" s="1013"/>
      <c r="U60" s="1013"/>
      <c r="V60" s="1013"/>
      <c r="W60" s="1013"/>
      <c r="X60" s="1014"/>
      <c r="Y60" s="1023" t="s">
        <v>50</v>
      </c>
      <c r="Z60" s="1024"/>
      <c r="AA60" s="1025"/>
      <c r="AB60" s="463"/>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49" t="s">
        <v>51</v>
      </c>
      <c r="Z61" s="1020"/>
      <c r="AA61" s="1021"/>
      <c r="AB61" s="525"/>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52</v>
      </c>
      <c r="Z62" s="1020"/>
      <c r="AA62" s="1021"/>
      <c r="AB62" s="595" t="s">
        <v>53</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28"/>
      <c r="Z65" s="827"/>
      <c r="AA65" s="828"/>
      <c r="AB65" s="1032" t="s">
        <v>44</v>
      </c>
      <c r="AC65" s="1033"/>
      <c r="AD65" s="1034"/>
      <c r="AE65" s="1038" t="s">
        <v>20</v>
      </c>
      <c r="AF65" s="1038"/>
      <c r="AG65" s="1038"/>
      <c r="AH65" s="1038"/>
      <c r="AI65" s="1038" t="s">
        <v>21</v>
      </c>
      <c r="AJ65" s="1038"/>
      <c r="AK65" s="1038"/>
      <c r="AL65" s="559"/>
      <c r="AM65" s="1038" t="s">
        <v>45</v>
      </c>
      <c r="AN65" s="1038"/>
      <c r="AO65" s="1038"/>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9"/>
      <c r="Z66" s="1030"/>
      <c r="AA66" s="1031"/>
      <c r="AB66" s="1035"/>
      <c r="AC66" s="1036"/>
      <c r="AD66" s="1037"/>
      <c r="AE66" s="923"/>
      <c r="AF66" s="923"/>
      <c r="AG66" s="923"/>
      <c r="AH66" s="923"/>
      <c r="AI66" s="923"/>
      <c r="AJ66" s="923"/>
      <c r="AK66" s="923"/>
      <c r="AL66" s="410"/>
      <c r="AM66" s="923"/>
      <c r="AN66" s="923"/>
      <c r="AO66" s="923"/>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1005"/>
      <c r="I67" s="1005"/>
      <c r="J67" s="1005"/>
      <c r="K67" s="1005"/>
      <c r="L67" s="1005"/>
      <c r="M67" s="1005"/>
      <c r="N67" s="1005"/>
      <c r="O67" s="1006"/>
      <c r="P67" s="108"/>
      <c r="Q67" s="1013"/>
      <c r="R67" s="1013"/>
      <c r="S67" s="1013"/>
      <c r="T67" s="1013"/>
      <c r="U67" s="1013"/>
      <c r="V67" s="1013"/>
      <c r="W67" s="1013"/>
      <c r="X67" s="1014"/>
      <c r="Y67" s="1023" t="s">
        <v>50</v>
      </c>
      <c r="Z67" s="1024"/>
      <c r="AA67" s="1025"/>
      <c r="AB67" s="463"/>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49" t="s">
        <v>51</v>
      </c>
      <c r="Z68" s="1020"/>
      <c r="AA68" s="1021"/>
      <c r="AB68" s="525"/>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49" t="s">
        <v>52</v>
      </c>
      <c r="Z69" s="1020"/>
      <c r="AA69" s="1021"/>
      <c r="AB69" s="558"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7" t="s">
        <v>618</v>
      </c>
      <c r="B2" s="1058"/>
      <c r="C2" s="1058"/>
      <c r="D2" s="1058"/>
      <c r="E2" s="1058"/>
      <c r="F2" s="1059"/>
      <c r="G2" s="596" t="s">
        <v>619</v>
      </c>
      <c r="H2" s="597"/>
      <c r="I2" s="597"/>
      <c r="J2" s="597"/>
      <c r="K2" s="597"/>
      <c r="L2" s="597"/>
      <c r="M2" s="597"/>
      <c r="N2" s="597"/>
      <c r="O2" s="597"/>
      <c r="P2" s="597"/>
      <c r="Q2" s="597"/>
      <c r="R2" s="597"/>
      <c r="S2" s="597"/>
      <c r="T2" s="597"/>
      <c r="U2" s="597"/>
      <c r="V2" s="597"/>
      <c r="W2" s="597"/>
      <c r="X2" s="597"/>
      <c r="Y2" s="597"/>
      <c r="Z2" s="597"/>
      <c r="AA2" s="597"/>
      <c r="AB2" s="598"/>
      <c r="AC2" s="596" t="s">
        <v>620</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1"/>
      <c r="B3" s="1052"/>
      <c r="C3" s="1052"/>
      <c r="D3" s="1052"/>
      <c r="E3" s="1052"/>
      <c r="F3" s="1053"/>
      <c r="G3" s="813" t="s">
        <v>164</v>
      </c>
      <c r="H3" s="669"/>
      <c r="I3" s="669"/>
      <c r="J3" s="669"/>
      <c r="K3" s="669"/>
      <c r="L3" s="668" t="s">
        <v>165</v>
      </c>
      <c r="M3" s="669"/>
      <c r="N3" s="669"/>
      <c r="O3" s="669"/>
      <c r="P3" s="669"/>
      <c r="Q3" s="669"/>
      <c r="R3" s="669"/>
      <c r="S3" s="669"/>
      <c r="T3" s="669"/>
      <c r="U3" s="669"/>
      <c r="V3" s="669"/>
      <c r="W3" s="669"/>
      <c r="X3" s="670"/>
      <c r="Y3" s="654" t="s">
        <v>166</v>
      </c>
      <c r="Z3" s="655"/>
      <c r="AA3" s="655"/>
      <c r="AB3" s="799"/>
      <c r="AC3" s="813" t="s">
        <v>164</v>
      </c>
      <c r="AD3" s="669"/>
      <c r="AE3" s="669"/>
      <c r="AF3" s="669"/>
      <c r="AG3" s="669"/>
      <c r="AH3" s="668" t="s">
        <v>165</v>
      </c>
      <c r="AI3" s="669"/>
      <c r="AJ3" s="669"/>
      <c r="AK3" s="669"/>
      <c r="AL3" s="669"/>
      <c r="AM3" s="669"/>
      <c r="AN3" s="669"/>
      <c r="AO3" s="669"/>
      <c r="AP3" s="669"/>
      <c r="AQ3" s="669"/>
      <c r="AR3" s="669"/>
      <c r="AS3" s="669"/>
      <c r="AT3" s="670"/>
      <c r="AU3" s="654" t="s">
        <v>166</v>
      </c>
      <c r="AV3" s="655"/>
      <c r="AW3" s="655"/>
      <c r="AX3" s="656"/>
      <c r="AY3" s="34">
        <f>$AY$2</f>
        <v>0</v>
      </c>
    </row>
    <row r="4" spans="1:51" ht="24.75" customHeight="1">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51"/>
      <c r="B14" s="1052"/>
      <c r="C14" s="1052"/>
      <c r="D14" s="1052"/>
      <c r="E14" s="1052"/>
      <c r="F14" s="1053"/>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51"/>
      <c r="B15" s="1052"/>
      <c r="C15" s="1052"/>
      <c r="D15" s="1052"/>
      <c r="E15" s="1052"/>
      <c r="F15" s="1053"/>
      <c r="G15" s="596" t="s">
        <v>621</v>
      </c>
      <c r="H15" s="597"/>
      <c r="I15" s="597"/>
      <c r="J15" s="597"/>
      <c r="K15" s="597"/>
      <c r="L15" s="597"/>
      <c r="M15" s="597"/>
      <c r="N15" s="597"/>
      <c r="O15" s="597"/>
      <c r="P15" s="597"/>
      <c r="Q15" s="597"/>
      <c r="R15" s="597"/>
      <c r="S15" s="597"/>
      <c r="T15" s="597"/>
      <c r="U15" s="597"/>
      <c r="V15" s="597"/>
      <c r="W15" s="597"/>
      <c r="X15" s="597"/>
      <c r="Y15" s="597"/>
      <c r="Z15" s="597"/>
      <c r="AA15" s="597"/>
      <c r="AB15" s="598"/>
      <c r="AC15" s="596" t="s">
        <v>622</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51"/>
      <c r="B16" s="1052"/>
      <c r="C16" s="1052"/>
      <c r="D16" s="1052"/>
      <c r="E16" s="1052"/>
      <c r="F16" s="1053"/>
      <c r="G16" s="813" t="s">
        <v>164</v>
      </c>
      <c r="H16" s="669"/>
      <c r="I16" s="669"/>
      <c r="J16" s="669"/>
      <c r="K16" s="669"/>
      <c r="L16" s="668" t="s">
        <v>165</v>
      </c>
      <c r="M16" s="669"/>
      <c r="N16" s="669"/>
      <c r="O16" s="669"/>
      <c r="P16" s="669"/>
      <c r="Q16" s="669"/>
      <c r="R16" s="669"/>
      <c r="S16" s="669"/>
      <c r="T16" s="669"/>
      <c r="U16" s="669"/>
      <c r="V16" s="669"/>
      <c r="W16" s="669"/>
      <c r="X16" s="670"/>
      <c r="Y16" s="654" t="s">
        <v>166</v>
      </c>
      <c r="Z16" s="655"/>
      <c r="AA16" s="655"/>
      <c r="AB16" s="799"/>
      <c r="AC16" s="813" t="s">
        <v>164</v>
      </c>
      <c r="AD16" s="669"/>
      <c r="AE16" s="669"/>
      <c r="AF16" s="669"/>
      <c r="AG16" s="669"/>
      <c r="AH16" s="668" t="s">
        <v>165</v>
      </c>
      <c r="AI16" s="669"/>
      <c r="AJ16" s="669"/>
      <c r="AK16" s="669"/>
      <c r="AL16" s="669"/>
      <c r="AM16" s="669"/>
      <c r="AN16" s="669"/>
      <c r="AO16" s="669"/>
      <c r="AP16" s="669"/>
      <c r="AQ16" s="669"/>
      <c r="AR16" s="669"/>
      <c r="AS16" s="669"/>
      <c r="AT16" s="670"/>
      <c r="AU16" s="654" t="s">
        <v>166</v>
      </c>
      <c r="AV16" s="655"/>
      <c r="AW16" s="655"/>
      <c r="AX16" s="656"/>
      <c r="AY16" s="34">
        <f>$AY$15</f>
        <v>0</v>
      </c>
    </row>
    <row r="17" spans="1:51" ht="24.75" customHeight="1">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51"/>
      <c r="B27" s="1052"/>
      <c r="C27" s="1052"/>
      <c r="D27" s="1052"/>
      <c r="E27" s="1052"/>
      <c r="F27" s="1053"/>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51"/>
      <c r="B28" s="1052"/>
      <c r="C28" s="1052"/>
      <c r="D28" s="1052"/>
      <c r="E28" s="1052"/>
      <c r="F28" s="1053"/>
      <c r="G28" s="596" t="s">
        <v>623</v>
      </c>
      <c r="H28" s="597"/>
      <c r="I28" s="597"/>
      <c r="J28" s="597"/>
      <c r="K28" s="597"/>
      <c r="L28" s="597"/>
      <c r="M28" s="597"/>
      <c r="N28" s="597"/>
      <c r="O28" s="597"/>
      <c r="P28" s="597"/>
      <c r="Q28" s="597"/>
      <c r="R28" s="597"/>
      <c r="S28" s="597"/>
      <c r="T28" s="597"/>
      <c r="U28" s="597"/>
      <c r="V28" s="597"/>
      <c r="W28" s="597"/>
      <c r="X28" s="597"/>
      <c r="Y28" s="597"/>
      <c r="Z28" s="597"/>
      <c r="AA28" s="597"/>
      <c r="AB28" s="598"/>
      <c r="AC28" s="596" t="s">
        <v>624</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51"/>
      <c r="B29" s="1052"/>
      <c r="C29" s="1052"/>
      <c r="D29" s="1052"/>
      <c r="E29" s="1052"/>
      <c r="F29" s="1053"/>
      <c r="G29" s="813" t="s">
        <v>164</v>
      </c>
      <c r="H29" s="669"/>
      <c r="I29" s="669"/>
      <c r="J29" s="669"/>
      <c r="K29" s="669"/>
      <c r="L29" s="668" t="s">
        <v>165</v>
      </c>
      <c r="M29" s="669"/>
      <c r="N29" s="669"/>
      <c r="O29" s="669"/>
      <c r="P29" s="669"/>
      <c r="Q29" s="669"/>
      <c r="R29" s="669"/>
      <c r="S29" s="669"/>
      <c r="T29" s="669"/>
      <c r="U29" s="669"/>
      <c r="V29" s="669"/>
      <c r="W29" s="669"/>
      <c r="X29" s="670"/>
      <c r="Y29" s="654" t="s">
        <v>166</v>
      </c>
      <c r="Z29" s="655"/>
      <c r="AA29" s="655"/>
      <c r="AB29" s="799"/>
      <c r="AC29" s="813" t="s">
        <v>164</v>
      </c>
      <c r="AD29" s="669"/>
      <c r="AE29" s="669"/>
      <c r="AF29" s="669"/>
      <c r="AG29" s="669"/>
      <c r="AH29" s="668" t="s">
        <v>165</v>
      </c>
      <c r="AI29" s="669"/>
      <c r="AJ29" s="669"/>
      <c r="AK29" s="669"/>
      <c r="AL29" s="669"/>
      <c r="AM29" s="669"/>
      <c r="AN29" s="669"/>
      <c r="AO29" s="669"/>
      <c r="AP29" s="669"/>
      <c r="AQ29" s="669"/>
      <c r="AR29" s="669"/>
      <c r="AS29" s="669"/>
      <c r="AT29" s="670"/>
      <c r="AU29" s="654" t="s">
        <v>166</v>
      </c>
      <c r="AV29" s="655"/>
      <c r="AW29" s="655"/>
      <c r="AX29" s="656"/>
      <c r="AY29" s="34">
        <f>$AY$28</f>
        <v>0</v>
      </c>
    </row>
    <row r="30" spans="1:51" ht="24.75" customHeight="1">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51"/>
      <c r="B40" s="1052"/>
      <c r="C40" s="1052"/>
      <c r="D40" s="1052"/>
      <c r="E40" s="1052"/>
      <c r="F40" s="1053"/>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51"/>
      <c r="B41" s="1052"/>
      <c r="C41" s="1052"/>
      <c r="D41" s="1052"/>
      <c r="E41" s="1052"/>
      <c r="F41" s="1053"/>
      <c r="G41" s="596" t="s">
        <v>625</v>
      </c>
      <c r="H41" s="597"/>
      <c r="I41" s="597"/>
      <c r="J41" s="597"/>
      <c r="K41" s="597"/>
      <c r="L41" s="597"/>
      <c r="M41" s="597"/>
      <c r="N41" s="597"/>
      <c r="O41" s="597"/>
      <c r="P41" s="597"/>
      <c r="Q41" s="597"/>
      <c r="R41" s="597"/>
      <c r="S41" s="597"/>
      <c r="T41" s="597"/>
      <c r="U41" s="597"/>
      <c r="V41" s="597"/>
      <c r="W41" s="597"/>
      <c r="X41" s="597"/>
      <c r="Y41" s="597"/>
      <c r="Z41" s="597"/>
      <c r="AA41" s="597"/>
      <c r="AB41" s="598"/>
      <c r="AC41" s="596" t="s">
        <v>626</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51"/>
      <c r="B42" s="1052"/>
      <c r="C42" s="1052"/>
      <c r="D42" s="1052"/>
      <c r="E42" s="1052"/>
      <c r="F42" s="1053"/>
      <c r="G42" s="813" t="s">
        <v>164</v>
      </c>
      <c r="H42" s="669"/>
      <c r="I42" s="669"/>
      <c r="J42" s="669"/>
      <c r="K42" s="669"/>
      <c r="L42" s="668" t="s">
        <v>165</v>
      </c>
      <c r="M42" s="669"/>
      <c r="N42" s="669"/>
      <c r="O42" s="669"/>
      <c r="P42" s="669"/>
      <c r="Q42" s="669"/>
      <c r="R42" s="669"/>
      <c r="S42" s="669"/>
      <c r="T42" s="669"/>
      <c r="U42" s="669"/>
      <c r="V42" s="669"/>
      <c r="W42" s="669"/>
      <c r="X42" s="670"/>
      <c r="Y42" s="654" t="s">
        <v>166</v>
      </c>
      <c r="Z42" s="655"/>
      <c r="AA42" s="655"/>
      <c r="AB42" s="799"/>
      <c r="AC42" s="813" t="s">
        <v>164</v>
      </c>
      <c r="AD42" s="669"/>
      <c r="AE42" s="669"/>
      <c r="AF42" s="669"/>
      <c r="AG42" s="669"/>
      <c r="AH42" s="668" t="s">
        <v>165</v>
      </c>
      <c r="AI42" s="669"/>
      <c r="AJ42" s="669"/>
      <c r="AK42" s="669"/>
      <c r="AL42" s="669"/>
      <c r="AM42" s="669"/>
      <c r="AN42" s="669"/>
      <c r="AO42" s="669"/>
      <c r="AP42" s="669"/>
      <c r="AQ42" s="669"/>
      <c r="AR42" s="669"/>
      <c r="AS42" s="669"/>
      <c r="AT42" s="670"/>
      <c r="AU42" s="654" t="s">
        <v>166</v>
      </c>
      <c r="AV42" s="655"/>
      <c r="AW42" s="655"/>
      <c r="AX42" s="656"/>
      <c r="AY42" s="34">
        <f>$AY$41</f>
        <v>0</v>
      </c>
    </row>
    <row r="43" spans="1:51" ht="24.75" customHeight="1">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54"/>
      <c r="B53" s="1055"/>
      <c r="C53" s="1055"/>
      <c r="D53" s="1055"/>
      <c r="E53" s="1055"/>
      <c r="F53" s="105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57" t="s">
        <v>618</v>
      </c>
      <c r="B55" s="1058"/>
      <c r="C55" s="1058"/>
      <c r="D55" s="1058"/>
      <c r="E55" s="1058"/>
      <c r="F55" s="1059"/>
      <c r="G55" s="596" t="s">
        <v>627</v>
      </c>
      <c r="H55" s="597"/>
      <c r="I55" s="597"/>
      <c r="J55" s="597"/>
      <c r="K55" s="597"/>
      <c r="L55" s="597"/>
      <c r="M55" s="597"/>
      <c r="N55" s="597"/>
      <c r="O55" s="597"/>
      <c r="P55" s="597"/>
      <c r="Q55" s="597"/>
      <c r="R55" s="597"/>
      <c r="S55" s="597"/>
      <c r="T55" s="597"/>
      <c r="U55" s="597"/>
      <c r="V55" s="597"/>
      <c r="W55" s="597"/>
      <c r="X55" s="597"/>
      <c r="Y55" s="597"/>
      <c r="Z55" s="597"/>
      <c r="AA55" s="597"/>
      <c r="AB55" s="598"/>
      <c r="AC55" s="596" t="s">
        <v>628</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51"/>
      <c r="B56" s="1052"/>
      <c r="C56" s="1052"/>
      <c r="D56" s="1052"/>
      <c r="E56" s="1052"/>
      <c r="F56" s="1053"/>
      <c r="G56" s="813" t="s">
        <v>164</v>
      </c>
      <c r="H56" s="669"/>
      <c r="I56" s="669"/>
      <c r="J56" s="669"/>
      <c r="K56" s="669"/>
      <c r="L56" s="668" t="s">
        <v>165</v>
      </c>
      <c r="M56" s="669"/>
      <c r="N56" s="669"/>
      <c r="O56" s="669"/>
      <c r="P56" s="669"/>
      <c r="Q56" s="669"/>
      <c r="R56" s="669"/>
      <c r="S56" s="669"/>
      <c r="T56" s="669"/>
      <c r="U56" s="669"/>
      <c r="V56" s="669"/>
      <c r="W56" s="669"/>
      <c r="X56" s="670"/>
      <c r="Y56" s="654" t="s">
        <v>166</v>
      </c>
      <c r="Z56" s="655"/>
      <c r="AA56" s="655"/>
      <c r="AB56" s="799"/>
      <c r="AC56" s="813" t="s">
        <v>164</v>
      </c>
      <c r="AD56" s="669"/>
      <c r="AE56" s="669"/>
      <c r="AF56" s="669"/>
      <c r="AG56" s="669"/>
      <c r="AH56" s="668" t="s">
        <v>165</v>
      </c>
      <c r="AI56" s="669"/>
      <c r="AJ56" s="669"/>
      <c r="AK56" s="669"/>
      <c r="AL56" s="669"/>
      <c r="AM56" s="669"/>
      <c r="AN56" s="669"/>
      <c r="AO56" s="669"/>
      <c r="AP56" s="669"/>
      <c r="AQ56" s="669"/>
      <c r="AR56" s="669"/>
      <c r="AS56" s="669"/>
      <c r="AT56" s="670"/>
      <c r="AU56" s="654" t="s">
        <v>166</v>
      </c>
      <c r="AV56" s="655"/>
      <c r="AW56" s="655"/>
      <c r="AX56" s="656"/>
      <c r="AY56" s="34">
        <f>$AY$55</f>
        <v>0</v>
      </c>
    </row>
    <row r="57" spans="1:51" ht="24.75" customHeight="1">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51"/>
      <c r="B67" s="1052"/>
      <c r="C67" s="1052"/>
      <c r="D67" s="1052"/>
      <c r="E67" s="1052"/>
      <c r="F67" s="1053"/>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51"/>
      <c r="B68" s="1052"/>
      <c r="C68" s="1052"/>
      <c r="D68" s="1052"/>
      <c r="E68" s="1052"/>
      <c r="F68" s="1053"/>
      <c r="G68" s="596" t="s">
        <v>629</v>
      </c>
      <c r="H68" s="597"/>
      <c r="I68" s="597"/>
      <c r="J68" s="597"/>
      <c r="K68" s="597"/>
      <c r="L68" s="597"/>
      <c r="M68" s="597"/>
      <c r="N68" s="597"/>
      <c r="O68" s="597"/>
      <c r="P68" s="597"/>
      <c r="Q68" s="597"/>
      <c r="R68" s="597"/>
      <c r="S68" s="597"/>
      <c r="T68" s="597"/>
      <c r="U68" s="597"/>
      <c r="V68" s="597"/>
      <c r="W68" s="597"/>
      <c r="X68" s="597"/>
      <c r="Y68" s="597"/>
      <c r="Z68" s="597"/>
      <c r="AA68" s="597"/>
      <c r="AB68" s="598"/>
      <c r="AC68" s="596" t="s">
        <v>630</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51"/>
      <c r="B69" s="1052"/>
      <c r="C69" s="1052"/>
      <c r="D69" s="1052"/>
      <c r="E69" s="1052"/>
      <c r="F69" s="1053"/>
      <c r="G69" s="813" t="s">
        <v>164</v>
      </c>
      <c r="H69" s="669"/>
      <c r="I69" s="669"/>
      <c r="J69" s="669"/>
      <c r="K69" s="669"/>
      <c r="L69" s="668" t="s">
        <v>165</v>
      </c>
      <c r="M69" s="669"/>
      <c r="N69" s="669"/>
      <c r="O69" s="669"/>
      <c r="P69" s="669"/>
      <c r="Q69" s="669"/>
      <c r="R69" s="669"/>
      <c r="S69" s="669"/>
      <c r="T69" s="669"/>
      <c r="U69" s="669"/>
      <c r="V69" s="669"/>
      <c r="W69" s="669"/>
      <c r="X69" s="670"/>
      <c r="Y69" s="654" t="s">
        <v>166</v>
      </c>
      <c r="Z69" s="655"/>
      <c r="AA69" s="655"/>
      <c r="AB69" s="799"/>
      <c r="AC69" s="813" t="s">
        <v>164</v>
      </c>
      <c r="AD69" s="669"/>
      <c r="AE69" s="669"/>
      <c r="AF69" s="669"/>
      <c r="AG69" s="669"/>
      <c r="AH69" s="668" t="s">
        <v>165</v>
      </c>
      <c r="AI69" s="669"/>
      <c r="AJ69" s="669"/>
      <c r="AK69" s="669"/>
      <c r="AL69" s="669"/>
      <c r="AM69" s="669"/>
      <c r="AN69" s="669"/>
      <c r="AO69" s="669"/>
      <c r="AP69" s="669"/>
      <c r="AQ69" s="669"/>
      <c r="AR69" s="669"/>
      <c r="AS69" s="669"/>
      <c r="AT69" s="670"/>
      <c r="AU69" s="654" t="s">
        <v>166</v>
      </c>
      <c r="AV69" s="655"/>
      <c r="AW69" s="655"/>
      <c r="AX69" s="656"/>
      <c r="AY69" s="34">
        <f>$AY$68</f>
        <v>0</v>
      </c>
    </row>
    <row r="70" spans="1:51" ht="24.75" customHeight="1">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51"/>
      <c r="B80" s="1052"/>
      <c r="C80" s="1052"/>
      <c r="D80" s="1052"/>
      <c r="E80" s="1052"/>
      <c r="F80" s="1053"/>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51"/>
      <c r="B81" s="1052"/>
      <c r="C81" s="1052"/>
      <c r="D81" s="1052"/>
      <c r="E81" s="1052"/>
      <c r="F81" s="1053"/>
      <c r="G81" s="596" t="s">
        <v>631</v>
      </c>
      <c r="H81" s="597"/>
      <c r="I81" s="597"/>
      <c r="J81" s="597"/>
      <c r="K81" s="597"/>
      <c r="L81" s="597"/>
      <c r="M81" s="597"/>
      <c r="N81" s="597"/>
      <c r="O81" s="597"/>
      <c r="P81" s="597"/>
      <c r="Q81" s="597"/>
      <c r="R81" s="597"/>
      <c r="S81" s="597"/>
      <c r="T81" s="597"/>
      <c r="U81" s="597"/>
      <c r="V81" s="597"/>
      <c r="W81" s="597"/>
      <c r="X81" s="597"/>
      <c r="Y81" s="597"/>
      <c r="Z81" s="597"/>
      <c r="AA81" s="597"/>
      <c r="AB81" s="598"/>
      <c r="AC81" s="596" t="s">
        <v>632</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51"/>
      <c r="B82" s="1052"/>
      <c r="C82" s="1052"/>
      <c r="D82" s="1052"/>
      <c r="E82" s="1052"/>
      <c r="F82" s="1053"/>
      <c r="G82" s="813" t="s">
        <v>164</v>
      </c>
      <c r="H82" s="669"/>
      <c r="I82" s="669"/>
      <c r="J82" s="669"/>
      <c r="K82" s="669"/>
      <c r="L82" s="668" t="s">
        <v>165</v>
      </c>
      <c r="M82" s="669"/>
      <c r="N82" s="669"/>
      <c r="O82" s="669"/>
      <c r="P82" s="669"/>
      <c r="Q82" s="669"/>
      <c r="R82" s="669"/>
      <c r="S82" s="669"/>
      <c r="T82" s="669"/>
      <c r="U82" s="669"/>
      <c r="V82" s="669"/>
      <c r="W82" s="669"/>
      <c r="X82" s="670"/>
      <c r="Y82" s="654" t="s">
        <v>166</v>
      </c>
      <c r="Z82" s="655"/>
      <c r="AA82" s="655"/>
      <c r="AB82" s="799"/>
      <c r="AC82" s="813" t="s">
        <v>164</v>
      </c>
      <c r="AD82" s="669"/>
      <c r="AE82" s="669"/>
      <c r="AF82" s="669"/>
      <c r="AG82" s="669"/>
      <c r="AH82" s="668" t="s">
        <v>165</v>
      </c>
      <c r="AI82" s="669"/>
      <c r="AJ82" s="669"/>
      <c r="AK82" s="669"/>
      <c r="AL82" s="669"/>
      <c r="AM82" s="669"/>
      <c r="AN82" s="669"/>
      <c r="AO82" s="669"/>
      <c r="AP82" s="669"/>
      <c r="AQ82" s="669"/>
      <c r="AR82" s="669"/>
      <c r="AS82" s="669"/>
      <c r="AT82" s="670"/>
      <c r="AU82" s="654" t="s">
        <v>166</v>
      </c>
      <c r="AV82" s="655"/>
      <c r="AW82" s="655"/>
      <c r="AX82" s="656"/>
      <c r="AY82" s="34">
        <f>$AY$81</f>
        <v>0</v>
      </c>
    </row>
    <row r="83" spans="1:51" ht="24.75" customHeight="1">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51"/>
      <c r="B93" s="1052"/>
      <c r="C93" s="1052"/>
      <c r="D93" s="1052"/>
      <c r="E93" s="1052"/>
      <c r="F93" s="1053"/>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51"/>
      <c r="B94" s="1052"/>
      <c r="C94" s="1052"/>
      <c r="D94" s="1052"/>
      <c r="E94" s="1052"/>
      <c r="F94" s="1053"/>
      <c r="G94" s="596" t="s">
        <v>633</v>
      </c>
      <c r="H94" s="597"/>
      <c r="I94" s="597"/>
      <c r="J94" s="597"/>
      <c r="K94" s="597"/>
      <c r="L94" s="597"/>
      <c r="M94" s="597"/>
      <c r="N94" s="597"/>
      <c r="O94" s="597"/>
      <c r="P94" s="597"/>
      <c r="Q94" s="597"/>
      <c r="R94" s="597"/>
      <c r="S94" s="597"/>
      <c r="T94" s="597"/>
      <c r="U94" s="597"/>
      <c r="V94" s="597"/>
      <c r="W94" s="597"/>
      <c r="X94" s="597"/>
      <c r="Y94" s="597"/>
      <c r="Z94" s="597"/>
      <c r="AA94" s="597"/>
      <c r="AB94" s="598"/>
      <c r="AC94" s="596" t="s">
        <v>634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51"/>
      <c r="B95" s="1052"/>
      <c r="C95" s="1052"/>
      <c r="D95" s="1052"/>
      <c r="E95" s="1052"/>
      <c r="F95" s="1053"/>
      <c r="G95" s="813" t="s">
        <v>164</v>
      </c>
      <c r="H95" s="669"/>
      <c r="I95" s="669"/>
      <c r="J95" s="669"/>
      <c r="K95" s="669"/>
      <c r="L95" s="668" t="s">
        <v>165</v>
      </c>
      <c r="M95" s="669"/>
      <c r="N95" s="669"/>
      <c r="O95" s="669"/>
      <c r="P95" s="669"/>
      <c r="Q95" s="669"/>
      <c r="R95" s="669"/>
      <c r="S95" s="669"/>
      <c r="T95" s="669"/>
      <c r="U95" s="669"/>
      <c r="V95" s="669"/>
      <c r="W95" s="669"/>
      <c r="X95" s="670"/>
      <c r="Y95" s="654" t="s">
        <v>166</v>
      </c>
      <c r="Z95" s="655"/>
      <c r="AA95" s="655"/>
      <c r="AB95" s="799"/>
      <c r="AC95" s="813" t="s">
        <v>164</v>
      </c>
      <c r="AD95" s="669"/>
      <c r="AE95" s="669"/>
      <c r="AF95" s="669"/>
      <c r="AG95" s="669"/>
      <c r="AH95" s="668" t="s">
        <v>165</v>
      </c>
      <c r="AI95" s="669"/>
      <c r="AJ95" s="669"/>
      <c r="AK95" s="669"/>
      <c r="AL95" s="669"/>
      <c r="AM95" s="669"/>
      <c r="AN95" s="669"/>
      <c r="AO95" s="669"/>
      <c r="AP95" s="669"/>
      <c r="AQ95" s="669"/>
      <c r="AR95" s="669"/>
      <c r="AS95" s="669"/>
      <c r="AT95" s="670"/>
      <c r="AU95" s="654" t="s">
        <v>166</v>
      </c>
      <c r="AV95" s="655"/>
      <c r="AW95" s="655"/>
      <c r="AX95" s="656"/>
      <c r="AY95" s="34">
        <f>$AY$94</f>
        <v>0</v>
      </c>
    </row>
    <row r="96" spans="1:51" ht="24.75" customHeight="1">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54"/>
      <c r="B106" s="1055"/>
      <c r="C106" s="1055"/>
      <c r="D106" s="1055"/>
      <c r="E106" s="1055"/>
      <c r="F106" s="105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57" t="s">
        <v>618</v>
      </c>
      <c r="B108" s="1058"/>
      <c r="C108" s="1058"/>
      <c r="D108" s="1058"/>
      <c r="E108" s="1058"/>
      <c r="F108" s="1059"/>
      <c r="G108" s="596" t="s">
        <v>635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51"/>
      <c r="B109" s="1052"/>
      <c r="C109" s="1052"/>
      <c r="D109" s="1052"/>
      <c r="E109" s="1052"/>
      <c r="F109" s="1053"/>
      <c r="G109" s="813" t="s">
        <v>164</v>
      </c>
      <c r="H109" s="669"/>
      <c r="I109" s="669"/>
      <c r="J109" s="669"/>
      <c r="K109" s="669"/>
      <c r="L109" s="668" t="s">
        <v>165</v>
      </c>
      <c r="M109" s="669"/>
      <c r="N109" s="669"/>
      <c r="O109" s="669"/>
      <c r="P109" s="669"/>
      <c r="Q109" s="669"/>
      <c r="R109" s="669"/>
      <c r="S109" s="669"/>
      <c r="T109" s="669"/>
      <c r="U109" s="669"/>
      <c r="V109" s="669"/>
      <c r="W109" s="669"/>
      <c r="X109" s="670"/>
      <c r="Y109" s="654" t="s">
        <v>166</v>
      </c>
      <c r="Z109" s="655"/>
      <c r="AA109" s="655"/>
      <c r="AB109" s="799"/>
      <c r="AC109" s="813" t="s">
        <v>164</v>
      </c>
      <c r="AD109" s="669"/>
      <c r="AE109" s="669"/>
      <c r="AF109" s="669"/>
      <c r="AG109" s="669"/>
      <c r="AH109" s="668" t="s">
        <v>165</v>
      </c>
      <c r="AI109" s="669"/>
      <c r="AJ109" s="669"/>
      <c r="AK109" s="669"/>
      <c r="AL109" s="669"/>
      <c r="AM109" s="669"/>
      <c r="AN109" s="669"/>
      <c r="AO109" s="669"/>
      <c r="AP109" s="669"/>
      <c r="AQ109" s="669"/>
      <c r="AR109" s="669"/>
      <c r="AS109" s="669"/>
      <c r="AT109" s="670"/>
      <c r="AU109" s="654" t="s">
        <v>166</v>
      </c>
      <c r="AV109" s="655"/>
      <c r="AW109" s="655"/>
      <c r="AX109" s="656"/>
      <c r="AY109" s="34">
        <f>$AY$108</f>
        <v>0</v>
      </c>
    </row>
    <row r="110" spans="1:51" ht="24.75" customHeight="1">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51"/>
      <c r="B120" s="1052"/>
      <c r="C120" s="1052"/>
      <c r="D120" s="1052"/>
      <c r="E120" s="1052"/>
      <c r="F120" s="1053"/>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51"/>
      <c r="B121" s="1052"/>
      <c r="C121" s="1052"/>
      <c r="D121" s="1052"/>
      <c r="E121" s="1052"/>
      <c r="F121" s="1053"/>
      <c r="G121" s="596" t="s">
        <v>637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638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51"/>
      <c r="B122" s="1052"/>
      <c r="C122" s="1052"/>
      <c r="D122" s="1052"/>
      <c r="E122" s="1052"/>
      <c r="F122" s="1053"/>
      <c r="G122" s="813" t="s">
        <v>164</v>
      </c>
      <c r="H122" s="669"/>
      <c r="I122" s="669"/>
      <c r="J122" s="669"/>
      <c r="K122" s="669"/>
      <c r="L122" s="668" t="s">
        <v>165</v>
      </c>
      <c r="M122" s="669"/>
      <c r="N122" s="669"/>
      <c r="O122" s="669"/>
      <c r="P122" s="669"/>
      <c r="Q122" s="669"/>
      <c r="R122" s="669"/>
      <c r="S122" s="669"/>
      <c r="T122" s="669"/>
      <c r="U122" s="669"/>
      <c r="V122" s="669"/>
      <c r="W122" s="669"/>
      <c r="X122" s="670"/>
      <c r="Y122" s="654" t="s">
        <v>166</v>
      </c>
      <c r="Z122" s="655"/>
      <c r="AA122" s="655"/>
      <c r="AB122" s="799"/>
      <c r="AC122" s="813" t="s">
        <v>164</v>
      </c>
      <c r="AD122" s="669"/>
      <c r="AE122" s="669"/>
      <c r="AF122" s="669"/>
      <c r="AG122" s="669"/>
      <c r="AH122" s="668" t="s">
        <v>165</v>
      </c>
      <c r="AI122" s="669"/>
      <c r="AJ122" s="669"/>
      <c r="AK122" s="669"/>
      <c r="AL122" s="669"/>
      <c r="AM122" s="669"/>
      <c r="AN122" s="669"/>
      <c r="AO122" s="669"/>
      <c r="AP122" s="669"/>
      <c r="AQ122" s="669"/>
      <c r="AR122" s="669"/>
      <c r="AS122" s="669"/>
      <c r="AT122" s="670"/>
      <c r="AU122" s="654" t="s">
        <v>166</v>
      </c>
      <c r="AV122" s="655"/>
      <c r="AW122" s="655"/>
      <c r="AX122" s="656"/>
      <c r="AY122" s="34">
        <f>$AY$121</f>
        <v>0</v>
      </c>
    </row>
    <row r="123" spans="1:51" ht="24.75" customHeight="1">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51"/>
      <c r="B133" s="1052"/>
      <c r="C133" s="1052"/>
      <c r="D133" s="1052"/>
      <c r="E133" s="1052"/>
      <c r="F133" s="1053"/>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51"/>
      <c r="B134" s="1052"/>
      <c r="C134" s="1052"/>
      <c r="D134" s="1052"/>
      <c r="E134" s="1052"/>
      <c r="F134" s="1053"/>
      <c r="G134" s="596" t="s">
        <v>639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51"/>
      <c r="B135" s="1052"/>
      <c r="C135" s="1052"/>
      <c r="D135" s="1052"/>
      <c r="E135" s="1052"/>
      <c r="F135" s="1053"/>
      <c r="G135" s="813" t="s">
        <v>164</v>
      </c>
      <c r="H135" s="669"/>
      <c r="I135" s="669"/>
      <c r="J135" s="669"/>
      <c r="K135" s="669"/>
      <c r="L135" s="668" t="s">
        <v>165</v>
      </c>
      <c r="M135" s="669"/>
      <c r="N135" s="669"/>
      <c r="O135" s="669"/>
      <c r="P135" s="669"/>
      <c r="Q135" s="669"/>
      <c r="R135" s="669"/>
      <c r="S135" s="669"/>
      <c r="T135" s="669"/>
      <c r="U135" s="669"/>
      <c r="V135" s="669"/>
      <c r="W135" s="669"/>
      <c r="X135" s="670"/>
      <c r="Y135" s="654" t="s">
        <v>166</v>
      </c>
      <c r="Z135" s="655"/>
      <c r="AA135" s="655"/>
      <c r="AB135" s="799"/>
      <c r="AC135" s="813" t="s">
        <v>164</v>
      </c>
      <c r="AD135" s="669"/>
      <c r="AE135" s="669"/>
      <c r="AF135" s="669"/>
      <c r="AG135" s="669"/>
      <c r="AH135" s="668" t="s">
        <v>165</v>
      </c>
      <c r="AI135" s="669"/>
      <c r="AJ135" s="669"/>
      <c r="AK135" s="669"/>
      <c r="AL135" s="669"/>
      <c r="AM135" s="669"/>
      <c r="AN135" s="669"/>
      <c r="AO135" s="669"/>
      <c r="AP135" s="669"/>
      <c r="AQ135" s="669"/>
      <c r="AR135" s="669"/>
      <c r="AS135" s="669"/>
      <c r="AT135" s="670"/>
      <c r="AU135" s="654" t="s">
        <v>166</v>
      </c>
      <c r="AV135" s="655"/>
      <c r="AW135" s="655"/>
      <c r="AX135" s="656"/>
      <c r="AY135" s="34">
        <f>$AY$134</f>
        <v>0</v>
      </c>
    </row>
    <row r="136" spans="1:51" ht="24.75" customHeight="1">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51"/>
      <c r="B146" s="1052"/>
      <c r="C146" s="1052"/>
      <c r="D146" s="1052"/>
      <c r="E146" s="1052"/>
      <c r="F146" s="1053"/>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51"/>
      <c r="B147" s="1052"/>
      <c r="C147" s="1052"/>
      <c r="D147" s="1052"/>
      <c r="E147" s="1052"/>
      <c r="F147" s="1053"/>
      <c r="G147" s="596" t="s">
        <v>641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642</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51"/>
      <c r="B148" s="1052"/>
      <c r="C148" s="1052"/>
      <c r="D148" s="1052"/>
      <c r="E148" s="1052"/>
      <c r="F148" s="1053"/>
      <c r="G148" s="813" t="s">
        <v>164</v>
      </c>
      <c r="H148" s="669"/>
      <c r="I148" s="669"/>
      <c r="J148" s="669"/>
      <c r="K148" s="669"/>
      <c r="L148" s="668" t="s">
        <v>165</v>
      </c>
      <c r="M148" s="669"/>
      <c r="N148" s="669"/>
      <c r="O148" s="669"/>
      <c r="P148" s="669"/>
      <c r="Q148" s="669"/>
      <c r="R148" s="669"/>
      <c r="S148" s="669"/>
      <c r="T148" s="669"/>
      <c r="U148" s="669"/>
      <c r="V148" s="669"/>
      <c r="W148" s="669"/>
      <c r="X148" s="670"/>
      <c r="Y148" s="654" t="s">
        <v>166</v>
      </c>
      <c r="Z148" s="655"/>
      <c r="AA148" s="655"/>
      <c r="AB148" s="799"/>
      <c r="AC148" s="813" t="s">
        <v>164</v>
      </c>
      <c r="AD148" s="669"/>
      <c r="AE148" s="669"/>
      <c r="AF148" s="669"/>
      <c r="AG148" s="669"/>
      <c r="AH148" s="668" t="s">
        <v>165</v>
      </c>
      <c r="AI148" s="669"/>
      <c r="AJ148" s="669"/>
      <c r="AK148" s="669"/>
      <c r="AL148" s="669"/>
      <c r="AM148" s="669"/>
      <c r="AN148" s="669"/>
      <c r="AO148" s="669"/>
      <c r="AP148" s="669"/>
      <c r="AQ148" s="669"/>
      <c r="AR148" s="669"/>
      <c r="AS148" s="669"/>
      <c r="AT148" s="670"/>
      <c r="AU148" s="654" t="s">
        <v>166</v>
      </c>
      <c r="AV148" s="655"/>
      <c r="AW148" s="655"/>
      <c r="AX148" s="656"/>
      <c r="AY148" s="34">
        <f>$AY$147</f>
        <v>0</v>
      </c>
    </row>
    <row r="149" spans="1:51" ht="24.75" customHeight="1">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54"/>
      <c r="B159" s="1055"/>
      <c r="C159" s="1055"/>
      <c r="D159" s="1055"/>
      <c r="E159" s="1055"/>
      <c r="F159" s="105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57" t="s">
        <v>618</v>
      </c>
      <c r="B161" s="1058"/>
      <c r="C161" s="1058"/>
      <c r="D161" s="1058"/>
      <c r="E161" s="1058"/>
      <c r="F161" s="1059"/>
      <c r="G161" s="596" t="s">
        <v>643</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51"/>
      <c r="B162" s="1052"/>
      <c r="C162" s="1052"/>
      <c r="D162" s="1052"/>
      <c r="E162" s="1052"/>
      <c r="F162" s="1053"/>
      <c r="G162" s="813" t="s">
        <v>164</v>
      </c>
      <c r="H162" s="669"/>
      <c r="I162" s="669"/>
      <c r="J162" s="669"/>
      <c r="K162" s="669"/>
      <c r="L162" s="668" t="s">
        <v>165</v>
      </c>
      <c r="M162" s="669"/>
      <c r="N162" s="669"/>
      <c r="O162" s="669"/>
      <c r="P162" s="669"/>
      <c r="Q162" s="669"/>
      <c r="R162" s="669"/>
      <c r="S162" s="669"/>
      <c r="T162" s="669"/>
      <c r="U162" s="669"/>
      <c r="V162" s="669"/>
      <c r="W162" s="669"/>
      <c r="X162" s="670"/>
      <c r="Y162" s="654" t="s">
        <v>166</v>
      </c>
      <c r="Z162" s="655"/>
      <c r="AA162" s="655"/>
      <c r="AB162" s="799"/>
      <c r="AC162" s="813" t="s">
        <v>164</v>
      </c>
      <c r="AD162" s="669"/>
      <c r="AE162" s="669"/>
      <c r="AF162" s="669"/>
      <c r="AG162" s="669"/>
      <c r="AH162" s="668" t="s">
        <v>165</v>
      </c>
      <c r="AI162" s="669"/>
      <c r="AJ162" s="669"/>
      <c r="AK162" s="669"/>
      <c r="AL162" s="669"/>
      <c r="AM162" s="669"/>
      <c r="AN162" s="669"/>
      <c r="AO162" s="669"/>
      <c r="AP162" s="669"/>
      <c r="AQ162" s="669"/>
      <c r="AR162" s="669"/>
      <c r="AS162" s="669"/>
      <c r="AT162" s="670"/>
      <c r="AU162" s="654" t="s">
        <v>166</v>
      </c>
      <c r="AV162" s="655"/>
      <c r="AW162" s="655"/>
      <c r="AX162" s="656"/>
      <c r="AY162" s="34">
        <f>$AY$161</f>
        <v>0</v>
      </c>
    </row>
    <row r="163" spans="1:51" ht="24.75" customHeight="1">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51"/>
      <c r="B173" s="1052"/>
      <c r="C173" s="1052"/>
      <c r="D173" s="1052"/>
      <c r="E173" s="1052"/>
      <c r="F173" s="1053"/>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51"/>
      <c r="B174" s="1052"/>
      <c r="C174" s="1052"/>
      <c r="D174" s="1052"/>
      <c r="E174" s="1052"/>
      <c r="F174" s="1053"/>
      <c r="G174" s="596" t="s">
        <v>645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51"/>
      <c r="B175" s="1052"/>
      <c r="C175" s="1052"/>
      <c r="D175" s="1052"/>
      <c r="E175" s="1052"/>
      <c r="F175" s="1053"/>
      <c r="G175" s="813" t="s">
        <v>164</v>
      </c>
      <c r="H175" s="669"/>
      <c r="I175" s="669"/>
      <c r="J175" s="669"/>
      <c r="K175" s="669"/>
      <c r="L175" s="668" t="s">
        <v>165</v>
      </c>
      <c r="M175" s="669"/>
      <c r="N175" s="669"/>
      <c r="O175" s="669"/>
      <c r="P175" s="669"/>
      <c r="Q175" s="669"/>
      <c r="R175" s="669"/>
      <c r="S175" s="669"/>
      <c r="T175" s="669"/>
      <c r="U175" s="669"/>
      <c r="V175" s="669"/>
      <c r="W175" s="669"/>
      <c r="X175" s="670"/>
      <c r="Y175" s="654" t="s">
        <v>166</v>
      </c>
      <c r="Z175" s="655"/>
      <c r="AA175" s="655"/>
      <c r="AB175" s="799"/>
      <c r="AC175" s="813" t="s">
        <v>164</v>
      </c>
      <c r="AD175" s="669"/>
      <c r="AE175" s="669"/>
      <c r="AF175" s="669"/>
      <c r="AG175" s="669"/>
      <c r="AH175" s="668" t="s">
        <v>165</v>
      </c>
      <c r="AI175" s="669"/>
      <c r="AJ175" s="669"/>
      <c r="AK175" s="669"/>
      <c r="AL175" s="669"/>
      <c r="AM175" s="669"/>
      <c r="AN175" s="669"/>
      <c r="AO175" s="669"/>
      <c r="AP175" s="669"/>
      <c r="AQ175" s="669"/>
      <c r="AR175" s="669"/>
      <c r="AS175" s="669"/>
      <c r="AT175" s="670"/>
      <c r="AU175" s="654" t="s">
        <v>166</v>
      </c>
      <c r="AV175" s="655"/>
      <c r="AW175" s="655"/>
      <c r="AX175" s="656"/>
      <c r="AY175" s="34">
        <f>$AY$174</f>
        <v>0</v>
      </c>
    </row>
    <row r="176" spans="1:51" ht="24.75" customHeight="1">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51"/>
      <c r="B186" s="1052"/>
      <c r="C186" s="1052"/>
      <c r="D186" s="1052"/>
      <c r="E186" s="1052"/>
      <c r="F186" s="1053"/>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51"/>
      <c r="B187" s="1052"/>
      <c r="C187" s="1052"/>
      <c r="D187" s="1052"/>
      <c r="E187" s="1052"/>
      <c r="F187" s="1053"/>
      <c r="G187" s="596" t="s">
        <v>647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648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51"/>
      <c r="B188" s="1052"/>
      <c r="C188" s="1052"/>
      <c r="D188" s="1052"/>
      <c r="E188" s="1052"/>
      <c r="F188" s="1053"/>
      <c r="G188" s="813" t="s">
        <v>164</v>
      </c>
      <c r="H188" s="669"/>
      <c r="I188" s="669"/>
      <c r="J188" s="669"/>
      <c r="K188" s="669"/>
      <c r="L188" s="668" t="s">
        <v>165</v>
      </c>
      <c r="M188" s="669"/>
      <c r="N188" s="669"/>
      <c r="O188" s="669"/>
      <c r="P188" s="669"/>
      <c r="Q188" s="669"/>
      <c r="R188" s="669"/>
      <c r="S188" s="669"/>
      <c r="T188" s="669"/>
      <c r="U188" s="669"/>
      <c r="V188" s="669"/>
      <c r="W188" s="669"/>
      <c r="X188" s="670"/>
      <c r="Y188" s="654" t="s">
        <v>166</v>
      </c>
      <c r="Z188" s="655"/>
      <c r="AA188" s="655"/>
      <c r="AB188" s="799"/>
      <c r="AC188" s="813" t="s">
        <v>164</v>
      </c>
      <c r="AD188" s="669"/>
      <c r="AE188" s="669"/>
      <c r="AF188" s="669"/>
      <c r="AG188" s="669"/>
      <c r="AH188" s="668" t="s">
        <v>165</v>
      </c>
      <c r="AI188" s="669"/>
      <c r="AJ188" s="669"/>
      <c r="AK188" s="669"/>
      <c r="AL188" s="669"/>
      <c r="AM188" s="669"/>
      <c r="AN188" s="669"/>
      <c r="AO188" s="669"/>
      <c r="AP188" s="669"/>
      <c r="AQ188" s="669"/>
      <c r="AR188" s="669"/>
      <c r="AS188" s="669"/>
      <c r="AT188" s="670"/>
      <c r="AU188" s="654" t="s">
        <v>166</v>
      </c>
      <c r="AV188" s="655"/>
      <c r="AW188" s="655"/>
      <c r="AX188" s="656"/>
      <c r="AY188" s="34">
        <f>$AY$187</f>
        <v>0</v>
      </c>
    </row>
    <row r="189" spans="1:51" ht="24.75" customHeight="1">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51"/>
      <c r="B199" s="1052"/>
      <c r="C199" s="1052"/>
      <c r="D199" s="1052"/>
      <c r="E199" s="1052"/>
      <c r="F199" s="1053"/>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51"/>
      <c r="B200" s="1052"/>
      <c r="C200" s="1052"/>
      <c r="D200" s="1052"/>
      <c r="E200" s="1052"/>
      <c r="F200" s="1053"/>
      <c r="G200" s="596" t="s">
        <v>649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51"/>
      <c r="B201" s="1052"/>
      <c r="C201" s="1052"/>
      <c r="D201" s="1052"/>
      <c r="E201" s="1052"/>
      <c r="F201" s="1053"/>
      <c r="G201" s="813" t="s">
        <v>164</v>
      </c>
      <c r="H201" s="669"/>
      <c r="I201" s="669"/>
      <c r="J201" s="669"/>
      <c r="K201" s="669"/>
      <c r="L201" s="668" t="s">
        <v>165</v>
      </c>
      <c r="M201" s="669"/>
      <c r="N201" s="669"/>
      <c r="O201" s="669"/>
      <c r="P201" s="669"/>
      <c r="Q201" s="669"/>
      <c r="R201" s="669"/>
      <c r="S201" s="669"/>
      <c r="T201" s="669"/>
      <c r="U201" s="669"/>
      <c r="V201" s="669"/>
      <c r="W201" s="669"/>
      <c r="X201" s="670"/>
      <c r="Y201" s="654" t="s">
        <v>166</v>
      </c>
      <c r="Z201" s="655"/>
      <c r="AA201" s="655"/>
      <c r="AB201" s="799"/>
      <c r="AC201" s="813" t="s">
        <v>164</v>
      </c>
      <c r="AD201" s="669"/>
      <c r="AE201" s="669"/>
      <c r="AF201" s="669"/>
      <c r="AG201" s="669"/>
      <c r="AH201" s="668" t="s">
        <v>165</v>
      </c>
      <c r="AI201" s="669"/>
      <c r="AJ201" s="669"/>
      <c r="AK201" s="669"/>
      <c r="AL201" s="669"/>
      <c r="AM201" s="669"/>
      <c r="AN201" s="669"/>
      <c r="AO201" s="669"/>
      <c r="AP201" s="669"/>
      <c r="AQ201" s="669"/>
      <c r="AR201" s="669"/>
      <c r="AS201" s="669"/>
      <c r="AT201" s="670"/>
      <c r="AU201" s="654" t="s">
        <v>166</v>
      </c>
      <c r="AV201" s="655"/>
      <c r="AW201" s="655"/>
      <c r="AX201" s="656"/>
      <c r="AY201" s="34">
        <f>$AY$200</f>
        <v>0</v>
      </c>
    </row>
    <row r="202" spans="1:51" ht="24.75" customHeight="1">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54"/>
      <c r="B212" s="1055"/>
      <c r="C212" s="1055"/>
      <c r="D212" s="1055"/>
      <c r="E212" s="1055"/>
      <c r="F212" s="105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618</v>
      </c>
      <c r="B214" s="1049"/>
      <c r="C214" s="1049"/>
      <c r="D214" s="1049"/>
      <c r="E214" s="1049"/>
      <c r="F214" s="1050"/>
      <c r="G214" s="596" t="s">
        <v>651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51"/>
      <c r="B215" s="1052"/>
      <c r="C215" s="1052"/>
      <c r="D215" s="1052"/>
      <c r="E215" s="1052"/>
      <c r="F215" s="1053"/>
      <c r="G215" s="813" t="s">
        <v>164</v>
      </c>
      <c r="H215" s="669"/>
      <c r="I215" s="669"/>
      <c r="J215" s="669"/>
      <c r="K215" s="669"/>
      <c r="L215" s="668" t="s">
        <v>165</v>
      </c>
      <c r="M215" s="669"/>
      <c r="N215" s="669"/>
      <c r="O215" s="669"/>
      <c r="P215" s="669"/>
      <c r="Q215" s="669"/>
      <c r="R215" s="669"/>
      <c r="S215" s="669"/>
      <c r="T215" s="669"/>
      <c r="U215" s="669"/>
      <c r="V215" s="669"/>
      <c r="W215" s="669"/>
      <c r="X215" s="670"/>
      <c r="Y215" s="654" t="s">
        <v>166</v>
      </c>
      <c r="Z215" s="655"/>
      <c r="AA215" s="655"/>
      <c r="AB215" s="799"/>
      <c r="AC215" s="813" t="s">
        <v>164</v>
      </c>
      <c r="AD215" s="669"/>
      <c r="AE215" s="669"/>
      <c r="AF215" s="669"/>
      <c r="AG215" s="669"/>
      <c r="AH215" s="668" t="s">
        <v>165</v>
      </c>
      <c r="AI215" s="669"/>
      <c r="AJ215" s="669"/>
      <c r="AK215" s="669"/>
      <c r="AL215" s="669"/>
      <c r="AM215" s="669"/>
      <c r="AN215" s="669"/>
      <c r="AO215" s="669"/>
      <c r="AP215" s="669"/>
      <c r="AQ215" s="669"/>
      <c r="AR215" s="669"/>
      <c r="AS215" s="669"/>
      <c r="AT215" s="670"/>
      <c r="AU215" s="654" t="s">
        <v>166</v>
      </c>
      <c r="AV215" s="655"/>
      <c r="AW215" s="655"/>
      <c r="AX215" s="656"/>
      <c r="AY215" s="34">
        <f>$AY$214</f>
        <v>0</v>
      </c>
    </row>
    <row r="216" spans="1:51" ht="24.75" customHeight="1">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51"/>
      <c r="B226" s="1052"/>
      <c r="C226" s="1052"/>
      <c r="D226" s="1052"/>
      <c r="E226" s="1052"/>
      <c r="F226" s="1053"/>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51"/>
      <c r="B227" s="1052"/>
      <c r="C227" s="1052"/>
      <c r="D227" s="1052"/>
      <c r="E227" s="1052"/>
      <c r="F227" s="1053"/>
      <c r="G227" s="596" t="s">
        <v>653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51"/>
      <c r="B228" s="1052"/>
      <c r="C228" s="1052"/>
      <c r="D228" s="1052"/>
      <c r="E228" s="1052"/>
      <c r="F228" s="1053"/>
      <c r="G228" s="813" t="s">
        <v>164</v>
      </c>
      <c r="H228" s="669"/>
      <c r="I228" s="669"/>
      <c r="J228" s="669"/>
      <c r="K228" s="669"/>
      <c r="L228" s="668" t="s">
        <v>165</v>
      </c>
      <c r="M228" s="669"/>
      <c r="N228" s="669"/>
      <c r="O228" s="669"/>
      <c r="P228" s="669"/>
      <c r="Q228" s="669"/>
      <c r="R228" s="669"/>
      <c r="S228" s="669"/>
      <c r="T228" s="669"/>
      <c r="U228" s="669"/>
      <c r="V228" s="669"/>
      <c r="W228" s="669"/>
      <c r="X228" s="670"/>
      <c r="Y228" s="654" t="s">
        <v>166</v>
      </c>
      <c r="Z228" s="655"/>
      <c r="AA228" s="655"/>
      <c r="AB228" s="799"/>
      <c r="AC228" s="813" t="s">
        <v>164</v>
      </c>
      <c r="AD228" s="669"/>
      <c r="AE228" s="669"/>
      <c r="AF228" s="669"/>
      <c r="AG228" s="669"/>
      <c r="AH228" s="668" t="s">
        <v>165</v>
      </c>
      <c r="AI228" s="669"/>
      <c r="AJ228" s="669"/>
      <c r="AK228" s="669"/>
      <c r="AL228" s="669"/>
      <c r="AM228" s="669"/>
      <c r="AN228" s="669"/>
      <c r="AO228" s="669"/>
      <c r="AP228" s="669"/>
      <c r="AQ228" s="669"/>
      <c r="AR228" s="669"/>
      <c r="AS228" s="669"/>
      <c r="AT228" s="670"/>
      <c r="AU228" s="654" t="s">
        <v>166</v>
      </c>
      <c r="AV228" s="655"/>
      <c r="AW228" s="655"/>
      <c r="AX228" s="656"/>
      <c r="AY228" s="34">
        <f>$AY$227</f>
        <v>0</v>
      </c>
    </row>
    <row r="229" spans="1:51" ht="24.75" customHeight="1">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51"/>
      <c r="B239" s="1052"/>
      <c r="C239" s="1052"/>
      <c r="D239" s="1052"/>
      <c r="E239" s="1052"/>
      <c r="F239" s="1053"/>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51"/>
      <c r="B240" s="1052"/>
      <c r="C240" s="1052"/>
      <c r="D240" s="1052"/>
      <c r="E240" s="1052"/>
      <c r="F240" s="1053"/>
      <c r="G240" s="596" t="s">
        <v>655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51"/>
      <c r="B241" s="1052"/>
      <c r="C241" s="1052"/>
      <c r="D241" s="1052"/>
      <c r="E241" s="1052"/>
      <c r="F241" s="1053"/>
      <c r="G241" s="813" t="s">
        <v>164</v>
      </c>
      <c r="H241" s="669"/>
      <c r="I241" s="669"/>
      <c r="J241" s="669"/>
      <c r="K241" s="669"/>
      <c r="L241" s="668" t="s">
        <v>165</v>
      </c>
      <c r="M241" s="669"/>
      <c r="N241" s="669"/>
      <c r="O241" s="669"/>
      <c r="P241" s="669"/>
      <c r="Q241" s="669"/>
      <c r="R241" s="669"/>
      <c r="S241" s="669"/>
      <c r="T241" s="669"/>
      <c r="U241" s="669"/>
      <c r="V241" s="669"/>
      <c r="W241" s="669"/>
      <c r="X241" s="670"/>
      <c r="Y241" s="654" t="s">
        <v>166</v>
      </c>
      <c r="Z241" s="655"/>
      <c r="AA241" s="655"/>
      <c r="AB241" s="799"/>
      <c r="AC241" s="813" t="s">
        <v>164</v>
      </c>
      <c r="AD241" s="669"/>
      <c r="AE241" s="669"/>
      <c r="AF241" s="669"/>
      <c r="AG241" s="669"/>
      <c r="AH241" s="668" t="s">
        <v>165</v>
      </c>
      <c r="AI241" s="669"/>
      <c r="AJ241" s="669"/>
      <c r="AK241" s="669"/>
      <c r="AL241" s="669"/>
      <c r="AM241" s="669"/>
      <c r="AN241" s="669"/>
      <c r="AO241" s="669"/>
      <c r="AP241" s="669"/>
      <c r="AQ241" s="669"/>
      <c r="AR241" s="669"/>
      <c r="AS241" s="669"/>
      <c r="AT241" s="670"/>
      <c r="AU241" s="654" t="s">
        <v>166</v>
      </c>
      <c r="AV241" s="655"/>
      <c r="AW241" s="655"/>
      <c r="AX241" s="656"/>
      <c r="AY241" s="34">
        <f>$AY$240</f>
        <v>0</v>
      </c>
    </row>
    <row r="242" spans="1:51" ht="24.75" customHeight="1">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51"/>
      <c r="B252" s="1052"/>
      <c r="C252" s="1052"/>
      <c r="D252" s="1052"/>
      <c r="E252" s="1052"/>
      <c r="F252" s="1053"/>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51"/>
      <c r="B253" s="1052"/>
      <c r="C253" s="1052"/>
      <c r="D253" s="1052"/>
      <c r="E253" s="1052"/>
      <c r="F253" s="1053"/>
      <c r="G253" s="596" t="s">
        <v>657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658</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51"/>
      <c r="B254" s="1052"/>
      <c r="C254" s="1052"/>
      <c r="D254" s="1052"/>
      <c r="E254" s="1052"/>
      <c r="F254" s="1053"/>
      <c r="G254" s="813" t="s">
        <v>164</v>
      </c>
      <c r="H254" s="669"/>
      <c r="I254" s="669"/>
      <c r="J254" s="669"/>
      <c r="K254" s="669"/>
      <c r="L254" s="668" t="s">
        <v>165</v>
      </c>
      <c r="M254" s="669"/>
      <c r="N254" s="669"/>
      <c r="O254" s="669"/>
      <c r="P254" s="669"/>
      <c r="Q254" s="669"/>
      <c r="R254" s="669"/>
      <c r="S254" s="669"/>
      <c r="T254" s="669"/>
      <c r="U254" s="669"/>
      <c r="V254" s="669"/>
      <c r="W254" s="669"/>
      <c r="X254" s="670"/>
      <c r="Y254" s="654" t="s">
        <v>166</v>
      </c>
      <c r="Z254" s="655"/>
      <c r="AA254" s="655"/>
      <c r="AB254" s="799"/>
      <c r="AC254" s="813" t="s">
        <v>164</v>
      </c>
      <c r="AD254" s="669"/>
      <c r="AE254" s="669"/>
      <c r="AF254" s="669"/>
      <c r="AG254" s="669"/>
      <c r="AH254" s="668" t="s">
        <v>165</v>
      </c>
      <c r="AI254" s="669"/>
      <c r="AJ254" s="669"/>
      <c r="AK254" s="669"/>
      <c r="AL254" s="669"/>
      <c r="AM254" s="669"/>
      <c r="AN254" s="669"/>
      <c r="AO254" s="669"/>
      <c r="AP254" s="669"/>
      <c r="AQ254" s="669"/>
      <c r="AR254" s="669"/>
      <c r="AS254" s="669"/>
      <c r="AT254" s="670"/>
      <c r="AU254" s="654" t="s">
        <v>166</v>
      </c>
      <c r="AV254" s="655"/>
      <c r="AW254" s="655"/>
      <c r="AX254" s="656"/>
      <c r="AY254" s="34">
        <f>$AY$253</f>
        <v>0</v>
      </c>
    </row>
    <row r="255" spans="1:51" ht="24.75" customHeight="1">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54"/>
      <c r="B265" s="1055"/>
      <c r="C265" s="1055"/>
      <c r="D265" s="1055"/>
      <c r="E265" s="1055"/>
      <c r="F265" s="105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176</v>
      </c>
      <c r="D3" s="360"/>
      <c r="E3" s="360"/>
      <c r="F3" s="360"/>
      <c r="G3" s="360"/>
      <c r="H3" s="360"/>
      <c r="I3" s="360"/>
      <c r="J3" s="152" t="s">
        <v>177</v>
      </c>
      <c r="K3" s="361"/>
      <c r="L3" s="361"/>
      <c r="M3" s="361"/>
      <c r="N3" s="361"/>
      <c r="O3" s="361"/>
      <c r="P3" s="247" t="s">
        <v>178</v>
      </c>
      <c r="Q3" s="247"/>
      <c r="R3" s="247"/>
      <c r="S3" s="247"/>
      <c r="T3" s="247"/>
      <c r="U3" s="247"/>
      <c r="V3" s="247"/>
      <c r="W3" s="247"/>
      <c r="X3" s="247"/>
      <c r="Y3" s="362" t="s">
        <v>179</v>
      </c>
      <c r="Z3" s="363"/>
      <c r="AA3" s="363"/>
      <c r="AB3" s="363"/>
      <c r="AC3" s="152" t="s">
        <v>180</v>
      </c>
      <c r="AD3" s="152"/>
      <c r="AE3" s="152"/>
      <c r="AF3" s="152"/>
      <c r="AG3" s="152"/>
      <c r="AH3" s="362" t="s">
        <v>197</v>
      </c>
      <c r="AI3" s="360"/>
      <c r="AJ3" s="360"/>
      <c r="AK3" s="360"/>
      <c r="AL3" s="360" t="s">
        <v>182</v>
      </c>
      <c r="AM3" s="360"/>
      <c r="AN3" s="360"/>
      <c r="AO3" s="364"/>
      <c r="AP3" s="365" t="s">
        <v>183</v>
      </c>
      <c r="AQ3" s="365"/>
      <c r="AR3" s="365"/>
      <c r="AS3" s="365"/>
      <c r="AT3" s="365"/>
      <c r="AU3" s="365"/>
      <c r="AV3" s="365"/>
      <c r="AW3" s="365"/>
      <c r="AX3" s="365"/>
      <c r="AY3">
        <f>$AY$2</f>
        <v>0</v>
      </c>
    </row>
    <row r="4" spans="1:51" ht="26.25" customHeight="1">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176</v>
      </c>
      <c r="D36" s="360"/>
      <c r="E36" s="360"/>
      <c r="F36" s="360"/>
      <c r="G36" s="360"/>
      <c r="H36" s="360"/>
      <c r="I36" s="360"/>
      <c r="J36" s="152" t="s">
        <v>177</v>
      </c>
      <c r="K36" s="361"/>
      <c r="L36" s="361"/>
      <c r="M36" s="361"/>
      <c r="N36" s="361"/>
      <c r="O36" s="361"/>
      <c r="P36" s="247" t="s">
        <v>178</v>
      </c>
      <c r="Q36" s="247"/>
      <c r="R36" s="247"/>
      <c r="S36" s="247"/>
      <c r="T36" s="247"/>
      <c r="U36" s="247"/>
      <c r="V36" s="247"/>
      <c r="W36" s="247"/>
      <c r="X36" s="247"/>
      <c r="Y36" s="362" t="s">
        <v>179</v>
      </c>
      <c r="Z36" s="363"/>
      <c r="AA36" s="363"/>
      <c r="AB36" s="363"/>
      <c r="AC36" s="152" t="s">
        <v>180</v>
      </c>
      <c r="AD36" s="152"/>
      <c r="AE36" s="152"/>
      <c r="AF36" s="152"/>
      <c r="AG36" s="152"/>
      <c r="AH36" s="362" t="s">
        <v>197</v>
      </c>
      <c r="AI36" s="360"/>
      <c r="AJ36" s="360"/>
      <c r="AK36" s="360"/>
      <c r="AL36" s="360" t="s">
        <v>182</v>
      </c>
      <c r="AM36" s="360"/>
      <c r="AN36" s="360"/>
      <c r="AO36" s="364"/>
      <c r="AP36" s="365" t="s">
        <v>183</v>
      </c>
      <c r="AQ36" s="365"/>
      <c r="AR36" s="365"/>
      <c r="AS36" s="365"/>
      <c r="AT36" s="365"/>
      <c r="AU36" s="365"/>
      <c r="AV36" s="365"/>
      <c r="AW36" s="365"/>
      <c r="AX36" s="365"/>
      <c r="AY36">
        <f>$AY$34</f>
        <v>0</v>
      </c>
    </row>
    <row r="37" spans="1:51" ht="26.25" customHeight="1">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176</v>
      </c>
      <c r="D69" s="360"/>
      <c r="E69" s="360"/>
      <c r="F69" s="360"/>
      <c r="G69" s="360"/>
      <c r="H69" s="360"/>
      <c r="I69" s="360"/>
      <c r="J69" s="152" t="s">
        <v>177</v>
      </c>
      <c r="K69" s="361"/>
      <c r="L69" s="361"/>
      <c r="M69" s="361"/>
      <c r="N69" s="361"/>
      <c r="O69" s="361"/>
      <c r="P69" s="247" t="s">
        <v>178</v>
      </c>
      <c r="Q69" s="247"/>
      <c r="R69" s="247"/>
      <c r="S69" s="247"/>
      <c r="T69" s="247"/>
      <c r="U69" s="247"/>
      <c r="V69" s="247"/>
      <c r="W69" s="247"/>
      <c r="X69" s="247"/>
      <c r="Y69" s="362" t="s">
        <v>179</v>
      </c>
      <c r="Z69" s="363"/>
      <c r="AA69" s="363"/>
      <c r="AB69" s="363"/>
      <c r="AC69" s="152" t="s">
        <v>180</v>
      </c>
      <c r="AD69" s="152"/>
      <c r="AE69" s="152"/>
      <c r="AF69" s="152"/>
      <c r="AG69" s="152"/>
      <c r="AH69" s="362" t="s">
        <v>197</v>
      </c>
      <c r="AI69" s="360"/>
      <c r="AJ69" s="360"/>
      <c r="AK69" s="360"/>
      <c r="AL69" s="360" t="s">
        <v>182</v>
      </c>
      <c r="AM69" s="360"/>
      <c r="AN69" s="360"/>
      <c r="AO69" s="364"/>
      <c r="AP69" s="365" t="s">
        <v>183</v>
      </c>
      <c r="AQ69" s="365"/>
      <c r="AR69" s="365"/>
      <c r="AS69" s="365"/>
      <c r="AT69" s="365"/>
      <c r="AU69" s="365"/>
      <c r="AV69" s="365"/>
      <c r="AW69" s="365"/>
      <c r="AX69" s="365"/>
      <c r="AY69" s="34">
        <f t="shared" ref="AY69:AY70" si="0">$AY$67</f>
        <v>0</v>
      </c>
    </row>
    <row r="70" spans="1:51" ht="26.25" customHeight="1">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176</v>
      </c>
      <c r="D102" s="360"/>
      <c r="E102" s="360"/>
      <c r="F102" s="360"/>
      <c r="G102" s="360"/>
      <c r="H102" s="360"/>
      <c r="I102" s="360"/>
      <c r="J102" s="152" t="s">
        <v>177</v>
      </c>
      <c r="K102" s="361"/>
      <c r="L102" s="361"/>
      <c r="M102" s="361"/>
      <c r="N102" s="361"/>
      <c r="O102" s="361"/>
      <c r="P102" s="247" t="s">
        <v>178</v>
      </c>
      <c r="Q102" s="247"/>
      <c r="R102" s="247"/>
      <c r="S102" s="247"/>
      <c r="T102" s="247"/>
      <c r="U102" s="247"/>
      <c r="V102" s="247"/>
      <c r="W102" s="247"/>
      <c r="X102" s="247"/>
      <c r="Y102" s="362" t="s">
        <v>179</v>
      </c>
      <c r="Z102" s="363"/>
      <c r="AA102" s="363"/>
      <c r="AB102" s="363"/>
      <c r="AC102" s="152" t="s">
        <v>180</v>
      </c>
      <c r="AD102" s="152"/>
      <c r="AE102" s="152"/>
      <c r="AF102" s="152"/>
      <c r="AG102" s="152"/>
      <c r="AH102" s="362" t="s">
        <v>197</v>
      </c>
      <c r="AI102" s="360"/>
      <c r="AJ102" s="360"/>
      <c r="AK102" s="360"/>
      <c r="AL102" s="360" t="s">
        <v>182</v>
      </c>
      <c r="AM102" s="360"/>
      <c r="AN102" s="360"/>
      <c r="AO102" s="364"/>
      <c r="AP102" s="365" t="s">
        <v>183</v>
      </c>
      <c r="AQ102" s="365"/>
      <c r="AR102" s="365"/>
      <c r="AS102" s="365"/>
      <c r="AT102" s="365"/>
      <c r="AU102" s="365"/>
      <c r="AV102" s="365"/>
      <c r="AW102" s="365"/>
      <c r="AX102" s="365"/>
      <c r="AY102" s="34">
        <f t="shared" ref="AY102:AY103" si="1">$AY$100</f>
        <v>0</v>
      </c>
    </row>
    <row r="103" spans="1:51" ht="26.25" customHeight="1">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176</v>
      </c>
      <c r="D135" s="360"/>
      <c r="E135" s="360"/>
      <c r="F135" s="360"/>
      <c r="G135" s="360"/>
      <c r="H135" s="360"/>
      <c r="I135" s="360"/>
      <c r="J135" s="152" t="s">
        <v>177</v>
      </c>
      <c r="K135" s="361"/>
      <c r="L135" s="361"/>
      <c r="M135" s="361"/>
      <c r="N135" s="361"/>
      <c r="O135" s="361"/>
      <c r="P135" s="247" t="s">
        <v>178</v>
      </c>
      <c r="Q135" s="247"/>
      <c r="R135" s="247"/>
      <c r="S135" s="247"/>
      <c r="T135" s="247"/>
      <c r="U135" s="247"/>
      <c r="V135" s="247"/>
      <c r="W135" s="247"/>
      <c r="X135" s="247"/>
      <c r="Y135" s="362" t="s">
        <v>179</v>
      </c>
      <c r="Z135" s="363"/>
      <c r="AA135" s="363"/>
      <c r="AB135" s="363"/>
      <c r="AC135" s="152" t="s">
        <v>180</v>
      </c>
      <c r="AD135" s="152"/>
      <c r="AE135" s="152"/>
      <c r="AF135" s="152"/>
      <c r="AG135" s="152"/>
      <c r="AH135" s="362" t="s">
        <v>197</v>
      </c>
      <c r="AI135" s="360"/>
      <c r="AJ135" s="360"/>
      <c r="AK135" s="360"/>
      <c r="AL135" s="360" t="s">
        <v>182</v>
      </c>
      <c r="AM135" s="360"/>
      <c r="AN135" s="360"/>
      <c r="AO135" s="364"/>
      <c r="AP135" s="365" t="s">
        <v>183</v>
      </c>
      <c r="AQ135" s="365"/>
      <c r="AR135" s="365"/>
      <c r="AS135" s="365"/>
      <c r="AT135" s="365"/>
      <c r="AU135" s="365"/>
      <c r="AV135" s="365"/>
      <c r="AW135" s="365"/>
      <c r="AX135" s="365"/>
      <c r="AY135" s="34">
        <f t="shared" ref="AY135:AY136" si="2">$AY$133</f>
        <v>0</v>
      </c>
    </row>
    <row r="136" spans="1:51" ht="26.25" customHeight="1">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176</v>
      </c>
      <c r="D168" s="360"/>
      <c r="E168" s="360"/>
      <c r="F168" s="360"/>
      <c r="G168" s="360"/>
      <c r="H168" s="360"/>
      <c r="I168" s="360"/>
      <c r="J168" s="152" t="s">
        <v>177</v>
      </c>
      <c r="K168" s="361"/>
      <c r="L168" s="361"/>
      <c r="M168" s="361"/>
      <c r="N168" s="361"/>
      <c r="O168" s="361"/>
      <c r="P168" s="247" t="s">
        <v>178</v>
      </c>
      <c r="Q168" s="247"/>
      <c r="R168" s="247"/>
      <c r="S168" s="247"/>
      <c r="T168" s="247"/>
      <c r="U168" s="247"/>
      <c r="V168" s="247"/>
      <c r="W168" s="247"/>
      <c r="X168" s="247"/>
      <c r="Y168" s="362" t="s">
        <v>179</v>
      </c>
      <c r="Z168" s="363"/>
      <c r="AA168" s="363"/>
      <c r="AB168" s="363"/>
      <c r="AC168" s="152" t="s">
        <v>180</v>
      </c>
      <c r="AD168" s="152"/>
      <c r="AE168" s="152"/>
      <c r="AF168" s="152"/>
      <c r="AG168" s="152"/>
      <c r="AH168" s="362" t="s">
        <v>197</v>
      </c>
      <c r="AI168" s="360"/>
      <c r="AJ168" s="360"/>
      <c r="AK168" s="360"/>
      <c r="AL168" s="360" t="s">
        <v>182</v>
      </c>
      <c r="AM168" s="360"/>
      <c r="AN168" s="360"/>
      <c r="AO168" s="364"/>
      <c r="AP168" s="365" t="s">
        <v>183</v>
      </c>
      <c r="AQ168" s="365"/>
      <c r="AR168" s="365"/>
      <c r="AS168" s="365"/>
      <c r="AT168" s="365"/>
      <c r="AU168" s="365"/>
      <c r="AV168" s="365"/>
      <c r="AW168" s="365"/>
      <c r="AX168" s="365"/>
      <c r="AY168" s="34">
        <f t="shared" ref="AY168:AY169" si="3">$AY$166</f>
        <v>0</v>
      </c>
    </row>
    <row r="169" spans="1:51" ht="26.25" customHeight="1">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176</v>
      </c>
      <c r="D201" s="360"/>
      <c r="E201" s="360"/>
      <c r="F201" s="360"/>
      <c r="G201" s="360"/>
      <c r="H201" s="360"/>
      <c r="I201" s="360"/>
      <c r="J201" s="152" t="s">
        <v>177</v>
      </c>
      <c r="K201" s="361"/>
      <c r="L201" s="361"/>
      <c r="M201" s="361"/>
      <c r="N201" s="361"/>
      <c r="O201" s="361"/>
      <c r="P201" s="247" t="s">
        <v>178</v>
      </c>
      <c r="Q201" s="247"/>
      <c r="R201" s="247"/>
      <c r="S201" s="247"/>
      <c r="T201" s="247"/>
      <c r="U201" s="247"/>
      <c r="V201" s="247"/>
      <c r="W201" s="247"/>
      <c r="X201" s="247"/>
      <c r="Y201" s="362" t="s">
        <v>179</v>
      </c>
      <c r="Z201" s="363"/>
      <c r="AA201" s="363"/>
      <c r="AB201" s="363"/>
      <c r="AC201" s="152" t="s">
        <v>180</v>
      </c>
      <c r="AD201" s="152"/>
      <c r="AE201" s="152"/>
      <c r="AF201" s="152"/>
      <c r="AG201" s="152"/>
      <c r="AH201" s="362" t="s">
        <v>197</v>
      </c>
      <c r="AI201" s="360"/>
      <c r="AJ201" s="360"/>
      <c r="AK201" s="360"/>
      <c r="AL201" s="360" t="s">
        <v>182</v>
      </c>
      <c r="AM201" s="360"/>
      <c r="AN201" s="360"/>
      <c r="AO201" s="364"/>
      <c r="AP201" s="365" t="s">
        <v>183</v>
      </c>
      <c r="AQ201" s="365"/>
      <c r="AR201" s="365"/>
      <c r="AS201" s="365"/>
      <c r="AT201" s="365"/>
      <c r="AU201" s="365"/>
      <c r="AV201" s="365"/>
      <c r="AW201" s="365"/>
      <c r="AX201" s="365"/>
      <c r="AY201" s="34">
        <f t="shared" ref="AY201:AY202" si="4">$AY$199</f>
        <v>0</v>
      </c>
    </row>
    <row r="202" spans="1:51" ht="26.25" customHeight="1">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176</v>
      </c>
      <c r="D234" s="360"/>
      <c r="E234" s="360"/>
      <c r="F234" s="360"/>
      <c r="G234" s="360"/>
      <c r="H234" s="360"/>
      <c r="I234" s="360"/>
      <c r="J234" s="152" t="s">
        <v>177</v>
      </c>
      <c r="K234" s="361"/>
      <c r="L234" s="361"/>
      <c r="M234" s="361"/>
      <c r="N234" s="361"/>
      <c r="O234" s="361"/>
      <c r="P234" s="247" t="s">
        <v>178</v>
      </c>
      <c r="Q234" s="247"/>
      <c r="R234" s="247"/>
      <c r="S234" s="247"/>
      <c r="T234" s="247"/>
      <c r="U234" s="247"/>
      <c r="V234" s="247"/>
      <c r="W234" s="247"/>
      <c r="X234" s="247"/>
      <c r="Y234" s="362" t="s">
        <v>179</v>
      </c>
      <c r="Z234" s="363"/>
      <c r="AA234" s="363"/>
      <c r="AB234" s="363"/>
      <c r="AC234" s="152" t="s">
        <v>180</v>
      </c>
      <c r="AD234" s="152"/>
      <c r="AE234" s="152"/>
      <c r="AF234" s="152"/>
      <c r="AG234" s="152"/>
      <c r="AH234" s="362" t="s">
        <v>197</v>
      </c>
      <c r="AI234" s="360"/>
      <c r="AJ234" s="360"/>
      <c r="AK234" s="360"/>
      <c r="AL234" s="360" t="s">
        <v>182</v>
      </c>
      <c r="AM234" s="360"/>
      <c r="AN234" s="360"/>
      <c r="AO234" s="364"/>
      <c r="AP234" s="365" t="s">
        <v>183</v>
      </c>
      <c r="AQ234" s="365"/>
      <c r="AR234" s="365"/>
      <c r="AS234" s="365"/>
      <c r="AT234" s="365"/>
      <c r="AU234" s="365"/>
      <c r="AV234" s="365"/>
      <c r="AW234" s="365"/>
      <c r="AX234" s="365"/>
      <c r="AY234" s="91">
        <f>$AY$232</f>
        <v>0</v>
      </c>
    </row>
    <row r="235" spans="1:51" ht="26.25" customHeight="1">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176</v>
      </c>
      <c r="D267" s="360"/>
      <c r="E267" s="360"/>
      <c r="F267" s="360"/>
      <c r="G267" s="360"/>
      <c r="H267" s="360"/>
      <c r="I267" s="360"/>
      <c r="J267" s="152" t="s">
        <v>177</v>
      </c>
      <c r="K267" s="361"/>
      <c r="L267" s="361"/>
      <c r="M267" s="361"/>
      <c r="N267" s="361"/>
      <c r="O267" s="361"/>
      <c r="P267" s="247" t="s">
        <v>178</v>
      </c>
      <c r="Q267" s="247"/>
      <c r="R267" s="247"/>
      <c r="S267" s="247"/>
      <c r="T267" s="247"/>
      <c r="U267" s="247"/>
      <c r="V267" s="247"/>
      <c r="W267" s="247"/>
      <c r="X267" s="247"/>
      <c r="Y267" s="362" t="s">
        <v>179</v>
      </c>
      <c r="Z267" s="363"/>
      <c r="AA267" s="363"/>
      <c r="AB267" s="363"/>
      <c r="AC267" s="152" t="s">
        <v>180</v>
      </c>
      <c r="AD267" s="152"/>
      <c r="AE267" s="152"/>
      <c r="AF267" s="152"/>
      <c r="AG267" s="152"/>
      <c r="AH267" s="362" t="s">
        <v>197</v>
      </c>
      <c r="AI267" s="360"/>
      <c r="AJ267" s="360"/>
      <c r="AK267" s="360"/>
      <c r="AL267" s="360" t="s">
        <v>182</v>
      </c>
      <c r="AM267" s="360"/>
      <c r="AN267" s="360"/>
      <c r="AO267" s="364"/>
      <c r="AP267" s="365" t="s">
        <v>183</v>
      </c>
      <c r="AQ267" s="365"/>
      <c r="AR267" s="365"/>
      <c r="AS267" s="365"/>
      <c r="AT267" s="365"/>
      <c r="AU267" s="365"/>
      <c r="AV267" s="365"/>
      <c r="AW267" s="365"/>
      <c r="AX267" s="365"/>
      <c r="AY267" s="34">
        <f t="shared" ref="AY267:AY268" si="5">$AY$265</f>
        <v>0</v>
      </c>
    </row>
    <row r="268" spans="1:51" ht="26.25" customHeight="1">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176</v>
      </c>
      <c r="D300" s="360"/>
      <c r="E300" s="360"/>
      <c r="F300" s="360"/>
      <c r="G300" s="360"/>
      <c r="H300" s="360"/>
      <c r="I300" s="360"/>
      <c r="J300" s="152" t="s">
        <v>177</v>
      </c>
      <c r="K300" s="361"/>
      <c r="L300" s="361"/>
      <c r="M300" s="361"/>
      <c r="N300" s="361"/>
      <c r="O300" s="361"/>
      <c r="P300" s="247" t="s">
        <v>178</v>
      </c>
      <c r="Q300" s="247"/>
      <c r="R300" s="247"/>
      <c r="S300" s="247"/>
      <c r="T300" s="247"/>
      <c r="U300" s="247"/>
      <c r="V300" s="247"/>
      <c r="W300" s="247"/>
      <c r="X300" s="247"/>
      <c r="Y300" s="362" t="s">
        <v>179</v>
      </c>
      <c r="Z300" s="363"/>
      <c r="AA300" s="363"/>
      <c r="AB300" s="363"/>
      <c r="AC300" s="152" t="s">
        <v>180</v>
      </c>
      <c r="AD300" s="152"/>
      <c r="AE300" s="152"/>
      <c r="AF300" s="152"/>
      <c r="AG300" s="152"/>
      <c r="AH300" s="362" t="s">
        <v>197</v>
      </c>
      <c r="AI300" s="360"/>
      <c r="AJ300" s="360"/>
      <c r="AK300" s="360"/>
      <c r="AL300" s="360" t="s">
        <v>182</v>
      </c>
      <c r="AM300" s="360"/>
      <c r="AN300" s="360"/>
      <c r="AO300" s="364"/>
      <c r="AP300" s="365" t="s">
        <v>183</v>
      </c>
      <c r="AQ300" s="365"/>
      <c r="AR300" s="365"/>
      <c r="AS300" s="365"/>
      <c r="AT300" s="365"/>
      <c r="AU300" s="365"/>
      <c r="AV300" s="365"/>
      <c r="AW300" s="365"/>
      <c r="AX300" s="365"/>
      <c r="AY300" s="34">
        <f t="shared" ref="AY300:AY301" si="6">$AY$298</f>
        <v>0</v>
      </c>
    </row>
    <row r="301" spans="1:51" ht="26.25" customHeight="1">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176</v>
      </c>
      <c r="D333" s="360"/>
      <c r="E333" s="360"/>
      <c r="F333" s="360"/>
      <c r="G333" s="360"/>
      <c r="H333" s="360"/>
      <c r="I333" s="360"/>
      <c r="J333" s="152" t="s">
        <v>177</v>
      </c>
      <c r="K333" s="361"/>
      <c r="L333" s="361"/>
      <c r="M333" s="361"/>
      <c r="N333" s="361"/>
      <c r="O333" s="361"/>
      <c r="P333" s="247" t="s">
        <v>178</v>
      </c>
      <c r="Q333" s="247"/>
      <c r="R333" s="247"/>
      <c r="S333" s="247"/>
      <c r="T333" s="247"/>
      <c r="U333" s="247"/>
      <c r="V333" s="247"/>
      <c r="W333" s="247"/>
      <c r="X333" s="247"/>
      <c r="Y333" s="362" t="s">
        <v>179</v>
      </c>
      <c r="Z333" s="363"/>
      <c r="AA333" s="363"/>
      <c r="AB333" s="363"/>
      <c r="AC333" s="152" t="s">
        <v>180</v>
      </c>
      <c r="AD333" s="152"/>
      <c r="AE333" s="152"/>
      <c r="AF333" s="152"/>
      <c r="AG333" s="152"/>
      <c r="AH333" s="362" t="s">
        <v>197</v>
      </c>
      <c r="AI333" s="360"/>
      <c r="AJ333" s="360"/>
      <c r="AK333" s="360"/>
      <c r="AL333" s="360" t="s">
        <v>182</v>
      </c>
      <c r="AM333" s="360"/>
      <c r="AN333" s="360"/>
      <c r="AO333" s="364"/>
      <c r="AP333" s="365" t="s">
        <v>183</v>
      </c>
      <c r="AQ333" s="365"/>
      <c r="AR333" s="365"/>
      <c r="AS333" s="365"/>
      <c r="AT333" s="365"/>
      <c r="AU333" s="365"/>
      <c r="AV333" s="365"/>
      <c r="AW333" s="365"/>
      <c r="AX333" s="365"/>
      <c r="AY333" s="34">
        <f t="shared" ref="AY333:AY334" si="7">$AY$331</f>
        <v>0</v>
      </c>
    </row>
    <row r="334" spans="1:51" ht="26.25" customHeight="1">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176</v>
      </c>
      <c r="D366" s="360"/>
      <c r="E366" s="360"/>
      <c r="F366" s="360"/>
      <c r="G366" s="360"/>
      <c r="H366" s="360"/>
      <c r="I366" s="360"/>
      <c r="J366" s="152" t="s">
        <v>177</v>
      </c>
      <c r="K366" s="361"/>
      <c r="L366" s="361"/>
      <c r="M366" s="361"/>
      <c r="N366" s="361"/>
      <c r="O366" s="361"/>
      <c r="P366" s="247" t="s">
        <v>178</v>
      </c>
      <c r="Q366" s="247"/>
      <c r="R366" s="247"/>
      <c r="S366" s="247"/>
      <c r="T366" s="247"/>
      <c r="U366" s="247"/>
      <c r="V366" s="247"/>
      <c r="W366" s="247"/>
      <c r="X366" s="247"/>
      <c r="Y366" s="362" t="s">
        <v>179</v>
      </c>
      <c r="Z366" s="363"/>
      <c r="AA366" s="363"/>
      <c r="AB366" s="363"/>
      <c r="AC366" s="152" t="s">
        <v>180</v>
      </c>
      <c r="AD366" s="152"/>
      <c r="AE366" s="152"/>
      <c r="AF366" s="152"/>
      <c r="AG366" s="152"/>
      <c r="AH366" s="362" t="s">
        <v>197</v>
      </c>
      <c r="AI366" s="360"/>
      <c r="AJ366" s="360"/>
      <c r="AK366" s="360"/>
      <c r="AL366" s="360" t="s">
        <v>182</v>
      </c>
      <c r="AM366" s="360"/>
      <c r="AN366" s="360"/>
      <c r="AO366" s="364"/>
      <c r="AP366" s="365" t="s">
        <v>183</v>
      </c>
      <c r="AQ366" s="365"/>
      <c r="AR366" s="365"/>
      <c r="AS366" s="365"/>
      <c r="AT366" s="365"/>
      <c r="AU366" s="365"/>
      <c r="AV366" s="365"/>
      <c r="AW366" s="365"/>
      <c r="AX366" s="365"/>
      <c r="AY366" s="34">
        <f t="shared" ref="AY366:AY367" si="8">$AY$364</f>
        <v>0</v>
      </c>
    </row>
    <row r="367" spans="1:51" ht="26.25" customHeight="1">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176</v>
      </c>
      <c r="D399" s="360"/>
      <c r="E399" s="360"/>
      <c r="F399" s="360"/>
      <c r="G399" s="360"/>
      <c r="H399" s="360"/>
      <c r="I399" s="360"/>
      <c r="J399" s="152" t="s">
        <v>177</v>
      </c>
      <c r="K399" s="361"/>
      <c r="L399" s="361"/>
      <c r="M399" s="361"/>
      <c r="N399" s="361"/>
      <c r="O399" s="361"/>
      <c r="P399" s="247" t="s">
        <v>178</v>
      </c>
      <c r="Q399" s="247"/>
      <c r="R399" s="247"/>
      <c r="S399" s="247"/>
      <c r="T399" s="247"/>
      <c r="U399" s="247"/>
      <c r="V399" s="247"/>
      <c r="W399" s="247"/>
      <c r="X399" s="247"/>
      <c r="Y399" s="362" t="s">
        <v>179</v>
      </c>
      <c r="Z399" s="363"/>
      <c r="AA399" s="363"/>
      <c r="AB399" s="363"/>
      <c r="AC399" s="152" t="s">
        <v>180</v>
      </c>
      <c r="AD399" s="152"/>
      <c r="AE399" s="152"/>
      <c r="AF399" s="152"/>
      <c r="AG399" s="152"/>
      <c r="AH399" s="362" t="s">
        <v>197</v>
      </c>
      <c r="AI399" s="360"/>
      <c r="AJ399" s="360"/>
      <c r="AK399" s="360"/>
      <c r="AL399" s="360" t="s">
        <v>182</v>
      </c>
      <c r="AM399" s="360"/>
      <c r="AN399" s="360"/>
      <c r="AO399" s="364"/>
      <c r="AP399" s="365" t="s">
        <v>183</v>
      </c>
      <c r="AQ399" s="365"/>
      <c r="AR399" s="365"/>
      <c r="AS399" s="365"/>
      <c r="AT399" s="365"/>
      <c r="AU399" s="365"/>
      <c r="AV399" s="365"/>
      <c r="AW399" s="365"/>
      <c r="AX399" s="365"/>
      <c r="AY399" s="34">
        <f t="shared" ref="AY399:AY400" si="9">$AY$397</f>
        <v>0</v>
      </c>
    </row>
    <row r="400" spans="1:51" ht="26.25" customHeight="1">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176</v>
      </c>
      <c r="D432" s="360"/>
      <c r="E432" s="360"/>
      <c r="F432" s="360"/>
      <c r="G432" s="360"/>
      <c r="H432" s="360"/>
      <c r="I432" s="360"/>
      <c r="J432" s="152" t="s">
        <v>177</v>
      </c>
      <c r="K432" s="361"/>
      <c r="L432" s="361"/>
      <c r="M432" s="361"/>
      <c r="N432" s="361"/>
      <c r="O432" s="361"/>
      <c r="P432" s="247" t="s">
        <v>178</v>
      </c>
      <c r="Q432" s="247"/>
      <c r="R432" s="247"/>
      <c r="S432" s="247"/>
      <c r="T432" s="247"/>
      <c r="U432" s="247"/>
      <c r="V432" s="247"/>
      <c r="W432" s="247"/>
      <c r="X432" s="247"/>
      <c r="Y432" s="362" t="s">
        <v>179</v>
      </c>
      <c r="Z432" s="363"/>
      <c r="AA432" s="363"/>
      <c r="AB432" s="363"/>
      <c r="AC432" s="152" t="s">
        <v>180</v>
      </c>
      <c r="AD432" s="152"/>
      <c r="AE432" s="152"/>
      <c r="AF432" s="152"/>
      <c r="AG432" s="152"/>
      <c r="AH432" s="362" t="s">
        <v>197</v>
      </c>
      <c r="AI432" s="360"/>
      <c r="AJ432" s="360"/>
      <c r="AK432" s="360"/>
      <c r="AL432" s="360" t="s">
        <v>182</v>
      </c>
      <c r="AM432" s="360"/>
      <c r="AN432" s="360"/>
      <c r="AO432" s="364"/>
      <c r="AP432" s="365" t="s">
        <v>183</v>
      </c>
      <c r="AQ432" s="365"/>
      <c r="AR432" s="365"/>
      <c r="AS432" s="365"/>
      <c r="AT432" s="365"/>
      <c r="AU432" s="365"/>
      <c r="AV432" s="365"/>
      <c r="AW432" s="365"/>
      <c r="AX432" s="365"/>
      <c r="AY432" s="34">
        <f t="shared" ref="AY432:AY433" si="10">$AY$430</f>
        <v>0</v>
      </c>
    </row>
    <row r="433" spans="1:51" ht="26.25" customHeight="1">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176</v>
      </c>
      <c r="D465" s="360"/>
      <c r="E465" s="360"/>
      <c r="F465" s="360"/>
      <c r="G465" s="360"/>
      <c r="H465" s="360"/>
      <c r="I465" s="360"/>
      <c r="J465" s="152" t="s">
        <v>177</v>
      </c>
      <c r="K465" s="361"/>
      <c r="L465" s="361"/>
      <c r="M465" s="361"/>
      <c r="N465" s="361"/>
      <c r="O465" s="361"/>
      <c r="P465" s="247" t="s">
        <v>178</v>
      </c>
      <c r="Q465" s="247"/>
      <c r="R465" s="247"/>
      <c r="S465" s="247"/>
      <c r="T465" s="247"/>
      <c r="U465" s="247"/>
      <c r="V465" s="247"/>
      <c r="W465" s="247"/>
      <c r="X465" s="247"/>
      <c r="Y465" s="362" t="s">
        <v>179</v>
      </c>
      <c r="Z465" s="363"/>
      <c r="AA465" s="363"/>
      <c r="AB465" s="363"/>
      <c r="AC465" s="152" t="s">
        <v>180</v>
      </c>
      <c r="AD465" s="152"/>
      <c r="AE465" s="152"/>
      <c r="AF465" s="152"/>
      <c r="AG465" s="152"/>
      <c r="AH465" s="362" t="s">
        <v>197</v>
      </c>
      <c r="AI465" s="360"/>
      <c r="AJ465" s="360"/>
      <c r="AK465" s="360"/>
      <c r="AL465" s="360" t="s">
        <v>182</v>
      </c>
      <c r="AM465" s="360"/>
      <c r="AN465" s="360"/>
      <c r="AO465" s="364"/>
      <c r="AP465" s="365" t="s">
        <v>183</v>
      </c>
      <c r="AQ465" s="365"/>
      <c r="AR465" s="365"/>
      <c r="AS465" s="365"/>
      <c r="AT465" s="365"/>
      <c r="AU465" s="365"/>
      <c r="AV465" s="365"/>
      <c r="AW465" s="365"/>
      <c r="AX465" s="365"/>
      <c r="AY465" s="34">
        <f t="shared" ref="AY465:AY466" si="11">$AY$463</f>
        <v>0</v>
      </c>
    </row>
    <row r="466" spans="1:51" ht="26.25" customHeight="1">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176</v>
      </c>
      <c r="D498" s="360"/>
      <c r="E498" s="360"/>
      <c r="F498" s="360"/>
      <c r="G498" s="360"/>
      <c r="H498" s="360"/>
      <c r="I498" s="360"/>
      <c r="J498" s="152" t="s">
        <v>177</v>
      </c>
      <c r="K498" s="361"/>
      <c r="L498" s="361"/>
      <c r="M498" s="361"/>
      <c r="N498" s="361"/>
      <c r="O498" s="361"/>
      <c r="P498" s="247" t="s">
        <v>178</v>
      </c>
      <c r="Q498" s="247"/>
      <c r="R498" s="247"/>
      <c r="S498" s="247"/>
      <c r="T498" s="247"/>
      <c r="U498" s="247"/>
      <c r="V498" s="247"/>
      <c r="W498" s="247"/>
      <c r="X498" s="247"/>
      <c r="Y498" s="362" t="s">
        <v>179</v>
      </c>
      <c r="Z498" s="363"/>
      <c r="AA498" s="363"/>
      <c r="AB498" s="363"/>
      <c r="AC498" s="152" t="s">
        <v>180</v>
      </c>
      <c r="AD498" s="152"/>
      <c r="AE498" s="152"/>
      <c r="AF498" s="152"/>
      <c r="AG498" s="152"/>
      <c r="AH498" s="362" t="s">
        <v>197</v>
      </c>
      <c r="AI498" s="360"/>
      <c r="AJ498" s="360"/>
      <c r="AK498" s="360"/>
      <c r="AL498" s="360" t="s">
        <v>182</v>
      </c>
      <c r="AM498" s="360"/>
      <c r="AN498" s="360"/>
      <c r="AO498" s="364"/>
      <c r="AP498" s="365" t="s">
        <v>183</v>
      </c>
      <c r="AQ498" s="365"/>
      <c r="AR498" s="365"/>
      <c r="AS498" s="365"/>
      <c r="AT498" s="365"/>
      <c r="AU498" s="365"/>
      <c r="AV498" s="365"/>
      <c r="AW498" s="365"/>
      <c r="AX498" s="365"/>
      <c r="AY498" s="34">
        <f t="shared" ref="AY498:AY499" si="12">$AY$496</f>
        <v>0</v>
      </c>
    </row>
    <row r="499" spans="1:51" ht="26.25" customHeight="1">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176</v>
      </c>
      <c r="D531" s="360"/>
      <c r="E531" s="360"/>
      <c r="F531" s="360"/>
      <c r="G531" s="360"/>
      <c r="H531" s="360"/>
      <c r="I531" s="360"/>
      <c r="J531" s="152" t="s">
        <v>177</v>
      </c>
      <c r="K531" s="361"/>
      <c r="L531" s="361"/>
      <c r="M531" s="361"/>
      <c r="N531" s="361"/>
      <c r="O531" s="361"/>
      <c r="P531" s="247" t="s">
        <v>178</v>
      </c>
      <c r="Q531" s="247"/>
      <c r="R531" s="247"/>
      <c r="S531" s="247"/>
      <c r="T531" s="247"/>
      <c r="U531" s="247"/>
      <c r="V531" s="247"/>
      <c r="W531" s="247"/>
      <c r="X531" s="247"/>
      <c r="Y531" s="362" t="s">
        <v>179</v>
      </c>
      <c r="Z531" s="363"/>
      <c r="AA531" s="363"/>
      <c r="AB531" s="363"/>
      <c r="AC531" s="152" t="s">
        <v>180</v>
      </c>
      <c r="AD531" s="152"/>
      <c r="AE531" s="152"/>
      <c r="AF531" s="152"/>
      <c r="AG531" s="152"/>
      <c r="AH531" s="362" t="s">
        <v>197</v>
      </c>
      <c r="AI531" s="360"/>
      <c r="AJ531" s="360"/>
      <c r="AK531" s="360"/>
      <c r="AL531" s="360" t="s">
        <v>182</v>
      </c>
      <c r="AM531" s="360"/>
      <c r="AN531" s="360"/>
      <c r="AO531" s="364"/>
      <c r="AP531" s="365" t="s">
        <v>183</v>
      </c>
      <c r="AQ531" s="365"/>
      <c r="AR531" s="365"/>
      <c r="AS531" s="365"/>
      <c r="AT531" s="365"/>
      <c r="AU531" s="365"/>
      <c r="AV531" s="365"/>
      <c r="AW531" s="365"/>
      <c r="AX531" s="365"/>
      <c r="AY531" s="34">
        <f t="shared" ref="AY531:AY532" si="13">$AY$529</f>
        <v>0</v>
      </c>
    </row>
    <row r="532" spans="1:51" ht="26.25" customHeight="1">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176</v>
      </c>
      <c r="D564" s="360"/>
      <c r="E564" s="360"/>
      <c r="F564" s="360"/>
      <c r="G564" s="360"/>
      <c r="H564" s="360"/>
      <c r="I564" s="360"/>
      <c r="J564" s="152" t="s">
        <v>177</v>
      </c>
      <c r="K564" s="361"/>
      <c r="L564" s="361"/>
      <c r="M564" s="361"/>
      <c r="N564" s="361"/>
      <c r="O564" s="361"/>
      <c r="P564" s="247" t="s">
        <v>178</v>
      </c>
      <c r="Q564" s="247"/>
      <c r="R564" s="247"/>
      <c r="S564" s="247"/>
      <c r="T564" s="247"/>
      <c r="U564" s="247"/>
      <c r="V564" s="247"/>
      <c r="W564" s="247"/>
      <c r="X564" s="247"/>
      <c r="Y564" s="362" t="s">
        <v>179</v>
      </c>
      <c r="Z564" s="363"/>
      <c r="AA564" s="363"/>
      <c r="AB564" s="363"/>
      <c r="AC564" s="152" t="s">
        <v>180</v>
      </c>
      <c r="AD564" s="152"/>
      <c r="AE564" s="152"/>
      <c r="AF564" s="152"/>
      <c r="AG564" s="152"/>
      <c r="AH564" s="362" t="s">
        <v>197</v>
      </c>
      <c r="AI564" s="360"/>
      <c r="AJ564" s="360"/>
      <c r="AK564" s="360"/>
      <c r="AL564" s="360" t="s">
        <v>182</v>
      </c>
      <c r="AM564" s="360"/>
      <c r="AN564" s="360"/>
      <c r="AO564" s="364"/>
      <c r="AP564" s="365" t="s">
        <v>183</v>
      </c>
      <c r="AQ564" s="365"/>
      <c r="AR564" s="365"/>
      <c r="AS564" s="365"/>
      <c r="AT564" s="365"/>
      <c r="AU564" s="365"/>
      <c r="AV564" s="365"/>
      <c r="AW564" s="365"/>
      <c r="AX564" s="365"/>
      <c r="AY564" s="34">
        <f t="shared" ref="AY564:AY565" si="14">$AY$562</f>
        <v>0</v>
      </c>
    </row>
    <row r="565" spans="1:51" ht="26.25" customHeight="1">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176</v>
      </c>
      <c r="D597" s="360"/>
      <c r="E597" s="360"/>
      <c r="F597" s="360"/>
      <c r="G597" s="360"/>
      <c r="H597" s="360"/>
      <c r="I597" s="360"/>
      <c r="J597" s="152" t="s">
        <v>177</v>
      </c>
      <c r="K597" s="361"/>
      <c r="L597" s="361"/>
      <c r="M597" s="361"/>
      <c r="N597" s="361"/>
      <c r="O597" s="361"/>
      <c r="P597" s="247" t="s">
        <v>178</v>
      </c>
      <c r="Q597" s="247"/>
      <c r="R597" s="247"/>
      <c r="S597" s="247"/>
      <c r="T597" s="247"/>
      <c r="U597" s="247"/>
      <c r="V597" s="247"/>
      <c r="W597" s="247"/>
      <c r="X597" s="247"/>
      <c r="Y597" s="362" t="s">
        <v>179</v>
      </c>
      <c r="Z597" s="363"/>
      <c r="AA597" s="363"/>
      <c r="AB597" s="363"/>
      <c r="AC597" s="152" t="s">
        <v>180</v>
      </c>
      <c r="AD597" s="152"/>
      <c r="AE597" s="152"/>
      <c r="AF597" s="152"/>
      <c r="AG597" s="152"/>
      <c r="AH597" s="362" t="s">
        <v>197</v>
      </c>
      <c r="AI597" s="360"/>
      <c r="AJ597" s="360"/>
      <c r="AK597" s="360"/>
      <c r="AL597" s="360" t="s">
        <v>182</v>
      </c>
      <c r="AM597" s="360"/>
      <c r="AN597" s="360"/>
      <c r="AO597" s="364"/>
      <c r="AP597" s="365" t="s">
        <v>183</v>
      </c>
      <c r="AQ597" s="365"/>
      <c r="AR597" s="365"/>
      <c r="AS597" s="365"/>
      <c r="AT597" s="365"/>
      <c r="AU597" s="365"/>
      <c r="AV597" s="365"/>
      <c r="AW597" s="365"/>
      <c r="AX597" s="365"/>
      <c r="AY597" s="34">
        <f t="shared" ref="AY597:AY598" si="15">$AY$595</f>
        <v>0</v>
      </c>
    </row>
    <row r="598" spans="1:51" ht="26.25" customHeight="1">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176</v>
      </c>
      <c r="D630" s="360"/>
      <c r="E630" s="360"/>
      <c r="F630" s="360"/>
      <c r="G630" s="360"/>
      <c r="H630" s="360"/>
      <c r="I630" s="360"/>
      <c r="J630" s="152" t="s">
        <v>177</v>
      </c>
      <c r="K630" s="361"/>
      <c r="L630" s="361"/>
      <c r="M630" s="361"/>
      <c r="N630" s="361"/>
      <c r="O630" s="361"/>
      <c r="P630" s="247" t="s">
        <v>178</v>
      </c>
      <c r="Q630" s="247"/>
      <c r="R630" s="247"/>
      <c r="S630" s="247"/>
      <c r="T630" s="247"/>
      <c r="U630" s="247"/>
      <c r="V630" s="247"/>
      <c r="W630" s="247"/>
      <c r="X630" s="247"/>
      <c r="Y630" s="362" t="s">
        <v>179</v>
      </c>
      <c r="Z630" s="363"/>
      <c r="AA630" s="363"/>
      <c r="AB630" s="363"/>
      <c r="AC630" s="152" t="s">
        <v>180</v>
      </c>
      <c r="AD630" s="152"/>
      <c r="AE630" s="152"/>
      <c r="AF630" s="152"/>
      <c r="AG630" s="152"/>
      <c r="AH630" s="362" t="s">
        <v>197</v>
      </c>
      <c r="AI630" s="360"/>
      <c r="AJ630" s="360"/>
      <c r="AK630" s="360"/>
      <c r="AL630" s="360" t="s">
        <v>182</v>
      </c>
      <c r="AM630" s="360"/>
      <c r="AN630" s="360"/>
      <c r="AO630" s="364"/>
      <c r="AP630" s="365" t="s">
        <v>183</v>
      </c>
      <c r="AQ630" s="365"/>
      <c r="AR630" s="365"/>
      <c r="AS630" s="365"/>
      <c r="AT630" s="365"/>
      <c r="AU630" s="365"/>
      <c r="AV630" s="365"/>
      <c r="AW630" s="365"/>
      <c r="AX630" s="365"/>
      <c r="AY630" s="34">
        <f t="shared" ref="AY630:AY631" si="16">$AY$628</f>
        <v>0</v>
      </c>
    </row>
    <row r="631" spans="1:51" ht="26.25" customHeight="1">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176</v>
      </c>
      <c r="D663" s="360"/>
      <c r="E663" s="360"/>
      <c r="F663" s="360"/>
      <c r="G663" s="360"/>
      <c r="H663" s="360"/>
      <c r="I663" s="360"/>
      <c r="J663" s="152" t="s">
        <v>177</v>
      </c>
      <c r="K663" s="361"/>
      <c r="L663" s="361"/>
      <c r="M663" s="361"/>
      <c r="N663" s="361"/>
      <c r="O663" s="361"/>
      <c r="P663" s="247" t="s">
        <v>178</v>
      </c>
      <c r="Q663" s="247"/>
      <c r="R663" s="247"/>
      <c r="S663" s="247"/>
      <c r="T663" s="247"/>
      <c r="U663" s="247"/>
      <c r="V663" s="247"/>
      <c r="W663" s="247"/>
      <c r="X663" s="247"/>
      <c r="Y663" s="362" t="s">
        <v>179</v>
      </c>
      <c r="Z663" s="363"/>
      <c r="AA663" s="363"/>
      <c r="AB663" s="363"/>
      <c r="AC663" s="152" t="s">
        <v>180</v>
      </c>
      <c r="AD663" s="152"/>
      <c r="AE663" s="152"/>
      <c r="AF663" s="152"/>
      <c r="AG663" s="152"/>
      <c r="AH663" s="362" t="s">
        <v>197</v>
      </c>
      <c r="AI663" s="360"/>
      <c r="AJ663" s="360"/>
      <c r="AK663" s="360"/>
      <c r="AL663" s="360" t="s">
        <v>182</v>
      </c>
      <c r="AM663" s="360"/>
      <c r="AN663" s="360"/>
      <c r="AO663" s="364"/>
      <c r="AP663" s="365" t="s">
        <v>183</v>
      </c>
      <c r="AQ663" s="365"/>
      <c r="AR663" s="365"/>
      <c r="AS663" s="365"/>
      <c r="AT663" s="365"/>
      <c r="AU663" s="365"/>
      <c r="AV663" s="365"/>
      <c r="AW663" s="365"/>
      <c r="AX663" s="365"/>
      <c r="AY663" s="34">
        <f t="shared" ref="AY663:AY664" si="17">$AY$661</f>
        <v>0</v>
      </c>
    </row>
    <row r="664" spans="1:51" ht="26.25" customHeight="1">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176</v>
      </c>
      <c r="D696" s="360"/>
      <c r="E696" s="360"/>
      <c r="F696" s="360"/>
      <c r="G696" s="360"/>
      <c r="H696" s="360"/>
      <c r="I696" s="360"/>
      <c r="J696" s="152" t="s">
        <v>177</v>
      </c>
      <c r="K696" s="361"/>
      <c r="L696" s="361"/>
      <c r="M696" s="361"/>
      <c r="N696" s="361"/>
      <c r="O696" s="361"/>
      <c r="P696" s="247" t="s">
        <v>178</v>
      </c>
      <c r="Q696" s="247"/>
      <c r="R696" s="247"/>
      <c r="S696" s="247"/>
      <c r="T696" s="247"/>
      <c r="U696" s="247"/>
      <c r="V696" s="247"/>
      <c r="W696" s="247"/>
      <c r="X696" s="247"/>
      <c r="Y696" s="362" t="s">
        <v>179</v>
      </c>
      <c r="Z696" s="363"/>
      <c r="AA696" s="363"/>
      <c r="AB696" s="363"/>
      <c r="AC696" s="152" t="s">
        <v>180</v>
      </c>
      <c r="AD696" s="152"/>
      <c r="AE696" s="152"/>
      <c r="AF696" s="152"/>
      <c r="AG696" s="152"/>
      <c r="AH696" s="362" t="s">
        <v>197</v>
      </c>
      <c r="AI696" s="360"/>
      <c r="AJ696" s="360"/>
      <c r="AK696" s="360"/>
      <c r="AL696" s="360" t="s">
        <v>182</v>
      </c>
      <c r="AM696" s="360"/>
      <c r="AN696" s="360"/>
      <c r="AO696" s="364"/>
      <c r="AP696" s="365" t="s">
        <v>183</v>
      </c>
      <c r="AQ696" s="365"/>
      <c r="AR696" s="365"/>
      <c r="AS696" s="365"/>
      <c r="AT696" s="365"/>
      <c r="AU696" s="365"/>
      <c r="AV696" s="365"/>
      <c r="AW696" s="365"/>
      <c r="AX696" s="365"/>
      <c r="AY696" s="34">
        <f t="shared" ref="AY696:AY697" si="18">$AY$694</f>
        <v>0</v>
      </c>
    </row>
    <row r="697" spans="1:51" ht="26.25" customHeight="1">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176</v>
      </c>
      <c r="D729" s="360"/>
      <c r="E729" s="360"/>
      <c r="F729" s="360"/>
      <c r="G729" s="360"/>
      <c r="H729" s="360"/>
      <c r="I729" s="360"/>
      <c r="J729" s="152" t="s">
        <v>177</v>
      </c>
      <c r="K729" s="361"/>
      <c r="L729" s="361"/>
      <c r="M729" s="361"/>
      <c r="N729" s="361"/>
      <c r="O729" s="361"/>
      <c r="P729" s="247" t="s">
        <v>178</v>
      </c>
      <c r="Q729" s="247"/>
      <c r="R729" s="247"/>
      <c r="S729" s="247"/>
      <c r="T729" s="247"/>
      <c r="U729" s="247"/>
      <c r="V729" s="247"/>
      <c r="W729" s="247"/>
      <c r="X729" s="247"/>
      <c r="Y729" s="362" t="s">
        <v>179</v>
      </c>
      <c r="Z729" s="363"/>
      <c r="AA729" s="363"/>
      <c r="AB729" s="363"/>
      <c r="AC729" s="152" t="s">
        <v>180</v>
      </c>
      <c r="AD729" s="152"/>
      <c r="AE729" s="152"/>
      <c r="AF729" s="152"/>
      <c r="AG729" s="152"/>
      <c r="AH729" s="362" t="s">
        <v>197</v>
      </c>
      <c r="AI729" s="360"/>
      <c r="AJ729" s="360"/>
      <c r="AK729" s="360"/>
      <c r="AL729" s="360" t="s">
        <v>182</v>
      </c>
      <c r="AM729" s="360"/>
      <c r="AN729" s="360"/>
      <c r="AO729" s="364"/>
      <c r="AP729" s="365" t="s">
        <v>183</v>
      </c>
      <c r="AQ729" s="365"/>
      <c r="AR729" s="365"/>
      <c r="AS729" s="365"/>
      <c r="AT729" s="365"/>
      <c r="AU729" s="365"/>
      <c r="AV729" s="365"/>
      <c r="AW729" s="365"/>
      <c r="AX729" s="365"/>
      <c r="AY729" s="34">
        <f t="shared" ref="AY729:AY730" si="19">$AY$727</f>
        <v>0</v>
      </c>
    </row>
    <row r="730" spans="1:51" ht="26.25" customHeight="1">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176</v>
      </c>
      <c r="D762" s="360"/>
      <c r="E762" s="360"/>
      <c r="F762" s="360"/>
      <c r="G762" s="360"/>
      <c r="H762" s="360"/>
      <c r="I762" s="360"/>
      <c r="J762" s="152" t="s">
        <v>177</v>
      </c>
      <c r="K762" s="361"/>
      <c r="L762" s="361"/>
      <c r="M762" s="361"/>
      <c r="N762" s="361"/>
      <c r="O762" s="361"/>
      <c r="P762" s="247" t="s">
        <v>178</v>
      </c>
      <c r="Q762" s="247"/>
      <c r="R762" s="247"/>
      <c r="S762" s="247"/>
      <c r="T762" s="247"/>
      <c r="U762" s="247"/>
      <c r="V762" s="247"/>
      <c r="W762" s="247"/>
      <c r="X762" s="247"/>
      <c r="Y762" s="362" t="s">
        <v>179</v>
      </c>
      <c r="Z762" s="363"/>
      <c r="AA762" s="363"/>
      <c r="AB762" s="363"/>
      <c r="AC762" s="152" t="s">
        <v>180</v>
      </c>
      <c r="AD762" s="152"/>
      <c r="AE762" s="152"/>
      <c r="AF762" s="152"/>
      <c r="AG762" s="152"/>
      <c r="AH762" s="362" t="s">
        <v>197</v>
      </c>
      <c r="AI762" s="360"/>
      <c r="AJ762" s="360"/>
      <c r="AK762" s="360"/>
      <c r="AL762" s="360" t="s">
        <v>182</v>
      </c>
      <c r="AM762" s="360"/>
      <c r="AN762" s="360"/>
      <c r="AO762" s="364"/>
      <c r="AP762" s="365" t="s">
        <v>183</v>
      </c>
      <c r="AQ762" s="365"/>
      <c r="AR762" s="365"/>
      <c r="AS762" s="365"/>
      <c r="AT762" s="365"/>
      <c r="AU762" s="365"/>
      <c r="AV762" s="365"/>
      <c r="AW762" s="365"/>
      <c r="AX762" s="365"/>
      <c r="AY762" s="34">
        <f t="shared" ref="AY762:AY763" si="20">$AY$760</f>
        <v>0</v>
      </c>
    </row>
    <row r="763" spans="1:51" ht="26.25" customHeight="1">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176</v>
      </c>
      <c r="D795" s="360"/>
      <c r="E795" s="360"/>
      <c r="F795" s="360"/>
      <c r="G795" s="360"/>
      <c r="H795" s="360"/>
      <c r="I795" s="360"/>
      <c r="J795" s="152" t="s">
        <v>177</v>
      </c>
      <c r="K795" s="361"/>
      <c r="L795" s="361"/>
      <c r="M795" s="361"/>
      <c r="N795" s="361"/>
      <c r="O795" s="361"/>
      <c r="P795" s="247" t="s">
        <v>178</v>
      </c>
      <c r="Q795" s="247"/>
      <c r="R795" s="247"/>
      <c r="S795" s="247"/>
      <c r="T795" s="247"/>
      <c r="U795" s="247"/>
      <c r="V795" s="247"/>
      <c r="W795" s="247"/>
      <c r="X795" s="247"/>
      <c r="Y795" s="362" t="s">
        <v>179</v>
      </c>
      <c r="Z795" s="363"/>
      <c r="AA795" s="363"/>
      <c r="AB795" s="363"/>
      <c r="AC795" s="152" t="s">
        <v>180</v>
      </c>
      <c r="AD795" s="152"/>
      <c r="AE795" s="152"/>
      <c r="AF795" s="152"/>
      <c r="AG795" s="152"/>
      <c r="AH795" s="362" t="s">
        <v>197</v>
      </c>
      <c r="AI795" s="360"/>
      <c r="AJ795" s="360"/>
      <c r="AK795" s="360"/>
      <c r="AL795" s="360" t="s">
        <v>182</v>
      </c>
      <c r="AM795" s="360"/>
      <c r="AN795" s="360"/>
      <c r="AO795" s="364"/>
      <c r="AP795" s="365" t="s">
        <v>183</v>
      </c>
      <c r="AQ795" s="365"/>
      <c r="AR795" s="365"/>
      <c r="AS795" s="365"/>
      <c r="AT795" s="365"/>
      <c r="AU795" s="365"/>
      <c r="AV795" s="365"/>
      <c r="AW795" s="365"/>
      <c r="AX795" s="365"/>
      <c r="AY795" s="34">
        <f t="shared" ref="AY795:AY796" si="21">$AY$793</f>
        <v>0</v>
      </c>
    </row>
    <row r="796" spans="1:51" ht="26.25" customHeight="1">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176</v>
      </c>
      <c r="D828" s="360"/>
      <c r="E828" s="360"/>
      <c r="F828" s="360"/>
      <c r="G828" s="360"/>
      <c r="H828" s="360"/>
      <c r="I828" s="360"/>
      <c r="J828" s="152" t="s">
        <v>177</v>
      </c>
      <c r="K828" s="361"/>
      <c r="L828" s="361"/>
      <c r="M828" s="361"/>
      <c r="N828" s="361"/>
      <c r="O828" s="361"/>
      <c r="P828" s="247" t="s">
        <v>178</v>
      </c>
      <c r="Q828" s="247"/>
      <c r="R828" s="247"/>
      <c r="S828" s="247"/>
      <c r="T828" s="247"/>
      <c r="U828" s="247"/>
      <c r="V828" s="247"/>
      <c r="W828" s="247"/>
      <c r="X828" s="247"/>
      <c r="Y828" s="362" t="s">
        <v>179</v>
      </c>
      <c r="Z828" s="363"/>
      <c r="AA828" s="363"/>
      <c r="AB828" s="363"/>
      <c r="AC828" s="152" t="s">
        <v>180</v>
      </c>
      <c r="AD828" s="152"/>
      <c r="AE828" s="152"/>
      <c r="AF828" s="152"/>
      <c r="AG828" s="152"/>
      <c r="AH828" s="362" t="s">
        <v>197</v>
      </c>
      <c r="AI828" s="360"/>
      <c r="AJ828" s="360"/>
      <c r="AK828" s="360"/>
      <c r="AL828" s="360" t="s">
        <v>182</v>
      </c>
      <c r="AM828" s="360"/>
      <c r="AN828" s="360"/>
      <c r="AO828" s="364"/>
      <c r="AP828" s="365" t="s">
        <v>183</v>
      </c>
      <c r="AQ828" s="365"/>
      <c r="AR828" s="365"/>
      <c r="AS828" s="365"/>
      <c r="AT828" s="365"/>
      <c r="AU828" s="365"/>
      <c r="AV828" s="365"/>
      <c r="AW828" s="365"/>
      <c r="AX828" s="365"/>
      <c r="AY828" s="34">
        <f t="shared" ref="AY828:AY829" si="22">$AY$826</f>
        <v>0</v>
      </c>
    </row>
    <row r="829" spans="1:51" ht="26.25" customHeight="1">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176</v>
      </c>
      <c r="D861" s="360"/>
      <c r="E861" s="360"/>
      <c r="F861" s="360"/>
      <c r="G861" s="360"/>
      <c r="H861" s="360"/>
      <c r="I861" s="360"/>
      <c r="J861" s="152" t="s">
        <v>177</v>
      </c>
      <c r="K861" s="361"/>
      <c r="L861" s="361"/>
      <c r="M861" s="361"/>
      <c r="N861" s="361"/>
      <c r="O861" s="361"/>
      <c r="P861" s="247" t="s">
        <v>178</v>
      </c>
      <c r="Q861" s="247"/>
      <c r="R861" s="247"/>
      <c r="S861" s="247"/>
      <c r="T861" s="247"/>
      <c r="U861" s="247"/>
      <c r="V861" s="247"/>
      <c r="W861" s="247"/>
      <c r="X861" s="247"/>
      <c r="Y861" s="362" t="s">
        <v>179</v>
      </c>
      <c r="Z861" s="363"/>
      <c r="AA861" s="363"/>
      <c r="AB861" s="363"/>
      <c r="AC861" s="152" t="s">
        <v>180</v>
      </c>
      <c r="AD861" s="152"/>
      <c r="AE861" s="152"/>
      <c r="AF861" s="152"/>
      <c r="AG861" s="152"/>
      <c r="AH861" s="362" t="s">
        <v>197</v>
      </c>
      <c r="AI861" s="360"/>
      <c r="AJ861" s="360"/>
      <c r="AK861" s="360"/>
      <c r="AL861" s="360" t="s">
        <v>182</v>
      </c>
      <c r="AM861" s="360"/>
      <c r="AN861" s="360"/>
      <c r="AO861" s="364"/>
      <c r="AP861" s="365" t="s">
        <v>183</v>
      </c>
      <c r="AQ861" s="365"/>
      <c r="AR861" s="365"/>
      <c r="AS861" s="365"/>
      <c r="AT861" s="365"/>
      <c r="AU861" s="365"/>
      <c r="AV861" s="365"/>
      <c r="AW861" s="365"/>
      <c r="AX861" s="365"/>
      <c r="AY861" s="34">
        <f t="shared" ref="AY861:AY862" si="23">$AY$859</f>
        <v>0</v>
      </c>
    </row>
    <row r="862" spans="1:51" ht="26.25" customHeight="1">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176</v>
      </c>
      <c r="D894" s="360"/>
      <c r="E894" s="360"/>
      <c r="F894" s="360"/>
      <c r="G894" s="360"/>
      <c r="H894" s="360"/>
      <c r="I894" s="360"/>
      <c r="J894" s="152" t="s">
        <v>177</v>
      </c>
      <c r="K894" s="361"/>
      <c r="L894" s="361"/>
      <c r="M894" s="361"/>
      <c r="N894" s="361"/>
      <c r="O894" s="361"/>
      <c r="P894" s="247" t="s">
        <v>178</v>
      </c>
      <c r="Q894" s="247"/>
      <c r="R894" s="247"/>
      <c r="S894" s="247"/>
      <c r="T894" s="247"/>
      <c r="U894" s="247"/>
      <c r="V894" s="247"/>
      <c r="W894" s="247"/>
      <c r="X894" s="247"/>
      <c r="Y894" s="362" t="s">
        <v>179</v>
      </c>
      <c r="Z894" s="363"/>
      <c r="AA894" s="363"/>
      <c r="AB894" s="363"/>
      <c r="AC894" s="152" t="s">
        <v>180</v>
      </c>
      <c r="AD894" s="152"/>
      <c r="AE894" s="152"/>
      <c r="AF894" s="152"/>
      <c r="AG894" s="152"/>
      <c r="AH894" s="362" t="s">
        <v>197</v>
      </c>
      <c r="AI894" s="360"/>
      <c r="AJ894" s="360"/>
      <c r="AK894" s="360"/>
      <c r="AL894" s="360" t="s">
        <v>182</v>
      </c>
      <c r="AM894" s="360"/>
      <c r="AN894" s="360"/>
      <c r="AO894" s="364"/>
      <c r="AP894" s="365" t="s">
        <v>183</v>
      </c>
      <c r="AQ894" s="365"/>
      <c r="AR894" s="365"/>
      <c r="AS894" s="365"/>
      <c r="AT894" s="365"/>
      <c r="AU894" s="365"/>
      <c r="AV894" s="365"/>
      <c r="AW894" s="365"/>
      <c r="AX894" s="365"/>
      <c r="AY894" s="34">
        <f t="shared" ref="AY894:AY895" si="24">$AY$892</f>
        <v>0</v>
      </c>
    </row>
    <row r="895" spans="1:51" ht="26.25" customHeight="1">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176</v>
      </c>
      <c r="D927" s="360"/>
      <c r="E927" s="360"/>
      <c r="F927" s="360"/>
      <c r="G927" s="360"/>
      <c r="H927" s="360"/>
      <c r="I927" s="360"/>
      <c r="J927" s="152" t="s">
        <v>177</v>
      </c>
      <c r="K927" s="361"/>
      <c r="L927" s="361"/>
      <c r="M927" s="361"/>
      <c r="N927" s="361"/>
      <c r="O927" s="361"/>
      <c r="P927" s="247" t="s">
        <v>178</v>
      </c>
      <c r="Q927" s="247"/>
      <c r="R927" s="247"/>
      <c r="S927" s="247"/>
      <c r="T927" s="247"/>
      <c r="U927" s="247"/>
      <c r="V927" s="247"/>
      <c r="W927" s="247"/>
      <c r="X927" s="247"/>
      <c r="Y927" s="362" t="s">
        <v>179</v>
      </c>
      <c r="Z927" s="363"/>
      <c r="AA927" s="363"/>
      <c r="AB927" s="363"/>
      <c r="AC927" s="152" t="s">
        <v>180</v>
      </c>
      <c r="AD927" s="152"/>
      <c r="AE927" s="152"/>
      <c r="AF927" s="152"/>
      <c r="AG927" s="152"/>
      <c r="AH927" s="362" t="s">
        <v>197</v>
      </c>
      <c r="AI927" s="360"/>
      <c r="AJ927" s="360"/>
      <c r="AK927" s="360"/>
      <c r="AL927" s="360" t="s">
        <v>182</v>
      </c>
      <c r="AM927" s="360"/>
      <c r="AN927" s="360"/>
      <c r="AO927" s="364"/>
      <c r="AP927" s="365" t="s">
        <v>183</v>
      </c>
      <c r="AQ927" s="365"/>
      <c r="AR927" s="365"/>
      <c r="AS927" s="365"/>
      <c r="AT927" s="365"/>
      <c r="AU927" s="365"/>
      <c r="AV927" s="365"/>
      <c r="AW927" s="365"/>
      <c r="AX927" s="365"/>
      <c r="AY927" s="34">
        <f t="shared" ref="AY927:AY928" si="25">$AY$925</f>
        <v>0</v>
      </c>
    </row>
    <row r="928" spans="1:51" ht="26.25" customHeight="1">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176</v>
      </c>
      <c r="D960" s="360"/>
      <c r="E960" s="360"/>
      <c r="F960" s="360"/>
      <c r="G960" s="360"/>
      <c r="H960" s="360"/>
      <c r="I960" s="360"/>
      <c r="J960" s="152" t="s">
        <v>177</v>
      </c>
      <c r="K960" s="361"/>
      <c r="L960" s="361"/>
      <c r="M960" s="361"/>
      <c r="N960" s="361"/>
      <c r="O960" s="361"/>
      <c r="P960" s="247" t="s">
        <v>178</v>
      </c>
      <c r="Q960" s="247"/>
      <c r="R960" s="247"/>
      <c r="S960" s="247"/>
      <c r="T960" s="247"/>
      <c r="U960" s="247"/>
      <c r="V960" s="247"/>
      <c r="W960" s="247"/>
      <c r="X960" s="247"/>
      <c r="Y960" s="362" t="s">
        <v>179</v>
      </c>
      <c r="Z960" s="363"/>
      <c r="AA960" s="363"/>
      <c r="AB960" s="363"/>
      <c r="AC960" s="152" t="s">
        <v>180</v>
      </c>
      <c r="AD960" s="152"/>
      <c r="AE960" s="152"/>
      <c r="AF960" s="152"/>
      <c r="AG960" s="152"/>
      <c r="AH960" s="362" t="s">
        <v>197</v>
      </c>
      <c r="AI960" s="360"/>
      <c r="AJ960" s="360"/>
      <c r="AK960" s="360"/>
      <c r="AL960" s="360" t="s">
        <v>182</v>
      </c>
      <c r="AM960" s="360"/>
      <c r="AN960" s="360"/>
      <c r="AO960" s="364"/>
      <c r="AP960" s="365" t="s">
        <v>183</v>
      </c>
      <c r="AQ960" s="365"/>
      <c r="AR960" s="365"/>
      <c r="AS960" s="365"/>
      <c r="AT960" s="365"/>
      <c r="AU960" s="365"/>
      <c r="AV960" s="365"/>
      <c r="AW960" s="365"/>
      <c r="AX960" s="365"/>
      <c r="AY960" s="34">
        <f t="shared" ref="AY960:AY961" si="26">$AY$958</f>
        <v>0</v>
      </c>
    </row>
    <row r="961" spans="1:51" ht="26.25" customHeight="1">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176</v>
      </c>
      <c r="D993" s="360"/>
      <c r="E993" s="360"/>
      <c r="F993" s="360"/>
      <c r="G993" s="360"/>
      <c r="H993" s="360"/>
      <c r="I993" s="360"/>
      <c r="J993" s="152" t="s">
        <v>177</v>
      </c>
      <c r="K993" s="361"/>
      <c r="L993" s="361"/>
      <c r="M993" s="361"/>
      <c r="N993" s="361"/>
      <c r="O993" s="361"/>
      <c r="P993" s="247" t="s">
        <v>178</v>
      </c>
      <c r="Q993" s="247"/>
      <c r="R993" s="247"/>
      <c r="S993" s="247"/>
      <c r="T993" s="247"/>
      <c r="U993" s="247"/>
      <c r="V993" s="247"/>
      <c r="W993" s="247"/>
      <c r="X993" s="247"/>
      <c r="Y993" s="362" t="s">
        <v>179</v>
      </c>
      <c r="Z993" s="363"/>
      <c r="AA993" s="363"/>
      <c r="AB993" s="363"/>
      <c r="AC993" s="152" t="s">
        <v>180</v>
      </c>
      <c r="AD993" s="152"/>
      <c r="AE993" s="152"/>
      <c r="AF993" s="152"/>
      <c r="AG993" s="152"/>
      <c r="AH993" s="362" t="s">
        <v>197</v>
      </c>
      <c r="AI993" s="360"/>
      <c r="AJ993" s="360"/>
      <c r="AK993" s="360"/>
      <c r="AL993" s="360" t="s">
        <v>182</v>
      </c>
      <c r="AM993" s="360"/>
      <c r="AN993" s="360"/>
      <c r="AO993" s="364"/>
      <c r="AP993" s="365" t="s">
        <v>183</v>
      </c>
      <c r="AQ993" s="365"/>
      <c r="AR993" s="365"/>
      <c r="AS993" s="365"/>
      <c r="AT993" s="365"/>
      <c r="AU993" s="365"/>
      <c r="AV993" s="365"/>
      <c r="AW993" s="365"/>
      <c r="AX993" s="365"/>
      <c r="AY993" s="34">
        <f t="shared" ref="AY993:AY994" si="27">$AY$991</f>
        <v>0</v>
      </c>
    </row>
    <row r="994" spans="1:51" ht="26.25" customHeight="1">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176</v>
      </c>
      <c r="D1026" s="360"/>
      <c r="E1026" s="360"/>
      <c r="F1026" s="360"/>
      <c r="G1026" s="360"/>
      <c r="H1026" s="360"/>
      <c r="I1026" s="360"/>
      <c r="J1026" s="152" t="s">
        <v>177</v>
      </c>
      <c r="K1026" s="361"/>
      <c r="L1026" s="361"/>
      <c r="M1026" s="361"/>
      <c r="N1026" s="361"/>
      <c r="O1026" s="361"/>
      <c r="P1026" s="247" t="s">
        <v>178</v>
      </c>
      <c r="Q1026" s="247"/>
      <c r="R1026" s="247"/>
      <c r="S1026" s="247"/>
      <c r="T1026" s="247"/>
      <c r="U1026" s="247"/>
      <c r="V1026" s="247"/>
      <c r="W1026" s="247"/>
      <c r="X1026" s="247"/>
      <c r="Y1026" s="362" t="s">
        <v>179</v>
      </c>
      <c r="Z1026" s="363"/>
      <c r="AA1026" s="363"/>
      <c r="AB1026" s="363"/>
      <c r="AC1026" s="152" t="s">
        <v>180</v>
      </c>
      <c r="AD1026" s="152"/>
      <c r="AE1026" s="152"/>
      <c r="AF1026" s="152"/>
      <c r="AG1026" s="152"/>
      <c r="AH1026" s="362" t="s">
        <v>197</v>
      </c>
      <c r="AI1026" s="360"/>
      <c r="AJ1026" s="360"/>
      <c r="AK1026" s="360"/>
      <c r="AL1026" s="360" t="s">
        <v>182</v>
      </c>
      <c r="AM1026" s="360"/>
      <c r="AN1026" s="360"/>
      <c r="AO1026" s="364"/>
      <c r="AP1026" s="365" t="s">
        <v>183</v>
      </c>
      <c r="AQ1026" s="365"/>
      <c r="AR1026" s="365"/>
      <c r="AS1026" s="365"/>
      <c r="AT1026" s="365"/>
      <c r="AU1026" s="365"/>
      <c r="AV1026" s="365"/>
      <c r="AW1026" s="365"/>
      <c r="AX1026" s="365"/>
      <c r="AY1026" s="34">
        <f t="shared" ref="AY1026:AY1027" si="28">$AY$1024</f>
        <v>0</v>
      </c>
    </row>
    <row r="1027" spans="1:51" ht="26.25" customHeight="1">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176</v>
      </c>
      <c r="D1059" s="360"/>
      <c r="E1059" s="360"/>
      <c r="F1059" s="360"/>
      <c r="G1059" s="360"/>
      <c r="H1059" s="360"/>
      <c r="I1059" s="360"/>
      <c r="J1059" s="152" t="s">
        <v>177</v>
      </c>
      <c r="K1059" s="361"/>
      <c r="L1059" s="361"/>
      <c r="M1059" s="361"/>
      <c r="N1059" s="361"/>
      <c r="O1059" s="361"/>
      <c r="P1059" s="247" t="s">
        <v>178</v>
      </c>
      <c r="Q1059" s="247"/>
      <c r="R1059" s="247"/>
      <c r="S1059" s="247"/>
      <c r="T1059" s="247"/>
      <c r="U1059" s="247"/>
      <c r="V1059" s="247"/>
      <c r="W1059" s="247"/>
      <c r="X1059" s="247"/>
      <c r="Y1059" s="362" t="s">
        <v>179</v>
      </c>
      <c r="Z1059" s="363"/>
      <c r="AA1059" s="363"/>
      <c r="AB1059" s="363"/>
      <c r="AC1059" s="152" t="s">
        <v>180</v>
      </c>
      <c r="AD1059" s="152"/>
      <c r="AE1059" s="152"/>
      <c r="AF1059" s="152"/>
      <c r="AG1059" s="152"/>
      <c r="AH1059" s="362" t="s">
        <v>197</v>
      </c>
      <c r="AI1059" s="360"/>
      <c r="AJ1059" s="360"/>
      <c r="AK1059" s="360"/>
      <c r="AL1059" s="360" t="s">
        <v>182</v>
      </c>
      <c r="AM1059" s="360"/>
      <c r="AN1059" s="360"/>
      <c r="AO1059" s="364"/>
      <c r="AP1059" s="365" t="s">
        <v>183</v>
      </c>
      <c r="AQ1059" s="365"/>
      <c r="AR1059" s="365"/>
      <c r="AS1059" s="365"/>
      <c r="AT1059" s="365"/>
      <c r="AU1059" s="365"/>
      <c r="AV1059" s="365"/>
      <c r="AW1059" s="365"/>
      <c r="AX1059" s="365"/>
      <c r="AY1059" s="34">
        <f t="shared" ref="AY1059:AY1060" si="29">$AY$1057</f>
        <v>0</v>
      </c>
    </row>
    <row r="1060" spans="1:51" ht="26.25" customHeight="1">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176</v>
      </c>
      <c r="D1092" s="360"/>
      <c r="E1092" s="360"/>
      <c r="F1092" s="360"/>
      <c r="G1092" s="360"/>
      <c r="H1092" s="360"/>
      <c r="I1092" s="360"/>
      <c r="J1092" s="152" t="s">
        <v>177</v>
      </c>
      <c r="K1092" s="361"/>
      <c r="L1092" s="361"/>
      <c r="M1092" s="361"/>
      <c r="N1092" s="361"/>
      <c r="O1092" s="361"/>
      <c r="P1092" s="247" t="s">
        <v>178</v>
      </c>
      <c r="Q1092" s="247"/>
      <c r="R1092" s="247"/>
      <c r="S1092" s="247"/>
      <c r="T1092" s="247"/>
      <c r="U1092" s="247"/>
      <c r="V1092" s="247"/>
      <c r="W1092" s="247"/>
      <c r="X1092" s="247"/>
      <c r="Y1092" s="362" t="s">
        <v>179</v>
      </c>
      <c r="Z1092" s="363"/>
      <c r="AA1092" s="363"/>
      <c r="AB1092" s="363"/>
      <c r="AC1092" s="152" t="s">
        <v>180</v>
      </c>
      <c r="AD1092" s="152"/>
      <c r="AE1092" s="152"/>
      <c r="AF1092" s="152"/>
      <c r="AG1092" s="152"/>
      <c r="AH1092" s="362" t="s">
        <v>197</v>
      </c>
      <c r="AI1092" s="360"/>
      <c r="AJ1092" s="360"/>
      <c r="AK1092" s="360"/>
      <c r="AL1092" s="360" t="s">
        <v>182</v>
      </c>
      <c r="AM1092" s="360"/>
      <c r="AN1092" s="360"/>
      <c r="AO1092" s="364"/>
      <c r="AP1092" s="365" t="s">
        <v>183</v>
      </c>
      <c r="AQ1092" s="365"/>
      <c r="AR1092" s="365"/>
      <c r="AS1092" s="365"/>
      <c r="AT1092" s="365"/>
      <c r="AU1092" s="365"/>
      <c r="AV1092" s="365"/>
      <c r="AW1092" s="365"/>
      <c r="AX1092" s="365"/>
      <c r="AY1092">
        <f t="shared" ref="AY1092:AY1093" si="30">$AY$1090</f>
        <v>0</v>
      </c>
    </row>
    <row r="1093" spans="1:51" ht="26.25" customHeight="1">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176</v>
      </c>
      <c r="D1125" s="360"/>
      <c r="E1125" s="360"/>
      <c r="F1125" s="360"/>
      <c r="G1125" s="360"/>
      <c r="H1125" s="360"/>
      <c r="I1125" s="360"/>
      <c r="J1125" s="152" t="s">
        <v>177</v>
      </c>
      <c r="K1125" s="361"/>
      <c r="L1125" s="361"/>
      <c r="M1125" s="361"/>
      <c r="N1125" s="361"/>
      <c r="O1125" s="361"/>
      <c r="P1125" s="247" t="s">
        <v>178</v>
      </c>
      <c r="Q1125" s="247"/>
      <c r="R1125" s="247"/>
      <c r="S1125" s="247"/>
      <c r="T1125" s="247"/>
      <c r="U1125" s="247"/>
      <c r="V1125" s="247"/>
      <c r="W1125" s="247"/>
      <c r="X1125" s="247"/>
      <c r="Y1125" s="362" t="s">
        <v>179</v>
      </c>
      <c r="Z1125" s="363"/>
      <c r="AA1125" s="363"/>
      <c r="AB1125" s="363"/>
      <c r="AC1125" s="152" t="s">
        <v>180</v>
      </c>
      <c r="AD1125" s="152"/>
      <c r="AE1125" s="152"/>
      <c r="AF1125" s="152"/>
      <c r="AG1125" s="152"/>
      <c r="AH1125" s="362" t="s">
        <v>197</v>
      </c>
      <c r="AI1125" s="360"/>
      <c r="AJ1125" s="360"/>
      <c r="AK1125" s="360"/>
      <c r="AL1125" s="360" t="s">
        <v>182</v>
      </c>
      <c r="AM1125" s="360"/>
      <c r="AN1125" s="360"/>
      <c r="AO1125" s="364"/>
      <c r="AP1125" s="365" t="s">
        <v>183</v>
      </c>
      <c r="AQ1125" s="365"/>
      <c r="AR1125" s="365"/>
      <c r="AS1125" s="365"/>
      <c r="AT1125" s="365"/>
      <c r="AU1125" s="365"/>
      <c r="AV1125" s="365"/>
      <c r="AW1125" s="365"/>
      <c r="AX1125" s="365"/>
      <c r="AY1125">
        <f t="shared" ref="AY1125:AY1126" si="31">$AY$1123</f>
        <v>0</v>
      </c>
    </row>
    <row r="1126" spans="1:51" ht="26.25" customHeight="1">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176</v>
      </c>
      <c r="D1158" s="360"/>
      <c r="E1158" s="360"/>
      <c r="F1158" s="360"/>
      <c r="G1158" s="360"/>
      <c r="H1158" s="360"/>
      <c r="I1158" s="360"/>
      <c r="J1158" s="152" t="s">
        <v>177</v>
      </c>
      <c r="K1158" s="361"/>
      <c r="L1158" s="361"/>
      <c r="M1158" s="361"/>
      <c r="N1158" s="361"/>
      <c r="O1158" s="361"/>
      <c r="P1158" s="247" t="s">
        <v>178</v>
      </c>
      <c r="Q1158" s="247"/>
      <c r="R1158" s="247"/>
      <c r="S1158" s="247"/>
      <c r="T1158" s="247"/>
      <c r="U1158" s="247"/>
      <c r="V1158" s="247"/>
      <c r="W1158" s="247"/>
      <c r="X1158" s="247"/>
      <c r="Y1158" s="362" t="s">
        <v>179</v>
      </c>
      <c r="Z1158" s="363"/>
      <c r="AA1158" s="363"/>
      <c r="AB1158" s="363"/>
      <c r="AC1158" s="152" t="s">
        <v>180</v>
      </c>
      <c r="AD1158" s="152"/>
      <c r="AE1158" s="152"/>
      <c r="AF1158" s="152"/>
      <c r="AG1158" s="152"/>
      <c r="AH1158" s="362" t="s">
        <v>197</v>
      </c>
      <c r="AI1158" s="360"/>
      <c r="AJ1158" s="360"/>
      <c r="AK1158" s="360"/>
      <c r="AL1158" s="360" t="s">
        <v>182</v>
      </c>
      <c r="AM1158" s="360"/>
      <c r="AN1158" s="360"/>
      <c r="AO1158" s="364"/>
      <c r="AP1158" s="365" t="s">
        <v>183</v>
      </c>
      <c r="AQ1158" s="365"/>
      <c r="AR1158" s="365"/>
      <c r="AS1158" s="365"/>
      <c r="AT1158" s="365"/>
      <c r="AU1158" s="365"/>
      <c r="AV1158" s="365"/>
      <c r="AW1158" s="365"/>
      <c r="AX1158" s="365"/>
      <c r="AY1158">
        <f t="shared" ref="AY1158:AY1159" si="32">$AY$1156</f>
        <v>0</v>
      </c>
    </row>
    <row r="1159" spans="1:51" ht="26.25" customHeight="1">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176</v>
      </c>
      <c r="D1191" s="360"/>
      <c r="E1191" s="360"/>
      <c r="F1191" s="360"/>
      <c r="G1191" s="360"/>
      <c r="H1191" s="360"/>
      <c r="I1191" s="360"/>
      <c r="J1191" s="152" t="s">
        <v>177</v>
      </c>
      <c r="K1191" s="361"/>
      <c r="L1191" s="361"/>
      <c r="M1191" s="361"/>
      <c r="N1191" s="361"/>
      <c r="O1191" s="361"/>
      <c r="P1191" s="247" t="s">
        <v>178</v>
      </c>
      <c r="Q1191" s="247"/>
      <c r="R1191" s="247"/>
      <c r="S1191" s="247"/>
      <c r="T1191" s="247"/>
      <c r="U1191" s="247"/>
      <c r="V1191" s="247"/>
      <c r="W1191" s="247"/>
      <c r="X1191" s="247"/>
      <c r="Y1191" s="362" t="s">
        <v>179</v>
      </c>
      <c r="Z1191" s="363"/>
      <c r="AA1191" s="363"/>
      <c r="AB1191" s="363"/>
      <c r="AC1191" s="152" t="s">
        <v>180</v>
      </c>
      <c r="AD1191" s="152"/>
      <c r="AE1191" s="152"/>
      <c r="AF1191" s="152"/>
      <c r="AG1191" s="152"/>
      <c r="AH1191" s="362" t="s">
        <v>197</v>
      </c>
      <c r="AI1191" s="360"/>
      <c r="AJ1191" s="360"/>
      <c r="AK1191" s="360"/>
      <c r="AL1191" s="360" t="s">
        <v>182</v>
      </c>
      <c r="AM1191" s="360"/>
      <c r="AN1191" s="360"/>
      <c r="AO1191" s="364"/>
      <c r="AP1191" s="365" t="s">
        <v>183</v>
      </c>
      <c r="AQ1191" s="365"/>
      <c r="AR1191" s="365"/>
      <c r="AS1191" s="365"/>
      <c r="AT1191" s="365"/>
      <c r="AU1191" s="365"/>
      <c r="AV1191" s="365"/>
      <c r="AW1191" s="365"/>
      <c r="AX1191" s="365"/>
      <c r="AY1191">
        <f t="shared" ref="AY1191:AY1192" si="33">$AY$1189</f>
        <v>0</v>
      </c>
    </row>
    <row r="1192" spans="1:51" ht="26.25" customHeight="1">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176</v>
      </c>
      <c r="D1224" s="360"/>
      <c r="E1224" s="360"/>
      <c r="F1224" s="360"/>
      <c r="G1224" s="360"/>
      <c r="H1224" s="360"/>
      <c r="I1224" s="360"/>
      <c r="J1224" s="152" t="s">
        <v>177</v>
      </c>
      <c r="K1224" s="361"/>
      <c r="L1224" s="361"/>
      <c r="M1224" s="361"/>
      <c r="N1224" s="361"/>
      <c r="O1224" s="361"/>
      <c r="P1224" s="247" t="s">
        <v>178</v>
      </c>
      <c r="Q1224" s="247"/>
      <c r="R1224" s="247"/>
      <c r="S1224" s="247"/>
      <c r="T1224" s="247"/>
      <c r="U1224" s="247"/>
      <c r="V1224" s="247"/>
      <c r="W1224" s="247"/>
      <c r="X1224" s="247"/>
      <c r="Y1224" s="362" t="s">
        <v>179</v>
      </c>
      <c r="Z1224" s="363"/>
      <c r="AA1224" s="363"/>
      <c r="AB1224" s="363"/>
      <c r="AC1224" s="152" t="s">
        <v>180</v>
      </c>
      <c r="AD1224" s="152"/>
      <c r="AE1224" s="152"/>
      <c r="AF1224" s="152"/>
      <c r="AG1224" s="152"/>
      <c r="AH1224" s="362" t="s">
        <v>197</v>
      </c>
      <c r="AI1224" s="360"/>
      <c r="AJ1224" s="360"/>
      <c r="AK1224" s="360"/>
      <c r="AL1224" s="360" t="s">
        <v>182</v>
      </c>
      <c r="AM1224" s="360"/>
      <c r="AN1224" s="360"/>
      <c r="AO1224" s="364"/>
      <c r="AP1224" s="365" t="s">
        <v>183</v>
      </c>
      <c r="AQ1224" s="365"/>
      <c r="AR1224" s="365"/>
      <c r="AS1224" s="365"/>
      <c r="AT1224" s="365"/>
      <c r="AU1224" s="365"/>
      <c r="AV1224" s="365"/>
      <c r="AW1224" s="365"/>
      <c r="AX1224" s="365"/>
      <c r="AY1224">
        <f t="shared" ref="AY1224:AY1225" si="34">$AY$1222</f>
        <v>0</v>
      </c>
    </row>
    <row r="1225" spans="1:51" ht="26.25" customHeight="1">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176</v>
      </c>
      <c r="D1257" s="360"/>
      <c r="E1257" s="360"/>
      <c r="F1257" s="360"/>
      <c r="G1257" s="360"/>
      <c r="H1257" s="360"/>
      <c r="I1257" s="360"/>
      <c r="J1257" s="152" t="s">
        <v>177</v>
      </c>
      <c r="K1257" s="361"/>
      <c r="L1257" s="361"/>
      <c r="M1257" s="361"/>
      <c r="N1257" s="361"/>
      <c r="O1257" s="361"/>
      <c r="P1257" s="247" t="s">
        <v>178</v>
      </c>
      <c r="Q1257" s="247"/>
      <c r="R1257" s="247"/>
      <c r="S1257" s="247"/>
      <c r="T1257" s="247"/>
      <c r="U1257" s="247"/>
      <c r="V1257" s="247"/>
      <c r="W1257" s="247"/>
      <c r="X1257" s="247"/>
      <c r="Y1257" s="362" t="s">
        <v>179</v>
      </c>
      <c r="Z1257" s="363"/>
      <c r="AA1257" s="363"/>
      <c r="AB1257" s="363"/>
      <c r="AC1257" s="152" t="s">
        <v>180</v>
      </c>
      <c r="AD1257" s="152"/>
      <c r="AE1257" s="152"/>
      <c r="AF1257" s="152"/>
      <c r="AG1257" s="152"/>
      <c r="AH1257" s="362" t="s">
        <v>197</v>
      </c>
      <c r="AI1257" s="360"/>
      <c r="AJ1257" s="360"/>
      <c r="AK1257" s="360"/>
      <c r="AL1257" s="360" t="s">
        <v>182</v>
      </c>
      <c r="AM1257" s="360"/>
      <c r="AN1257" s="360"/>
      <c r="AO1257" s="364"/>
      <c r="AP1257" s="365" t="s">
        <v>183</v>
      </c>
      <c r="AQ1257" s="365"/>
      <c r="AR1257" s="365"/>
      <c r="AS1257" s="365"/>
      <c r="AT1257" s="365"/>
      <c r="AU1257" s="365"/>
      <c r="AV1257" s="365"/>
      <c r="AW1257" s="365"/>
      <c r="AX1257" s="365"/>
      <c r="AY1257">
        <f t="shared" ref="AY1257:AY1258" si="35">$AY$1255</f>
        <v>0</v>
      </c>
    </row>
    <row r="1258" spans="1:51" ht="26.25" customHeight="1">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176</v>
      </c>
      <c r="D1290" s="360"/>
      <c r="E1290" s="360"/>
      <c r="F1290" s="360"/>
      <c r="G1290" s="360"/>
      <c r="H1290" s="360"/>
      <c r="I1290" s="360"/>
      <c r="J1290" s="152" t="s">
        <v>177</v>
      </c>
      <c r="K1290" s="361"/>
      <c r="L1290" s="361"/>
      <c r="M1290" s="361"/>
      <c r="N1290" s="361"/>
      <c r="O1290" s="361"/>
      <c r="P1290" s="247" t="s">
        <v>178</v>
      </c>
      <c r="Q1290" s="247"/>
      <c r="R1290" s="247"/>
      <c r="S1290" s="247"/>
      <c r="T1290" s="247"/>
      <c r="U1290" s="247"/>
      <c r="V1290" s="247"/>
      <c r="W1290" s="247"/>
      <c r="X1290" s="247"/>
      <c r="Y1290" s="362" t="s">
        <v>179</v>
      </c>
      <c r="Z1290" s="363"/>
      <c r="AA1290" s="363"/>
      <c r="AB1290" s="363"/>
      <c r="AC1290" s="152" t="s">
        <v>180</v>
      </c>
      <c r="AD1290" s="152"/>
      <c r="AE1290" s="152"/>
      <c r="AF1290" s="152"/>
      <c r="AG1290" s="152"/>
      <c r="AH1290" s="362" t="s">
        <v>197</v>
      </c>
      <c r="AI1290" s="360"/>
      <c r="AJ1290" s="360"/>
      <c r="AK1290" s="360"/>
      <c r="AL1290" s="360" t="s">
        <v>182</v>
      </c>
      <c r="AM1290" s="360"/>
      <c r="AN1290" s="360"/>
      <c r="AO1290" s="364"/>
      <c r="AP1290" s="365" t="s">
        <v>183</v>
      </c>
      <c r="AQ1290" s="365"/>
      <c r="AR1290" s="365"/>
      <c r="AS1290" s="365"/>
      <c r="AT1290" s="365"/>
      <c r="AU1290" s="365"/>
      <c r="AV1290" s="365"/>
      <c r="AW1290" s="365"/>
      <c r="AX1290" s="365"/>
      <c r="AY1290">
        <f t="shared" ref="AY1290:AY1291" si="36">$AY$1288</f>
        <v>0</v>
      </c>
    </row>
    <row r="1291" spans="1:51" ht="26.25" customHeight="1">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Otaki, Eri[大瀧 英里]</dc:creator>
  <cp:keywords/>
  <dc:description/>
  <cp:lastModifiedBy>情報通信課</cp:lastModifiedBy>
  <cp:revision/>
  <cp:lastPrinted>2021-06-09T01:45:43Z</cp:lastPrinted>
  <dcterms:created xsi:type="dcterms:W3CDTF">2012-03-13T00:50:25Z</dcterms:created>
  <dcterms:modified xsi:type="dcterms:W3CDTF">2021-08-19T02:13:30Z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