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AM119" i="3" l="1"/>
  <c r="AE119" i="3"/>
  <c r="AM116" i="3"/>
  <c r="AI116" i="3"/>
  <c r="AE116" i="3"/>
  <c r="AM48" i="3"/>
  <c r="AM46" i="3"/>
  <c r="AI48" i="3"/>
  <c r="AI46" i="3"/>
  <c r="AE48" i="3"/>
  <c r="AM41" i="3"/>
  <c r="AM39" i="3"/>
  <c r="AI41" i="3"/>
  <c r="AI39" i="3"/>
  <c r="AE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<sst xmlns="http://schemas.openxmlformats.org/spreadsheetml/2006/main" count="2875" uniqueCount="644">
  <si>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</si>
  <si>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</si>
  <si>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</si>
  <si>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</si>
  <si>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</si>
  <si>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</si>
  <si>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</si>
  <si>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</si>
  <si>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</si>
  <si>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</si>
  <si>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</si>
  <si>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</si>
  <si>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</si>
  <si>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</si>
  <si>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</si>
  <si>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</si>
  <si>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</si>
  <si>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</si>
  <si>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</si>
  <si>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</si>
  <si>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</si>
  <si>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</si>
  <si>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</si>
  <si>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</si>
  <si>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</si>
  <si>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</si>
  <si>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</si>
  <si>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</si>
  <si>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</si>
  <si>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</si>
  <si>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</si>
  <si>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</si>
  <si>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</si>
  <si>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</si>
  <si>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</si>
  <si>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</si>
  <si>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</si>
  <si>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</si>
  <si>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</si>
  <si>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</si>
  <si>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</si>
  <si>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</si>
  <si>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</si>
  <si>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</si>
  <si>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</si>
  <si>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</si>
  <si>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</si>
  <si>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</si>
  <si>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</si>
  <si>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</si>
  <si>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</si>
  <si>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</si>
  <si>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</si>
  <si>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</si>
  <si>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</si>
  <si>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</si>
  <si>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</si>
  <si>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</si>
  <si>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</si>
  <si>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</si>
  <si>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</si>
  <si>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</si>
  <si>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</si>
  <si>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</si>
  <si>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</si>
  <si>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</si>
  <si>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</si>
  <si>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</si>
  <si>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</si>
  <si>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</si>
  <si>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</si>
  <si>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</si>
  <si>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</si>
  <si>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</si>
  <si>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</si>
  <si>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</si>
  <si>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</si>
  <si>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</si>
  <si>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</si>
  <si>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</si>
  <si>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</si>
  <si>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</si>
  <si>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</si>
  <si>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</si>
  <si>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</si>
  <si>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</si>
  <si>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</si>
  <si>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</si>
  <si>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</si>
  <si>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</si>
  <si>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</si>
  <si>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</si>
  <si>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</si>
  <si>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</si>
  <si>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</si>
  <si>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</si>
  <si>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</si>
  <si>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</si>
  <si>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</si>
  <si>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</si>
  <si>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</si>
  <si>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</si>
  <si>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</si>
  <si>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</si>
  <si>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</si>
  <si>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</si>
  <si>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</si>
  <si>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</si>
  <si>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</si>
  <si>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</si>
  <si>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</si>
  <si>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</si>
  <si>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</si>
  <si>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</si>
  <si>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</si>
  <si>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</si>
  <si>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</si>
  <si>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</si>
  <si>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</si>
  <si>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</si>
  <si>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</si>
  <si>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</si>
  <si>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</si>
  <si>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</si>
  <si>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</si>
  <si>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</si>
  <si>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</si>
  <si>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</si>
  <si>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</si>
  <si>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</si>
  <si>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</si>
  <si>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</si>
  <si>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</si>
  <si>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</si>
  <si>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</si>
  <si>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</si>
  <si>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</si>
  <si>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</si>
  <si>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</si>
  <si>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</si>
  <si>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</si>
  <si>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</si>
  <si>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</si>
  <si>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</si>
  <si>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</si>
  <si>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</si>
  <si>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</si>
  <si>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</si>
  <si>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</si>
  <si>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</si>
  <si>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</si>
  <si>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</si>
  <si>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</si>
  <si>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</si>
  <si>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</si>
  <si>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</si>
  <si>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</si>
  <si>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</si>
  <si>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</si>
  <si>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</si>
  <si>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</si>
  <si>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</si>
  <si>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</si>
  <si>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</si>
  <si>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</si>
  <si>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</si>
  <si>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</si>
  <si>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</si>
  <si>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</si>
  <si>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</si>
  <si>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</si>
  <si>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</si>
  <si>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</si>
  <si>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</si>
  <si>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</si>
  <si>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</si>
  <si>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</si>
  <si>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</si>
  <si>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</si>
  <si>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</si>
  <si>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</si>
  <si>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</si>
  <si>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</si>
  <si>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</si>
  <si>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</si>
  <si>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</si>
  <si>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</si>
  <si>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</si>
  <si>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</si>
  <si>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</si>
  <si>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</si>
  <si>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</si>
  <si>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</si>
  <si>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</si>
  <si>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</si>
  <si>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</si>
  <si>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</si>
  <si>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</si>
  <si>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</si>
  <si>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</si>
  <si>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</si>
  <si>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</si>
  <si>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</si>
  <si>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</si>
  <si>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</si>
  <si>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</si>
  <si>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</si>
  <si>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</si>
  <si>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</si>
  <si>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</si>
  <si>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</si>
  <si>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</si>
  <si>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</si>
  <si>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</si>
  <si>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</si>
  <si>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</si>
  <si>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</si>
  <si>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</si>
  <si>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</si>
  <si>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</si>
  <si>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</si>
  <si>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</si>
  <si>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</si>
  <si>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</si>
  <si>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</si>
  <si>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</si>
  <si>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</si>
  <si>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</si>
  <si>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</si>
  <si>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</si>
  <si>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</si>
  <si>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</si>
  <si>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</si>
  <si>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</si>
  <si>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</si>
  <si>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</si>
  <si>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</si>
  <si>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</si>
  <si>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</si>
  <si>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</si>
  <si>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</si>
  <si>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</si>
  <si>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</si>
  <si>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</si>
  <si>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</si>
  <si>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</si>
  <si>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</si>
  <si>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</si>
  <si>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</si>
  <si>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</si>
  <si>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</si>
  <si>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</si>
  <si>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</si>
  <si>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</si>
  <si>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</si>
  <si>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</si>
  <si>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</si>
  <si>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</si>
  <si>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</si>
  <si>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</si>
  <si>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</si>
  <si>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</si>
  <si>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</si>
  <si>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</si>
  <si>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</si>
  <si>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</si>
  <si>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</si>
  <si>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</si>
  <si>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</si>
  <si>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</si>
  <si>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</si>
  <si>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</si>
  <si>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</si>
  <si>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</si>
  <si>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</si>
  <si>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</si>
  <si>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</si>
  <si>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</si>
  <si>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</si>
  <si>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</si>
  <si>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</si>
  <si>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</si>
  <si>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</si>
  <si>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</si>
  <si>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</si>
  <si>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</si>
  <si>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</si>
  <si>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</si>
  <si>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</si>
  <si>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</si>
  <si>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</si>
  <si>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</si>
  <si>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</si>
  <si>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</si>
  <si>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</si>
  <si>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</si>
  <si>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</si>
  <si>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</si>
  <si>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</si>
  <si>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</si>
  <si>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</si>
  <si>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</si>
  <si>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</si>
  <si>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</si>
  <si>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</si>
  <si>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</si>
  <si>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</si>
  <si>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</si>
  <si>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</si>
  <si>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</si>
  <si>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</si>
  <si>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</si>
  <si>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</si>
  <si>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</si>
  <si>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</si>
  <si>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</si>
  <si>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</si>
  <si>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</si>
  <si>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</si>
  <si>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</si>
  <si>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</si>
  <si>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</si>
  <si>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</si>
  <si>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</si>
  <si>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</si>
  <si>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</si>
  <si>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</si>
  <si>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</si>
  <si>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</si>
  <si>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</si>
  <si>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</si>
  <si>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</si>
  <si>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</si>
  <si>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</si>
  <si>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</si>
  <si>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</si>
  <si>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</si>
  <si>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</si>
  <si>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</si>
  <si>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</si>
  <si>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</si>
  <si>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</si>
  <si>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</si>
  <si>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</si>
  <si>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</si>
  <si>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</si>
  <si>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</si>
  <si>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</si>
  <si>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</si>
  <si>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</si>
  <si>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</si>
  <si>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</si>
  <si>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</si>
  <si>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</si>
  <si>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</si>
  <si>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</si>
  <si>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</si>
  <si>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</si>
  <si>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</si>
  <si>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</si>
  <si>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</si>
  <si>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</si>
  <si>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</si>
  <si>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</si>
  <si>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</si>
  <si>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</si>
  <si>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</si>
  <si>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</si>
  <si>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</si>
  <si>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</si>
  <si>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</si>
  <si>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</si>
  <si>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</si>
  <si>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</si>
  <si>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</si>
  <si>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</si>
  <si>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</si>
  <si>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</si>
  <si>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</si>
  <si>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</si>
  <si>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</si>
  <si>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</si>
  <si>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</si>
  <si>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</si>
  <si>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</si>
  <si>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</si>
  <si>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</si>
  <si>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</si>
  <si>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</si>
  <si>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</si>
  <si>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</si>
  <si>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</si>
  <si>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</si>
  <si>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</si>
  <si>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</si>
  <si>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</si>
  <si>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</si>
  <si>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</si>
  <si>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</si>
  <si>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</si>
  <si>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</si>
  <si>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</si>
  <si>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</si>
  <si>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</si>
  <si>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</si>
  <si>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</si>
  <si>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</si>
  <si>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</si>
  <si>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</si>
  <si>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</si>
  <si>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</si>
  <si>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</si>
  <si>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</si>
  <si>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</si>
  <si>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</si>
  <si>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</si>
  <si>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</si>
  <si>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</si>
  <si>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</si>
  <si>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</si>
  <si>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</si>
  <si>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</si>
  <si>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</si>
  <si>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</si>
  <si>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</si>
  <si>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</si>
  <si>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</si>
  <si>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</si>
  <si>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</si>
  <si>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</si>
  <si>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</si>
  <si>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</si>
  <si>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</si>
  <si>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</si>
  <si>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</si>
  <si>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</si>
  <si>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</si>
  <si>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</si>
  <si>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</si>
  <si>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</si>
  <si>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</si>
  <si>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</si>
  <si>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</si>
  <si>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</si>
  <si>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</si>
  <si>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</si>
  <si>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</si>
  <si>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</si>
  <si>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</si>
  <si>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</si>
  <si>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</si>
  <si>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</si>
  <si>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</si>
  <si>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</si>
  <si>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</si>
  <si>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</si>
  <si>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</si>
  <si>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</si>
  <si>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</si>
  <si>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</si>
  <si>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</si>
  <si>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</si>
  <si>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</si>
  <si>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</si>
  <si>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</si>
  <si>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</si>
  <si>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</si>
  <si>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</si>
  <si>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</si>
  <si>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</si>
  <si>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</si>
  <si>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</si>
  <si>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</si>
  <si>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</si>
  <si>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</si>
  <si>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</si>
  <si>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</si>
  <si>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</si>
  <si>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</si>
  <si>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</si>
  <si>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</si>
  <si>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</si>
  <si>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</si>
  <si>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</si>
  <si>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</si>
  <si>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</si>
  <si>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</si>
  <si>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</si>
  <si>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</si>
  <si>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</si>
  <si>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</si>
  <si>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</si>
  <si>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</si>
  <si>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</si>
  <si>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</si>
  <si>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</si>
  <si>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</si>
  <si>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</si>
  <si>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</si>
  <si>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</si>
  <si>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</si>
  <si>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</si>
  <si>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</si>
  <si>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</si>
  <si>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</si>
  <si>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</si>
  <si>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</si>
  <si>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</si>
  <si>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</si>
  <si>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</si>
  <si>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</si>
  <si>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</si>
  <si>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</si>
  <si>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</si>
  <si>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</si>
  <si>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</si>
  <si>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</si>
  <si>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</si>
  <si>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</si>
  <si>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</si>
  <si>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</si>
  <si>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</si>
  <si>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</si>
  <si>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</si>
  <si>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</si>
  <si>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</si>
  <si>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</si>
  <si>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</si>
  <si>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</si>
  <si>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</si>
  <si>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</si>
  <si>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</si>
  <si>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</si>
  <si>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</si>
  <si>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</si>
  <si>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</si>
  <si>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</si>
  <si>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</si>
  <si>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</si>
  <si>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</si>
  <si>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</si>
  <si>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</si>
  <si>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</si>
  <si>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</si>
  <si>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</si>
  <si>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</si>
  <si>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</si>
  <si>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</si>
  <si>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</si>
  <si>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</si>
  <si>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</si>
  <si>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</si>
  <si>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</si>
  <si>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</si>
  <si>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</si>
  <si>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</si>
  <si>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</si>
  <si>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</si>
  <si>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</si>
  <si>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</si>
  <si>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</si>
  <si>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</si>
  <si>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国連防災機関（UNDRR）拠出金</t>
    <phoneticPr fontId="5"/>
  </si>
  <si>
    <t>外務省</t>
  </si>
  <si>
    <t>国際協力局</t>
    <phoneticPr fontId="5"/>
  </si>
  <si>
    <t>地球規模課題総括課</t>
    <rPh sb="0" eb="2">
      <t>チキュウ</t>
    </rPh>
    <rPh sb="2" eb="4">
      <t>キボ</t>
    </rPh>
    <rPh sb="4" eb="6">
      <t>カダイ</t>
    </rPh>
    <rPh sb="6" eb="9">
      <t>ソウカツカ</t>
    </rPh>
    <phoneticPr fontId="5"/>
  </si>
  <si>
    <t>吉田　綾</t>
    <rPh sb="0" eb="2">
      <t>ヨシダ</t>
    </rPh>
    <rPh sb="3" eb="4">
      <t>アヤ</t>
    </rPh>
    <phoneticPr fontId="5"/>
  </si>
  <si>
    <t>外務省設置法第4条第3項</t>
    <phoneticPr fontId="5"/>
  </si>
  <si>
    <t>第54回国連総会決議(A/RES/54/219)
第54回国際連合総会決議54/219(2000年）
第56回国際連合総会決議56/195(2002年）</t>
    <phoneticPr fontId="5"/>
  </si>
  <si>
    <t>○</t>
  </si>
  <si>
    <t>UNDRRは，唯一の防災に特化した国際機関であり，国際防災協力を推進している。具体的には，第3回国連防災世界会議で採択された国際的な防災指針である「仙台防災枠組2015-2030」の進捗のモニタリング及び報告を行っており、フォローアップの中心的役割を担っている。我が国は，防災大国としての経験・知見を活かし，国際防災協力を積極的に進めていることから，同事務局の活動を支援している。</t>
    <phoneticPr fontId="5"/>
  </si>
  <si>
    <t>UNDRRを通じて，主に途上国における災害による被害の軽減を，以下の活動を通じて実施する。
1 第3回国連防災世界会議（於：仙台）で採択された国際的な防災指針である「仙台防災枠組2015-2030」の推進およびそのフォローアップ
2 各国政府，国際機関，地方自治体，防災センタ－，有識者等の協調・連携強化
3 防災に係わる知識・情報の共有（「世界津波の日」の世界各地における普及啓発活動を含む）</t>
    <phoneticPr fontId="5"/>
  </si>
  <si>
    <t>国連防災機関（UNDＲR）拠出金</t>
    <phoneticPr fontId="5"/>
  </si>
  <si>
    <t>仙台防災枠組の優先事項である「関連データの収集・分析・管理・活用」を進めるため世界各国（将来的に193か国）で国内災害損失データを作成</t>
    <phoneticPr fontId="5"/>
  </si>
  <si>
    <t xml:space="preserve">UNDRR Annual Report 2019 </t>
    <phoneticPr fontId="5"/>
  </si>
  <si>
    <t>国</t>
    <rPh sb="0" eb="1">
      <t>クニ</t>
    </rPh>
    <phoneticPr fontId="5"/>
  </si>
  <si>
    <t>国内災害損失データベースを有する国の数</t>
    <rPh sb="13" eb="14">
      <t>ユウ</t>
    </rPh>
    <phoneticPr fontId="5"/>
  </si>
  <si>
    <t>-</t>
    <phoneticPr fontId="5"/>
  </si>
  <si>
    <t>日本再興戦略2015工程表に掲げた2025年までに国連関係機関の邦人職員数を1000人（現状約800人）とする目標に向けた水準（2014年現在の職員数の1.25倍）の達成</t>
    <phoneticPr fontId="5"/>
  </si>
  <si>
    <t>全職員数に占める邦人職員数（専門職以上）の割合</t>
    <phoneticPr fontId="5"/>
  </si>
  <si>
    <t>％</t>
    <phoneticPr fontId="5"/>
  </si>
  <si>
    <t>％</t>
    <phoneticPr fontId="5"/>
  </si>
  <si>
    <t>-</t>
    <phoneticPr fontId="5"/>
  </si>
  <si>
    <t>UNDRR作成資料</t>
    <phoneticPr fontId="5"/>
  </si>
  <si>
    <t>全幹部職員数に占める邦人幹部職員数の割合</t>
    <phoneticPr fontId="5"/>
  </si>
  <si>
    <t>UNDRR作成資料</t>
    <phoneticPr fontId="5"/>
  </si>
  <si>
    <t>防災グローバルプラットフォームへの参加国数（隔年）</t>
    <phoneticPr fontId="5"/>
  </si>
  <si>
    <t>-</t>
    <phoneticPr fontId="5"/>
  </si>
  <si>
    <t>-</t>
    <phoneticPr fontId="5"/>
  </si>
  <si>
    <t>都市防災キャンペーンへの参加都市数</t>
    <phoneticPr fontId="5"/>
  </si>
  <si>
    <t>都市</t>
    <rPh sb="0" eb="2">
      <t>トシ</t>
    </rPh>
    <phoneticPr fontId="5"/>
  </si>
  <si>
    <t>-</t>
    <phoneticPr fontId="5"/>
  </si>
  <si>
    <t>百万ドル/国</t>
    <phoneticPr fontId="5"/>
  </si>
  <si>
    <t>=27/7</t>
    <phoneticPr fontId="5"/>
  </si>
  <si>
    <t>=41/10</t>
    <phoneticPr fontId="5"/>
  </si>
  <si>
    <t>=36/2</t>
    <phoneticPr fontId="5"/>
  </si>
  <si>
    <t>（UNDRR総事業費**百万ドル）／（**ヵ国（前年の国内災害損失データベース設置国数－当該年の国内災害損失データベース設置国数））</t>
    <phoneticPr fontId="5"/>
  </si>
  <si>
    <t>仙台防災枠組の国内実施進捗報告書の提出国数（隔年）</t>
    <phoneticPr fontId="5"/>
  </si>
  <si>
    <t>（UNDRR総事業費**百万ドル）／（**ヵ国（仙台防災枠組の国内実施進捗報告書の提出国数））</t>
    <phoneticPr fontId="5"/>
  </si>
  <si>
    <t>百万ドル/国</t>
    <phoneticPr fontId="5"/>
  </si>
  <si>
    <t>百万ドル/国</t>
    <phoneticPr fontId="5"/>
  </si>
  <si>
    <t>百万ドル/国</t>
    <phoneticPr fontId="5"/>
  </si>
  <si>
    <t>=27/158</t>
    <phoneticPr fontId="5"/>
  </si>
  <si>
    <t>=36/130</t>
    <phoneticPr fontId="5"/>
  </si>
  <si>
    <t>基本目標Ⅶ　分担金・拠出金</t>
    <phoneticPr fontId="5"/>
  </si>
  <si>
    <t>施策Ⅶ－３　国際機関を通じた地球規模の諸課題に係る国際貢献</t>
    <phoneticPr fontId="5"/>
  </si>
  <si>
    <t>１　東日本大震災等を通じて得た防災についての我が国の知見・経験を，国際的に行われる国連防災機関(UNDRR)の政策に反映する。
２　UNDRRと連携し第３回国連防災世界会議で策定された仙台防災枠組や各国の「防災の主流化」を推進する。</t>
    <phoneticPr fontId="5"/>
  </si>
  <si>
    <t>１　仙台防災枠組の推進のため，防災グローバル・プラットフォームや地域防災プラットフォーム等において仙台防災枠組のモニタリング等について関係国との調整を進めた。
２　2015年12月に国連総会で全会一致で制定された「世界津波の日」（11月5日）について，UNDRRと連携し世界各国で普及啓発イベントを開催することで，各国の津波防災や「防災の主流化」を促進した。</t>
    <phoneticPr fontId="5"/>
  </si>
  <si>
    <t>国連等関係機関と連携した国際防災協力の推進</t>
    <phoneticPr fontId="5"/>
  </si>
  <si>
    <t>国連等関係機関と連携し，国際防災協力を推進する</t>
    <phoneticPr fontId="5"/>
  </si>
  <si>
    <t>-</t>
    <phoneticPr fontId="5"/>
  </si>
  <si>
    <t>近年我が国をはじめ多数の国で大規模自然災害が多発する中，我が国が有する知見を活用し，防災協力の推進に指導力を発揮する必要性は高く，我が国の国益に資する。</t>
    <phoneticPr fontId="5"/>
  </si>
  <si>
    <t>ドナー各国は全て政府担当部局が対応しており，自治体，民間セクターに委ねることは困難。</t>
    <phoneticPr fontId="5"/>
  </si>
  <si>
    <t>近年我が国をはじめ多数の国で大規模自然災害が多発しており，我が国が有する知見を活用し，防災協力の推進に指導力を発揮することは，優先度が高い事業である。</t>
    <phoneticPr fontId="5"/>
  </si>
  <si>
    <t>‐</t>
  </si>
  <si>
    <t>無</t>
  </si>
  <si>
    <t>被支援国側にも応分の負担を求めている。</t>
    <phoneticPr fontId="5"/>
  </si>
  <si>
    <t>前年の経費及び活動実績等を踏まえ，妥当か判断した上で承認している。</t>
    <phoneticPr fontId="5"/>
  </si>
  <si>
    <t>途上国をはじめ防災調整メカニズムの設置等を支援しており，災害被害の軽減という目的に照らし真に必要な事業である。</t>
    <phoneticPr fontId="5"/>
  </si>
  <si>
    <t>当該機関は，成果ベース・マネージメントを導入するとともに，2017年7月からコスト縮減等を目的とした大規模な組織改革を実施する等，組織・財政マネジメント強化に努めている。　</t>
    <phoneticPr fontId="5"/>
  </si>
  <si>
    <t>当該機関は，2015年までの国際防災戦略として「兵庫行動枠組」を，2030年までの国際防災戦略として「仙台防災枠組」に沿った事業計画を作成しており，成果実績は見込みに見合ったものとなっている。</t>
    <phoneticPr fontId="5"/>
  </si>
  <si>
    <t>報告書により計画通りの成果が達成されているかを確認している。</t>
    <phoneticPr fontId="5"/>
  </si>
  <si>
    <t>仙台防災枠組等の成果文書は，各国共通の防災指針として活用されている。</t>
    <phoneticPr fontId="5"/>
  </si>
  <si>
    <t>事業実施にあたっては，ドナー会合（日本の申し入れにより2017年3月からドナー国を対象に年２回程度実施）やサポートグループ会合（ドナー国に限らず関係国が対象。）等を通し，コスト削減に努めながら実施にあたっている。</t>
    <phoneticPr fontId="5"/>
  </si>
  <si>
    <t>外務省は主に国際防災戦略である仙台防災枠組をフォローアップし，更に推進することや「世界津波の日」の普及啓発のためのUNDRRの事業を支援しているのに対し，内閣府は日本国内で培った防災に係わる知見・経験を国際社会に普及させるため，UNDRR事務局に日本の専門家を派遣する経費等を支援している。</t>
    <phoneticPr fontId="5"/>
  </si>
  <si>
    <t>内閣府</t>
  </si>
  <si>
    <t>国際防災協力の推進に必要な経費</t>
    <phoneticPr fontId="5"/>
  </si>
  <si>
    <t>防災は，先進国の中でも我が国が主導的な役割を担っている分野であり，UNDRRを通じて東日本大震災を始めとする我が国の被災の知見や教訓を世界と共有する意義は大きい。我が国によるチェック機能としては，2011年以降，UNDRRのトップである国連事務総長特別代表（防災担当）は年数回来日しており，その際に，事業のより効率的・効果的な実施に必要な提言や，日本関係者（内閣府，外務省，国交省，JICA等）との日・UNDRR政策対話を実施し，UNDRRとの連携強化に努めている。2018年3月からは水鳥真美氏が新しく特別代表に着任するとともに，着任早々に来日し，我が方ハイレベルとの対話を実施した。また，日本からの申し入れにより，2017年3月からドナー国を対象としたドナー会合（年2回程度）がUNDRRにより開催されるようになった。なお，2018年5月からはサポートグループ会合（ドナーに限らず関係国全てが対象）において我が国は議長を務めており，UNDRRの防災の主流化に向けた取組や組織マネジメントについて関連国と共に点検を行っている。</t>
    <phoneticPr fontId="5"/>
  </si>
  <si>
    <t>幾多の自然災害を経験してきた我が国は，他の先進国と比較し多くの知見や技術を有しており，引き続き，その知見・技術をUNDRRを通じて国際的に普及させることは重要な取組。2018年3月から水鳥真美氏がUNDRRトップの特別代表に就任することとなったことから，UNDRRとより一層の連携が期待される。特に，日本が主導した「世界津波の日」に関する協力を一層強化し，世界各国における防災の主流化に向けた議論をリードすることは国際社会における日本の発言力・影響力を確保するにあたり極めて重要であり，そのような取組を加速していく予定。</t>
    <phoneticPr fontId="5"/>
  </si>
  <si>
    <t>119</t>
    <phoneticPr fontId="5"/>
  </si>
  <si>
    <t>144</t>
    <phoneticPr fontId="5"/>
  </si>
  <si>
    <t>301</t>
    <phoneticPr fontId="5"/>
  </si>
  <si>
    <t>253</t>
    <phoneticPr fontId="5"/>
  </si>
  <si>
    <t>252</t>
    <phoneticPr fontId="5"/>
  </si>
  <si>
    <t>268</t>
    <phoneticPr fontId="5"/>
  </si>
  <si>
    <t>312</t>
    <phoneticPr fontId="5"/>
  </si>
  <si>
    <t>UNDRRへの拠出</t>
    <phoneticPr fontId="5"/>
  </si>
  <si>
    <t>事業費（コアファンドへの拠出）</t>
    <phoneticPr fontId="5"/>
  </si>
  <si>
    <t>国連防災機関（UNDRR）</t>
    <phoneticPr fontId="5"/>
  </si>
  <si>
    <t>国際防災協力事業</t>
    <phoneticPr fontId="5"/>
  </si>
  <si>
    <t>ＵＮＤRＲにおいては，以下の通りＰＤＣＡを確保。
①Plan:UNDRRにおいて二ヶ年予算案を策定。②Do:我が国の分担金支払。UNDRRによる予算案執行。在ジュネーブ日本政府代表部によるUNDRRの運営・活動のモニタリング。③Check:内部・外部監査報告書による運営活動の成果を評価。④Act:年2回開催されるドナー会合における協議等を通じて運営における要改善事項を申し入れ。</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</si>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</sst>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168598</xdr:colOff>
      <xdr:row>743</xdr:row>
      <xdr:rowOff>11205</xdr:rowOff>
    </xdr:from>
    <xdr:to>
      <xdr:col>34</xdr:col>
      <xdr:colOff>14263</xdr:colOff>
      <xdr:row>744</xdr:row>
      <xdr:rowOff>190500</xdr:rowOff>
    </xdr:to>
    <xdr:sp macro="" textlink="">
      <xdr:nvSpPr>
        <xdr:cNvPr id="10" name="正方形/長方形 9"/>
        <xdr:cNvSpPr/>
      </xdr:nvSpPr>
      <xdr:spPr>
        <a:xfrm>
          <a:off x="4969198" y="48493455"/>
          <a:ext cx="2445990" cy="5317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485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157391</xdr:colOff>
      <xdr:row>744</xdr:row>
      <xdr:rowOff>250603</xdr:rowOff>
    </xdr:from>
    <xdr:to>
      <xdr:col>34</xdr:col>
      <xdr:colOff>25469</xdr:colOff>
      <xdr:row>746</xdr:row>
      <xdr:rowOff>144655</xdr:rowOff>
    </xdr:to>
    <xdr:sp macro="" textlink="">
      <xdr:nvSpPr>
        <xdr:cNvPr id="11" name="大かっこ 10"/>
        <xdr:cNvSpPr/>
      </xdr:nvSpPr>
      <xdr:spPr>
        <a:xfrm>
          <a:off x="4957991" y="49085278"/>
          <a:ext cx="2468403" cy="5989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21</xdr:col>
      <xdr:colOff>77940</xdr:colOff>
      <xdr:row>747</xdr:row>
      <xdr:rowOff>216477</xdr:rowOff>
    </xdr:from>
    <xdr:ext cx="945053" cy="484399"/>
    <xdr:sp macro="" textlink="">
      <xdr:nvSpPr>
        <xdr:cNvPr id="12" name="テキスト ボックス 11"/>
        <xdr:cNvSpPr txBox="1"/>
      </xdr:nvSpPr>
      <xdr:spPr>
        <a:xfrm>
          <a:off x="4878540" y="50108427"/>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27</xdr:col>
      <xdr:colOff>59093</xdr:colOff>
      <xdr:row>747</xdr:row>
      <xdr:rowOff>35653</xdr:rowOff>
    </xdr:from>
    <xdr:to>
      <xdr:col>27</xdr:col>
      <xdr:colOff>59094</xdr:colOff>
      <xdr:row>749</xdr:row>
      <xdr:rowOff>117520</xdr:rowOff>
    </xdr:to>
    <xdr:cxnSp macro="">
      <xdr:nvCxnSpPr>
        <xdr:cNvPr id="13" name="直線矢印コネクタ 12"/>
        <xdr:cNvCxnSpPr/>
      </xdr:nvCxnSpPr>
      <xdr:spPr>
        <a:xfrm rot="5400000">
          <a:off x="5666485" y="50320961"/>
          <a:ext cx="78671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171151</xdr:colOff>
      <xdr:row>747</xdr:row>
      <xdr:rowOff>218513</xdr:rowOff>
    </xdr:from>
    <xdr:ext cx="1378316" cy="459100"/>
    <xdr:sp macro="" textlink="">
      <xdr:nvSpPr>
        <xdr:cNvPr id="14" name="テキスト ボックス 13"/>
        <xdr:cNvSpPr txBox="1"/>
      </xdr:nvSpPr>
      <xdr:spPr>
        <a:xfrm>
          <a:off x="6371926" y="50110463"/>
          <a:ext cx="13783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会計報告，事業報告の提出</a:t>
          </a:r>
        </a:p>
      </xdr:txBody>
    </xdr:sp>
    <xdr:clientData/>
  </xdr:oneCellAnchor>
  <xdr:twoCellAnchor>
    <xdr:from>
      <xdr:col>29</xdr:col>
      <xdr:colOff>115122</xdr:colOff>
      <xdr:row>747</xdr:row>
      <xdr:rowOff>13242</xdr:rowOff>
    </xdr:from>
    <xdr:to>
      <xdr:col>29</xdr:col>
      <xdr:colOff>115123</xdr:colOff>
      <xdr:row>749</xdr:row>
      <xdr:rowOff>95109</xdr:rowOff>
    </xdr:to>
    <xdr:cxnSp macro="">
      <xdr:nvCxnSpPr>
        <xdr:cNvPr id="15" name="直線矢印コネクタ 14"/>
        <xdr:cNvCxnSpPr/>
      </xdr:nvCxnSpPr>
      <xdr:spPr>
        <a:xfrm rot="16200000" flipV="1">
          <a:off x="6122564" y="50298550"/>
          <a:ext cx="78671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159939</xdr:colOff>
      <xdr:row>750</xdr:row>
      <xdr:rowOff>77420</xdr:rowOff>
    </xdr:from>
    <xdr:to>
      <xdr:col>34</xdr:col>
      <xdr:colOff>22921</xdr:colOff>
      <xdr:row>751</xdr:row>
      <xdr:rowOff>259769</xdr:rowOff>
    </xdr:to>
    <xdr:sp macro="" textlink="">
      <xdr:nvSpPr>
        <xdr:cNvPr id="16" name="正方形/長方形 15"/>
        <xdr:cNvSpPr/>
      </xdr:nvSpPr>
      <xdr:spPr>
        <a:xfrm>
          <a:off x="4960539" y="51026645"/>
          <a:ext cx="2463307" cy="534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国連防災機関（</a:t>
          </a:r>
          <a:r>
            <a:rPr kumimoji="1" lang="en-US" altLang="ja-JP" sz="1100"/>
            <a:t>UNDRR</a:t>
          </a:r>
          <a:r>
            <a:rPr kumimoji="1" lang="ja-JP" altLang="en-US" sz="1100"/>
            <a:t>）　</a:t>
          </a:r>
          <a:r>
            <a:rPr kumimoji="1" lang="en-US" altLang="ja-JP" sz="1100"/>
            <a:t>485</a:t>
          </a:r>
          <a:r>
            <a:rPr kumimoji="1" lang="ja-JP" altLang="en-US" sz="1100"/>
            <a:t>百万円</a:t>
          </a:r>
          <a:endParaRPr kumimoji="1" lang="en-US" altLang="ja-JP" sz="1100"/>
        </a:p>
      </xdr:txBody>
    </xdr:sp>
    <xdr:clientData/>
  </xdr:twoCellAnchor>
  <xdr:twoCellAnchor>
    <xdr:from>
      <xdr:col>17</xdr:col>
      <xdr:colOff>156882</xdr:colOff>
      <xdr:row>752</xdr:row>
      <xdr:rowOff>59592</xdr:rowOff>
    </xdr:from>
    <xdr:to>
      <xdr:col>38</xdr:col>
      <xdr:colOff>8659</xdr:colOff>
      <xdr:row>754</xdr:row>
      <xdr:rowOff>193044</xdr:rowOff>
    </xdr:to>
    <xdr:sp macro="" textlink="">
      <xdr:nvSpPr>
        <xdr:cNvPr id="17" name="大かっこ 16"/>
        <xdr:cNvSpPr/>
      </xdr:nvSpPr>
      <xdr:spPr>
        <a:xfrm>
          <a:off x="4157382" y="51713667"/>
          <a:ext cx="4052302" cy="8383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343</v>
      </c>
      <c r="AT2" s="968"/>
      <c r="AU2" s="968"/>
      <c r="AV2" s="51" t="str">
        <f>IF(AW2="", "", "-")</f>
        <v/>
      </c>
      <c r="AW2" s="912"/>
      <c r="AX2" s="912"/>
    </row>
    <row r="3" spans="1:50" ht="21" customHeight="1" thickBot="1">
      <c r="A3" s="868" t="s">
        <v>430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c r="A4" s="706" t="s">
        <v>25</v>
      </c>
      <c r="B4" s="707"/>
      <c r="C4" s="707"/>
      <c r="D4" s="707"/>
      <c r="E4" s="707"/>
      <c r="F4" s="707"/>
      <c r="G4" s="684" t="s">
        <v>562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0" t="s">
        <v>516</v>
      </c>
      <c r="H5" s="841"/>
      <c r="I5" s="841"/>
      <c r="J5" s="841"/>
      <c r="K5" s="841"/>
      <c r="L5" s="841"/>
      <c r="M5" s="842" t="s">
        <v>66</v>
      </c>
      <c r="N5" s="843"/>
      <c r="O5" s="843"/>
      <c r="P5" s="843"/>
      <c r="Q5" s="843"/>
      <c r="R5" s="844"/>
      <c r="S5" s="845" t="s">
        <v>70</v>
      </c>
      <c r="T5" s="841"/>
      <c r="U5" s="841"/>
      <c r="V5" s="841"/>
      <c r="W5" s="841"/>
      <c r="X5" s="846"/>
      <c r="Y5" s="700" t="s">
        <v>3</v>
      </c>
      <c r="Z5" s="547"/>
      <c r="AA5" s="547"/>
      <c r="AB5" s="547"/>
      <c r="AC5" s="547"/>
      <c r="AD5" s="548"/>
      <c r="AE5" s="701" t="s">
        <v>565</v>
      </c>
      <c r="AF5" s="701"/>
      <c r="AG5" s="701"/>
      <c r="AH5" s="701"/>
      <c r="AI5" s="701"/>
      <c r="AJ5" s="701"/>
      <c r="AK5" s="701"/>
      <c r="AL5" s="701"/>
      <c r="AM5" s="701"/>
      <c r="AN5" s="701"/>
      <c r="AO5" s="701"/>
      <c r="AP5" s="702"/>
      <c r="AQ5" s="703" t="s">
        <v>566</v>
      </c>
      <c r="AR5" s="704"/>
      <c r="AS5" s="704"/>
      <c r="AT5" s="704"/>
      <c r="AU5" s="704"/>
      <c r="AV5" s="704"/>
      <c r="AW5" s="704"/>
      <c r="AX5" s="705"/>
    </row>
    <row r="6" spans="1:50" ht="39" customHeight="1">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567</v>
      </c>
      <c r="H7" s="503"/>
      <c r="I7" s="503"/>
      <c r="J7" s="503"/>
      <c r="K7" s="503"/>
      <c r="L7" s="503"/>
      <c r="M7" s="503"/>
      <c r="N7" s="503"/>
      <c r="O7" s="503"/>
      <c r="P7" s="503"/>
      <c r="Q7" s="503"/>
      <c r="R7" s="503"/>
      <c r="S7" s="503"/>
      <c r="T7" s="503"/>
      <c r="U7" s="503"/>
      <c r="V7" s="503"/>
      <c r="W7" s="503"/>
      <c r="X7" s="504"/>
      <c r="Y7" s="924" t="s">
        <v>394</v>
      </c>
      <c r="Z7" s="447"/>
      <c r="AA7" s="447"/>
      <c r="AB7" s="447"/>
      <c r="AC7" s="447"/>
      <c r="AD7" s="925"/>
      <c r="AE7" s="913" t="s">
        <v>568</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9" t="s">
        <v>259</v>
      </c>
      <c r="B8" s="500"/>
      <c r="C8" s="500"/>
      <c r="D8" s="500"/>
      <c r="E8" s="500"/>
      <c r="F8" s="501"/>
      <c r="G8" s="935" t="str">
        <f>入力規則等!A27</f>
        <v>ＯＤＡ</v>
      </c>
      <c r="H8" s="722"/>
      <c r="I8" s="722"/>
      <c r="J8" s="722"/>
      <c r="K8" s="722"/>
      <c r="L8" s="722"/>
      <c r="M8" s="722"/>
      <c r="N8" s="722"/>
      <c r="O8" s="722"/>
      <c r="P8" s="722"/>
      <c r="Q8" s="722"/>
      <c r="R8" s="722"/>
      <c r="S8" s="722"/>
      <c r="T8" s="722"/>
      <c r="U8" s="722"/>
      <c r="V8" s="722"/>
      <c r="W8" s="722"/>
      <c r="X8" s="936"/>
      <c r="Y8" s="847" t="s">
        <v>260</v>
      </c>
      <c r="Z8" s="848"/>
      <c r="AA8" s="848"/>
      <c r="AB8" s="848"/>
      <c r="AC8" s="848"/>
      <c r="AD8" s="849"/>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0" t="s">
        <v>23</v>
      </c>
      <c r="B9" s="851"/>
      <c r="C9" s="851"/>
      <c r="D9" s="851"/>
      <c r="E9" s="851"/>
      <c r="F9" s="851"/>
      <c r="G9" s="852" t="s">
        <v>570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2" t="s">
        <v>30</v>
      </c>
      <c r="B10" s="663"/>
      <c r="C10" s="663"/>
      <c r="D10" s="663"/>
      <c r="E10" s="663"/>
      <c r="F10" s="663"/>
      <c r="G10" s="756" t="s">
        <v>571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78" t="s">
        <v>24</v>
      </c>
      <c r="B12" s="979"/>
      <c r="C12" s="979"/>
      <c r="D12" s="979"/>
      <c r="E12" s="979"/>
      <c r="F12" s="980"/>
      <c r="G12" s="762"/>
      <c r="H12" s="763"/>
      <c r="I12" s="763"/>
      <c r="J12" s="763"/>
      <c r="K12" s="763"/>
      <c r="L12" s="763"/>
      <c r="M12" s="763"/>
      <c r="N12" s="763"/>
      <c r="O12" s="763"/>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4"/>
    </row>
    <row r="13" spans="1:50" ht="21" customHeight="1">
      <c r="A13" s="616"/>
      <c r="B13" s="617"/>
      <c r="C13" s="617"/>
      <c r="D13" s="617"/>
      <c r="E13" s="617"/>
      <c r="F13" s="618"/>
      <c r="G13" s="725" t="s">
        <v>6</v>
      </c>
      <c r="H13" s="726"/>
      <c r="I13" s="766" t="s">
        <v>7</v>
      </c>
      <c r="J13" s="767"/>
      <c r="K13" s="767"/>
      <c r="L13" s="767"/>
      <c r="M13" s="767"/>
      <c r="N13" s="767"/>
      <c r="O13" s="768"/>
      <c r="P13" s="659">
        <v>476</v>
      </c>
      <c r="Q13" s="660"/>
      <c r="R13" s="660"/>
      <c r="S13" s="660"/>
      <c r="T13" s="660"/>
      <c r="U13" s="660"/>
      <c r="V13" s="661"/>
      <c r="W13" s="659">
        <v>485</v>
      </c>
      <c r="X13" s="660"/>
      <c r="Y13" s="660"/>
      <c r="Z13" s="660"/>
      <c r="AA13" s="660"/>
      <c r="AB13" s="660"/>
      <c r="AC13" s="661"/>
      <c r="AD13" s="659">
        <v>485</v>
      </c>
      <c r="AE13" s="660"/>
      <c r="AF13" s="660"/>
      <c r="AG13" s="660"/>
      <c r="AH13" s="660"/>
      <c r="AI13" s="660"/>
      <c r="AJ13" s="661"/>
      <c r="AK13" s="659">
        <v>494</v>
      </c>
      <c r="AL13" s="660"/>
      <c r="AM13" s="660"/>
      <c r="AN13" s="660"/>
      <c r="AO13" s="660"/>
      <c r="AP13" s="660"/>
      <c r="AQ13" s="661"/>
      <c r="AR13" s="921"/>
      <c r="AS13" s="922"/>
      <c r="AT13" s="922"/>
      <c r="AU13" s="922"/>
      <c r="AV13" s="922"/>
      <c r="AW13" s="922"/>
      <c r="AX13" s="923"/>
    </row>
    <row r="14" spans="1:50" ht="21" customHeight="1">
      <c r="A14" s="616"/>
      <c r="B14" s="617"/>
      <c r="C14" s="617"/>
      <c r="D14" s="617"/>
      <c r="E14" s="617"/>
      <c r="F14" s="618"/>
      <c r="G14" s="727"/>
      <c r="H14" s="728"/>
      <c r="I14" s="713" t="s">
        <v>8</v>
      </c>
      <c r="J14" s="764"/>
      <c r="K14" s="764"/>
      <c r="L14" s="764"/>
      <c r="M14" s="764"/>
      <c r="N14" s="764"/>
      <c r="O14" s="765"/>
      <c r="P14" s="659" t="s">
        <v>641</v>
      </c>
      <c r="Q14" s="660"/>
      <c r="R14" s="660"/>
      <c r="S14" s="660"/>
      <c r="T14" s="660"/>
      <c r="U14" s="660"/>
      <c r="V14" s="661"/>
      <c r="W14" s="659" t="s">
        <v>641</v>
      </c>
      <c r="X14" s="660"/>
      <c r="Y14" s="660"/>
      <c r="Z14" s="660"/>
      <c r="AA14" s="660"/>
      <c r="AB14" s="660"/>
      <c r="AC14" s="661"/>
      <c r="AD14" s="659" t="s">
        <v>641</v>
      </c>
      <c r="AE14" s="660"/>
      <c r="AF14" s="660"/>
      <c r="AG14" s="660"/>
      <c r="AH14" s="660"/>
      <c r="AI14" s="660"/>
      <c r="AJ14" s="661"/>
      <c r="AK14" s="659" t="s">
        <v>641</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641</v>
      </c>
      <c r="Q15" s="660"/>
      <c r="R15" s="660"/>
      <c r="S15" s="660"/>
      <c r="T15" s="660"/>
      <c r="U15" s="660"/>
      <c r="V15" s="661"/>
      <c r="W15" s="659" t="s">
        <v>641</v>
      </c>
      <c r="X15" s="660"/>
      <c r="Y15" s="660"/>
      <c r="Z15" s="660"/>
      <c r="AA15" s="660"/>
      <c r="AB15" s="660"/>
      <c r="AC15" s="661"/>
      <c r="AD15" s="659" t="s">
        <v>641</v>
      </c>
      <c r="AE15" s="660"/>
      <c r="AF15" s="660"/>
      <c r="AG15" s="660"/>
      <c r="AH15" s="660"/>
      <c r="AI15" s="660"/>
      <c r="AJ15" s="661"/>
      <c r="AK15" s="659" t="s">
        <v>641</v>
      </c>
      <c r="AL15" s="660"/>
      <c r="AM15" s="660"/>
      <c r="AN15" s="660"/>
      <c r="AO15" s="660"/>
      <c r="AP15" s="660"/>
      <c r="AQ15" s="661"/>
      <c r="AR15" s="659" t="s">
        <v>641</v>
      </c>
      <c r="AS15" s="660"/>
      <c r="AT15" s="660"/>
      <c r="AU15" s="660"/>
      <c r="AV15" s="660"/>
      <c r="AW15" s="660"/>
      <c r="AX15" s="661"/>
    </row>
    <row r="16" spans="1:50" ht="21" customHeight="1">
      <c r="A16" s="616"/>
      <c r="B16" s="617"/>
      <c r="C16" s="617"/>
      <c r="D16" s="617"/>
      <c r="E16" s="617"/>
      <c r="F16" s="618"/>
      <c r="G16" s="727"/>
      <c r="H16" s="728"/>
      <c r="I16" s="713" t="s">
        <v>52</v>
      </c>
      <c r="J16" s="714"/>
      <c r="K16" s="714"/>
      <c r="L16" s="714"/>
      <c r="M16" s="714"/>
      <c r="N16" s="714"/>
      <c r="O16" s="715"/>
      <c r="P16" s="659" t="s">
        <v>641</v>
      </c>
      <c r="Q16" s="660"/>
      <c r="R16" s="660"/>
      <c r="S16" s="660"/>
      <c r="T16" s="660"/>
      <c r="U16" s="660"/>
      <c r="V16" s="661"/>
      <c r="W16" s="659" t="s">
        <v>641</v>
      </c>
      <c r="X16" s="660"/>
      <c r="Y16" s="660"/>
      <c r="Z16" s="660"/>
      <c r="AA16" s="660"/>
      <c r="AB16" s="660"/>
      <c r="AC16" s="661"/>
      <c r="AD16" s="659" t="s">
        <v>641</v>
      </c>
      <c r="AE16" s="660"/>
      <c r="AF16" s="660"/>
      <c r="AG16" s="660"/>
      <c r="AH16" s="660"/>
      <c r="AI16" s="660"/>
      <c r="AJ16" s="661"/>
      <c r="AK16" s="659" t="s">
        <v>641</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t="s">
        <v>641</v>
      </c>
      <c r="Q17" s="660"/>
      <c r="R17" s="660"/>
      <c r="S17" s="660"/>
      <c r="T17" s="660"/>
      <c r="U17" s="660"/>
      <c r="V17" s="661"/>
      <c r="W17" s="659" t="s">
        <v>641</v>
      </c>
      <c r="X17" s="660"/>
      <c r="Y17" s="660"/>
      <c r="Z17" s="660"/>
      <c r="AA17" s="660"/>
      <c r="AB17" s="660"/>
      <c r="AC17" s="661"/>
      <c r="AD17" s="659" t="s">
        <v>641</v>
      </c>
      <c r="AE17" s="660"/>
      <c r="AF17" s="660"/>
      <c r="AG17" s="660"/>
      <c r="AH17" s="660"/>
      <c r="AI17" s="660"/>
      <c r="AJ17" s="661"/>
      <c r="AK17" s="659" t="s">
        <v>641</v>
      </c>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29"/>
      <c r="H18" s="730"/>
      <c r="I18" s="718" t="s">
        <v>20</v>
      </c>
      <c r="J18" s="719"/>
      <c r="K18" s="719"/>
      <c r="L18" s="719"/>
      <c r="M18" s="719"/>
      <c r="N18" s="719"/>
      <c r="O18" s="720"/>
      <c r="P18" s="879">
        <f>SUM(P13:V17)</f>
        <v>476</v>
      </c>
      <c r="Q18" s="880"/>
      <c r="R18" s="880"/>
      <c r="S18" s="880"/>
      <c r="T18" s="880"/>
      <c r="U18" s="880"/>
      <c r="V18" s="881"/>
      <c r="W18" s="879">
        <f>SUM(W13:AC17)</f>
        <v>485</v>
      </c>
      <c r="X18" s="880"/>
      <c r="Y18" s="880"/>
      <c r="Z18" s="880"/>
      <c r="AA18" s="880"/>
      <c r="AB18" s="880"/>
      <c r="AC18" s="881"/>
      <c r="AD18" s="879">
        <f>SUM(AD13:AJ17)</f>
        <v>485</v>
      </c>
      <c r="AE18" s="880"/>
      <c r="AF18" s="880"/>
      <c r="AG18" s="880"/>
      <c r="AH18" s="880"/>
      <c r="AI18" s="880"/>
      <c r="AJ18" s="881"/>
      <c r="AK18" s="879">
        <f>SUM(AK13:AQ17)</f>
        <v>494</v>
      </c>
      <c r="AL18" s="880"/>
      <c r="AM18" s="880"/>
      <c r="AN18" s="880"/>
      <c r="AO18" s="880"/>
      <c r="AP18" s="880"/>
      <c r="AQ18" s="881"/>
      <c r="AR18" s="879">
        <f>SUM(AR13:AX17)</f>
        <v>0</v>
      </c>
      <c r="AS18" s="880"/>
      <c r="AT18" s="880"/>
      <c r="AU18" s="880"/>
      <c r="AV18" s="880"/>
      <c r="AW18" s="880"/>
      <c r="AX18" s="882"/>
    </row>
    <row r="19" spans="1:50" ht="24.75" customHeight="1">
      <c r="A19" s="616"/>
      <c r="B19" s="617"/>
      <c r="C19" s="617"/>
      <c r="D19" s="617"/>
      <c r="E19" s="617"/>
      <c r="F19" s="618"/>
      <c r="G19" s="877" t="s">
        <v>9</v>
      </c>
      <c r="H19" s="878"/>
      <c r="I19" s="878"/>
      <c r="J19" s="878"/>
      <c r="K19" s="878"/>
      <c r="L19" s="878"/>
      <c r="M19" s="878"/>
      <c r="N19" s="878"/>
      <c r="O19" s="878"/>
      <c r="P19" s="659">
        <v>476</v>
      </c>
      <c r="Q19" s="660"/>
      <c r="R19" s="660"/>
      <c r="S19" s="660"/>
      <c r="T19" s="660"/>
      <c r="U19" s="660"/>
      <c r="V19" s="661"/>
      <c r="W19" s="659">
        <v>485</v>
      </c>
      <c r="X19" s="660"/>
      <c r="Y19" s="660"/>
      <c r="Z19" s="660"/>
      <c r="AA19" s="660"/>
      <c r="AB19" s="660"/>
      <c r="AC19" s="661"/>
      <c r="AD19" s="659">
        <v>485</v>
      </c>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c r="A20" s="616"/>
      <c r="B20" s="617"/>
      <c r="C20" s="617"/>
      <c r="D20" s="617"/>
      <c r="E20" s="617"/>
      <c r="F20" s="618"/>
      <c r="G20" s="877" t="s">
        <v>10</v>
      </c>
      <c r="H20" s="878"/>
      <c r="I20" s="878"/>
      <c r="J20" s="878"/>
      <c r="K20" s="878"/>
      <c r="L20" s="878"/>
      <c r="M20" s="878"/>
      <c r="N20" s="878"/>
      <c r="O20" s="878"/>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0"/>
      <c r="B21" s="851"/>
      <c r="C21" s="851"/>
      <c r="D21" s="851"/>
      <c r="E21" s="851"/>
      <c r="F21" s="981"/>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48" t="s">
        <v>433</v>
      </c>
      <c r="B22" s="949"/>
      <c r="C22" s="949"/>
      <c r="D22" s="949"/>
      <c r="E22" s="949"/>
      <c r="F22" s="950"/>
      <c r="G22" s="986" t="s">
        <v>337</v>
      </c>
      <c r="H22" s="221"/>
      <c r="I22" s="221"/>
      <c r="J22" s="221"/>
      <c r="K22" s="221"/>
      <c r="L22" s="221"/>
      <c r="M22" s="221"/>
      <c r="N22" s="221"/>
      <c r="O22" s="222"/>
      <c r="P22" s="937" t="s">
        <v>434</v>
      </c>
      <c r="Q22" s="221"/>
      <c r="R22" s="221"/>
      <c r="S22" s="221"/>
      <c r="T22" s="221"/>
      <c r="U22" s="221"/>
      <c r="V22" s="222"/>
      <c r="W22" s="937" t="s">
        <v>435</v>
      </c>
      <c r="X22" s="221"/>
      <c r="Y22" s="221"/>
      <c r="Z22" s="221"/>
      <c r="AA22" s="221"/>
      <c r="AB22" s="221"/>
      <c r="AC22" s="222"/>
      <c r="AD22" s="937" t="s">
        <v>336</v>
      </c>
      <c r="AE22" s="221"/>
      <c r="AF22" s="221"/>
      <c r="AG22" s="221"/>
      <c r="AH22" s="221"/>
      <c r="AI22" s="221"/>
      <c r="AJ22" s="221"/>
      <c r="AK22" s="221"/>
      <c r="AL22" s="221"/>
      <c r="AM22" s="221"/>
      <c r="AN22" s="221"/>
      <c r="AO22" s="221"/>
      <c r="AP22" s="221"/>
      <c r="AQ22" s="221"/>
      <c r="AR22" s="221"/>
      <c r="AS22" s="221"/>
      <c r="AT22" s="221"/>
      <c r="AU22" s="221"/>
      <c r="AV22" s="221"/>
      <c r="AW22" s="221"/>
      <c r="AX22" s="957"/>
    </row>
    <row r="23" spans="1:50" ht="25.5" customHeight="1">
      <c r="A23" s="951"/>
      <c r="B23" s="952"/>
      <c r="C23" s="952"/>
      <c r="D23" s="952"/>
      <c r="E23" s="952"/>
      <c r="F23" s="953"/>
      <c r="G23" s="987" t="s">
        <v>572</v>
      </c>
      <c r="H23" s="988"/>
      <c r="I23" s="988"/>
      <c r="J23" s="988"/>
      <c r="K23" s="988"/>
      <c r="L23" s="988"/>
      <c r="M23" s="988"/>
      <c r="N23" s="988"/>
      <c r="O23" s="989"/>
      <c r="P23" s="921">
        <v>494</v>
      </c>
      <c r="Q23" s="922"/>
      <c r="R23" s="922"/>
      <c r="S23" s="922"/>
      <c r="T23" s="922"/>
      <c r="U23" s="922"/>
      <c r="V23" s="938"/>
      <c r="W23" s="921"/>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c r="A24" s="951"/>
      <c r="B24" s="952"/>
      <c r="C24" s="952"/>
      <c r="D24" s="952"/>
      <c r="E24" s="952"/>
      <c r="F24" s="953"/>
      <c r="G24" s="939"/>
      <c r="H24" s="940"/>
      <c r="I24" s="940"/>
      <c r="J24" s="940"/>
      <c r="K24" s="940"/>
      <c r="L24" s="940"/>
      <c r="M24" s="940"/>
      <c r="N24" s="940"/>
      <c r="O24" s="941"/>
      <c r="P24" s="659"/>
      <c r="Q24" s="660"/>
      <c r="R24" s="660"/>
      <c r="S24" s="660"/>
      <c r="T24" s="660"/>
      <c r="U24" s="660"/>
      <c r="V24" s="661"/>
      <c r="W24" s="659"/>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341</v>
      </c>
      <c r="H28" s="943"/>
      <c r="I28" s="943"/>
      <c r="J28" s="943"/>
      <c r="K28" s="943"/>
      <c r="L28" s="943"/>
      <c r="M28" s="943"/>
      <c r="N28" s="943"/>
      <c r="O28" s="944"/>
      <c r="P28" s="879">
        <f>P29-SUM(P23:P27)</f>
        <v>0</v>
      </c>
      <c r="Q28" s="880"/>
      <c r="R28" s="880"/>
      <c r="S28" s="880"/>
      <c r="T28" s="880"/>
      <c r="U28" s="880"/>
      <c r="V28" s="881"/>
      <c r="W28" s="879">
        <f>W29-SUM(W23:W27)</f>
        <v>0</v>
      </c>
      <c r="X28" s="880"/>
      <c r="Y28" s="880"/>
      <c r="Z28" s="880"/>
      <c r="AA28" s="880"/>
      <c r="AB28" s="880"/>
      <c r="AC28" s="881"/>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59">
        <f>AK13</f>
        <v>494</v>
      </c>
      <c r="Q29" s="660"/>
      <c r="R29" s="660"/>
      <c r="S29" s="660"/>
      <c r="T29" s="660"/>
      <c r="U29" s="660"/>
      <c r="V29" s="661"/>
      <c r="W29" s="969">
        <f>AR13</f>
        <v>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2" t="s">
        <v>353</v>
      </c>
      <c r="B30" s="863"/>
      <c r="C30" s="863"/>
      <c r="D30" s="863"/>
      <c r="E30" s="863"/>
      <c r="F30" s="864"/>
      <c r="G30" s="775" t="s">
        <v>146</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397</v>
      </c>
      <c r="AF30" s="860"/>
      <c r="AG30" s="860"/>
      <c r="AH30" s="861"/>
      <c r="AI30" s="859" t="s">
        <v>419</v>
      </c>
      <c r="AJ30" s="860"/>
      <c r="AK30" s="860"/>
      <c r="AL30" s="861"/>
      <c r="AM30" s="916" t="s">
        <v>424</v>
      </c>
      <c r="AN30" s="916"/>
      <c r="AO30" s="916"/>
      <c r="AP30" s="859"/>
      <c r="AQ30" s="769" t="s">
        <v>235</v>
      </c>
      <c r="AR30" s="770"/>
      <c r="AS30" s="770"/>
      <c r="AT30" s="771"/>
      <c r="AU30" s="776" t="s">
        <v>134</v>
      </c>
      <c r="AV30" s="776"/>
      <c r="AW30" s="776"/>
      <c r="AX30" s="917"/>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v>7</v>
      </c>
      <c r="AR31" s="200"/>
      <c r="AS31" s="133" t="s">
        <v>236</v>
      </c>
      <c r="AT31" s="134"/>
      <c r="AU31" s="199" t="s">
        <v>642</v>
      </c>
      <c r="AV31" s="199"/>
      <c r="AW31" s="399" t="s">
        <v>181</v>
      </c>
      <c r="AX31" s="400"/>
    </row>
    <row r="32" spans="1:50" ht="23.25" customHeight="1">
      <c r="A32" s="404"/>
      <c r="B32" s="402"/>
      <c r="C32" s="402"/>
      <c r="D32" s="402"/>
      <c r="E32" s="402"/>
      <c r="F32" s="403"/>
      <c r="G32" s="565" t="s">
        <v>573</v>
      </c>
      <c r="H32" s="566"/>
      <c r="I32" s="566"/>
      <c r="J32" s="566"/>
      <c r="K32" s="566"/>
      <c r="L32" s="566"/>
      <c r="M32" s="566"/>
      <c r="N32" s="566"/>
      <c r="O32" s="567"/>
      <c r="P32" s="105" t="s">
        <v>576</v>
      </c>
      <c r="Q32" s="105"/>
      <c r="R32" s="105"/>
      <c r="S32" s="105"/>
      <c r="T32" s="105"/>
      <c r="U32" s="105"/>
      <c r="V32" s="105"/>
      <c r="W32" s="105"/>
      <c r="X32" s="106"/>
      <c r="Y32" s="475" t="s">
        <v>12</v>
      </c>
      <c r="Z32" s="535"/>
      <c r="AA32" s="536"/>
      <c r="AB32" s="465" t="s">
        <v>575</v>
      </c>
      <c r="AC32" s="465"/>
      <c r="AD32" s="465"/>
      <c r="AE32" s="217">
        <v>99</v>
      </c>
      <c r="AF32" s="218"/>
      <c r="AG32" s="218"/>
      <c r="AH32" s="218"/>
      <c r="AI32" s="217">
        <v>109</v>
      </c>
      <c r="AJ32" s="218"/>
      <c r="AK32" s="218"/>
      <c r="AL32" s="218"/>
      <c r="AM32" s="217">
        <v>111</v>
      </c>
      <c r="AN32" s="218"/>
      <c r="AO32" s="218"/>
      <c r="AP32" s="218"/>
      <c r="AQ32" s="918" t="s">
        <v>577</v>
      </c>
      <c r="AR32" s="207"/>
      <c r="AS32" s="207"/>
      <c r="AT32" s="342"/>
      <c r="AU32" s="218" t="s">
        <v>641</v>
      </c>
      <c r="AV32" s="218"/>
      <c r="AW32" s="218"/>
      <c r="AX32" s="220"/>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575</v>
      </c>
      <c r="AC33" s="527"/>
      <c r="AD33" s="527"/>
      <c r="AE33" s="217">
        <v>193</v>
      </c>
      <c r="AF33" s="218"/>
      <c r="AG33" s="218"/>
      <c r="AH33" s="218"/>
      <c r="AI33" s="217">
        <v>193</v>
      </c>
      <c r="AJ33" s="218"/>
      <c r="AK33" s="218"/>
      <c r="AL33" s="218"/>
      <c r="AM33" s="217">
        <v>193</v>
      </c>
      <c r="AN33" s="218"/>
      <c r="AO33" s="218"/>
      <c r="AP33" s="218"/>
      <c r="AQ33" s="341">
        <v>193</v>
      </c>
      <c r="AR33" s="207"/>
      <c r="AS33" s="207"/>
      <c r="AT33" s="342"/>
      <c r="AU33" s="218" t="s">
        <v>641</v>
      </c>
      <c r="AV33" s="218"/>
      <c r="AW33" s="218"/>
      <c r="AX33" s="220"/>
    </row>
    <row r="34" spans="1:50" ht="23.25"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f>AE32/AE33*100</f>
        <v>51.295336787564771</v>
      </c>
      <c r="AF34" s="218"/>
      <c r="AG34" s="218"/>
      <c r="AH34" s="218"/>
      <c r="AI34" s="217">
        <f t="shared" ref="AI34" si="4">AI32/AI33*100</f>
        <v>56.476683937823836</v>
      </c>
      <c r="AJ34" s="218"/>
      <c r="AK34" s="218"/>
      <c r="AL34" s="218"/>
      <c r="AM34" s="217">
        <f t="shared" ref="AM34" si="5">AM32/AM33*100</f>
        <v>57.512953367875653</v>
      </c>
      <c r="AN34" s="218"/>
      <c r="AO34" s="218"/>
      <c r="AP34" s="218"/>
      <c r="AQ34" s="341" t="s">
        <v>641</v>
      </c>
      <c r="AR34" s="207"/>
      <c r="AS34" s="207"/>
      <c r="AT34" s="342"/>
      <c r="AU34" s="218" t="s">
        <v>642</v>
      </c>
      <c r="AV34" s="218"/>
      <c r="AW34" s="218"/>
      <c r="AX34" s="220"/>
    </row>
    <row r="35" spans="1:50" ht="23.25" customHeight="1">
      <c r="A35" s="225" t="s">
        <v>385</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c r="A37" s="772" t="s">
        <v>353</v>
      </c>
      <c r="B37" s="773"/>
      <c r="C37" s="773"/>
      <c r="D37" s="773"/>
      <c r="E37" s="773"/>
      <c r="F37" s="774"/>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397</v>
      </c>
      <c r="AF37" s="244"/>
      <c r="AG37" s="244"/>
      <c r="AH37" s="245"/>
      <c r="AI37" s="243" t="s">
        <v>395</v>
      </c>
      <c r="AJ37" s="244"/>
      <c r="AK37" s="244"/>
      <c r="AL37" s="245"/>
      <c r="AM37" s="249" t="s">
        <v>424</v>
      </c>
      <c r="AN37" s="249"/>
      <c r="AO37" s="249"/>
      <c r="AP37" s="249"/>
      <c r="AQ37" s="151" t="s">
        <v>235</v>
      </c>
      <c r="AR37" s="152"/>
      <c r="AS37" s="152"/>
      <c r="AT37" s="153"/>
      <c r="AU37" s="415" t="s">
        <v>134</v>
      </c>
      <c r="AV37" s="415"/>
      <c r="AW37" s="415"/>
      <c r="AX37" s="911"/>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v>7</v>
      </c>
      <c r="AR38" s="200"/>
      <c r="AS38" s="133" t="s">
        <v>236</v>
      </c>
      <c r="AT38" s="134"/>
      <c r="AU38" s="199" t="s">
        <v>641</v>
      </c>
      <c r="AV38" s="199"/>
      <c r="AW38" s="399" t="s">
        <v>181</v>
      </c>
      <c r="AX38" s="400"/>
    </row>
    <row r="39" spans="1:50" ht="37.5" customHeight="1">
      <c r="A39" s="404"/>
      <c r="B39" s="402"/>
      <c r="C39" s="402"/>
      <c r="D39" s="402"/>
      <c r="E39" s="402"/>
      <c r="F39" s="403"/>
      <c r="G39" s="565" t="s">
        <v>578</v>
      </c>
      <c r="H39" s="566"/>
      <c r="I39" s="566"/>
      <c r="J39" s="566"/>
      <c r="K39" s="566"/>
      <c r="L39" s="566"/>
      <c r="M39" s="566"/>
      <c r="N39" s="566"/>
      <c r="O39" s="567"/>
      <c r="P39" s="105" t="s">
        <v>579</v>
      </c>
      <c r="Q39" s="105"/>
      <c r="R39" s="105"/>
      <c r="S39" s="105"/>
      <c r="T39" s="105"/>
      <c r="U39" s="105"/>
      <c r="V39" s="105"/>
      <c r="W39" s="105"/>
      <c r="X39" s="106"/>
      <c r="Y39" s="475" t="s">
        <v>12</v>
      </c>
      <c r="Z39" s="535"/>
      <c r="AA39" s="536"/>
      <c r="AB39" s="465" t="s">
        <v>580</v>
      </c>
      <c r="AC39" s="465"/>
      <c r="AD39" s="465"/>
      <c r="AE39" s="217">
        <v>8.5</v>
      </c>
      <c r="AF39" s="218"/>
      <c r="AG39" s="218"/>
      <c r="AH39" s="218"/>
      <c r="AI39" s="217">
        <f>5/71*100</f>
        <v>7.042253521126761</v>
      </c>
      <c r="AJ39" s="218"/>
      <c r="AK39" s="218"/>
      <c r="AL39" s="218"/>
      <c r="AM39" s="217">
        <f>2/72*100</f>
        <v>2.7777777777777777</v>
      </c>
      <c r="AN39" s="218"/>
      <c r="AO39" s="218"/>
      <c r="AP39" s="218"/>
      <c r="AQ39" s="341" t="s">
        <v>582</v>
      </c>
      <c r="AR39" s="207"/>
      <c r="AS39" s="207"/>
      <c r="AT39" s="342"/>
      <c r="AU39" s="218" t="s">
        <v>641</v>
      </c>
      <c r="AV39" s="218"/>
      <c r="AW39" s="218"/>
      <c r="AX39" s="220"/>
    </row>
    <row r="40" spans="1:50" ht="37.5"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t="s">
        <v>581</v>
      </c>
      <c r="AC40" s="527"/>
      <c r="AD40" s="527"/>
      <c r="AE40" s="217">
        <v>3.6</v>
      </c>
      <c r="AF40" s="218"/>
      <c r="AG40" s="218"/>
      <c r="AH40" s="218"/>
      <c r="AI40" s="217">
        <v>3.6</v>
      </c>
      <c r="AJ40" s="218"/>
      <c r="AK40" s="218"/>
      <c r="AL40" s="218"/>
      <c r="AM40" s="217">
        <v>3.6</v>
      </c>
      <c r="AN40" s="218"/>
      <c r="AO40" s="218"/>
      <c r="AP40" s="218"/>
      <c r="AQ40" s="341">
        <v>4.5</v>
      </c>
      <c r="AR40" s="207"/>
      <c r="AS40" s="207"/>
      <c r="AT40" s="342"/>
      <c r="AU40" s="218" t="s">
        <v>643</v>
      </c>
      <c r="AV40" s="218"/>
      <c r="AW40" s="218"/>
      <c r="AX40" s="220"/>
    </row>
    <row r="41" spans="1:50" ht="37.5"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f>AE39/AE40*100</f>
        <v>236.11111111111111</v>
      </c>
      <c r="AF41" s="218"/>
      <c r="AG41" s="218"/>
      <c r="AH41" s="218"/>
      <c r="AI41" s="217">
        <f>AI39/AI40*100</f>
        <v>195.61815336463224</v>
      </c>
      <c r="AJ41" s="218"/>
      <c r="AK41" s="218"/>
      <c r="AL41" s="218"/>
      <c r="AM41" s="217">
        <f>AM39/AM40*100</f>
        <v>77.160493827160494</v>
      </c>
      <c r="AN41" s="218"/>
      <c r="AO41" s="218"/>
      <c r="AP41" s="218"/>
      <c r="AQ41" s="341" t="s">
        <v>577</v>
      </c>
      <c r="AR41" s="207"/>
      <c r="AS41" s="207"/>
      <c r="AT41" s="342"/>
      <c r="AU41" s="218" t="s">
        <v>641</v>
      </c>
      <c r="AV41" s="218"/>
      <c r="AW41" s="218"/>
      <c r="AX41" s="220"/>
    </row>
    <row r="42" spans="1:50" ht="23.25" customHeight="1">
      <c r="A42" s="225" t="s">
        <v>385</v>
      </c>
      <c r="B42" s="226"/>
      <c r="C42" s="226"/>
      <c r="D42" s="226"/>
      <c r="E42" s="226"/>
      <c r="F42" s="227"/>
      <c r="G42" s="231" t="s">
        <v>583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72" t="s">
        <v>353</v>
      </c>
      <c r="B44" s="773"/>
      <c r="C44" s="773"/>
      <c r="D44" s="773"/>
      <c r="E44" s="773"/>
      <c r="F44" s="774"/>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397</v>
      </c>
      <c r="AF44" s="244"/>
      <c r="AG44" s="244"/>
      <c r="AH44" s="245"/>
      <c r="AI44" s="243" t="s">
        <v>395</v>
      </c>
      <c r="AJ44" s="244"/>
      <c r="AK44" s="244"/>
      <c r="AL44" s="245"/>
      <c r="AM44" s="249" t="s">
        <v>424</v>
      </c>
      <c r="AN44" s="249"/>
      <c r="AO44" s="249"/>
      <c r="AP44" s="249"/>
      <c r="AQ44" s="151" t="s">
        <v>235</v>
      </c>
      <c r="AR44" s="152"/>
      <c r="AS44" s="152"/>
      <c r="AT44" s="153"/>
      <c r="AU44" s="415" t="s">
        <v>134</v>
      </c>
      <c r="AV44" s="415"/>
      <c r="AW44" s="415"/>
      <c r="AX44" s="911"/>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v>7</v>
      </c>
      <c r="AR45" s="200"/>
      <c r="AS45" s="133" t="s">
        <v>236</v>
      </c>
      <c r="AT45" s="134"/>
      <c r="AU45" s="199" t="s">
        <v>641</v>
      </c>
      <c r="AV45" s="199"/>
      <c r="AW45" s="399" t="s">
        <v>181</v>
      </c>
      <c r="AX45" s="400"/>
    </row>
    <row r="46" spans="1:50" ht="35.25" customHeight="1">
      <c r="A46" s="404"/>
      <c r="B46" s="402"/>
      <c r="C46" s="402"/>
      <c r="D46" s="402"/>
      <c r="E46" s="402"/>
      <c r="F46" s="403"/>
      <c r="G46" s="565" t="s">
        <v>578</v>
      </c>
      <c r="H46" s="566"/>
      <c r="I46" s="566"/>
      <c r="J46" s="566"/>
      <c r="K46" s="566"/>
      <c r="L46" s="566"/>
      <c r="M46" s="566"/>
      <c r="N46" s="566"/>
      <c r="O46" s="567"/>
      <c r="P46" s="105" t="s">
        <v>584</v>
      </c>
      <c r="Q46" s="105"/>
      <c r="R46" s="105"/>
      <c r="S46" s="105"/>
      <c r="T46" s="105"/>
      <c r="U46" s="105"/>
      <c r="V46" s="105"/>
      <c r="W46" s="105"/>
      <c r="X46" s="106"/>
      <c r="Y46" s="475" t="s">
        <v>12</v>
      </c>
      <c r="Z46" s="535"/>
      <c r="AA46" s="536"/>
      <c r="AB46" s="465" t="s">
        <v>376</v>
      </c>
      <c r="AC46" s="465"/>
      <c r="AD46" s="465"/>
      <c r="AE46" s="217">
        <v>40</v>
      </c>
      <c r="AF46" s="218"/>
      <c r="AG46" s="218"/>
      <c r="AH46" s="218"/>
      <c r="AI46" s="217">
        <f>2/6*100</f>
        <v>33.333333333333329</v>
      </c>
      <c r="AJ46" s="218"/>
      <c r="AK46" s="218"/>
      <c r="AL46" s="218"/>
      <c r="AM46" s="217">
        <f>1/6*100</f>
        <v>16.666666666666664</v>
      </c>
      <c r="AN46" s="218"/>
      <c r="AO46" s="218"/>
      <c r="AP46" s="218"/>
      <c r="AQ46" s="341" t="s">
        <v>641</v>
      </c>
      <c r="AR46" s="207"/>
      <c r="AS46" s="207"/>
      <c r="AT46" s="342"/>
      <c r="AU46" s="218" t="s">
        <v>643</v>
      </c>
      <c r="AV46" s="218"/>
      <c r="AW46" s="218"/>
      <c r="AX46" s="220"/>
    </row>
    <row r="47" spans="1:50" ht="35.25"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t="s">
        <v>376</v>
      </c>
      <c r="AC47" s="527"/>
      <c r="AD47" s="527"/>
      <c r="AE47" s="217">
        <v>1.2</v>
      </c>
      <c r="AF47" s="218"/>
      <c r="AG47" s="218"/>
      <c r="AH47" s="218"/>
      <c r="AI47" s="217">
        <v>1.2</v>
      </c>
      <c r="AJ47" s="218"/>
      <c r="AK47" s="218"/>
      <c r="AL47" s="218"/>
      <c r="AM47" s="217">
        <v>1.2</v>
      </c>
      <c r="AN47" s="218"/>
      <c r="AO47" s="218"/>
      <c r="AP47" s="218"/>
      <c r="AQ47" s="341">
        <v>1.2</v>
      </c>
      <c r="AR47" s="207"/>
      <c r="AS47" s="207"/>
      <c r="AT47" s="342"/>
      <c r="AU47" s="218" t="s">
        <v>641</v>
      </c>
      <c r="AV47" s="218"/>
      <c r="AW47" s="218"/>
      <c r="AX47" s="220"/>
    </row>
    <row r="48" spans="1:50" ht="35.25"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f>AE46/AE47*100</f>
        <v>3333.3333333333335</v>
      </c>
      <c r="AF48" s="218"/>
      <c r="AG48" s="218"/>
      <c r="AH48" s="218"/>
      <c r="AI48" s="217">
        <f>AI46/AI47*100</f>
        <v>2777.7777777777774</v>
      </c>
      <c r="AJ48" s="218"/>
      <c r="AK48" s="218"/>
      <c r="AL48" s="218"/>
      <c r="AM48" s="217">
        <f>AM46/AM47*100</f>
        <v>1388.8888888888887</v>
      </c>
      <c r="AN48" s="218"/>
      <c r="AO48" s="218"/>
      <c r="AP48" s="218"/>
      <c r="AQ48" s="341" t="s">
        <v>643</v>
      </c>
      <c r="AR48" s="207"/>
      <c r="AS48" s="207"/>
      <c r="AT48" s="342"/>
      <c r="AU48" s="218" t="s">
        <v>641</v>
      </c>
      <c r="AV48" s="218"/>
      <c r="AW48" s="218"/>
      <c r="AX48" s="220"/>
    </row>
    <row r="49" spans="1:50" ht="23.25" customHeight="1">
      <c r="A49" s="225" t="s">
        <v>385</v>
      </c>
      <c r="B49" s="226"/>
      <c r="C49" s="226"/>
      <c r="D49" s="226"/>
      <c r="E49" s="226"/>
      <c r="F49" s="227"/>
      <c r="G49" s="231" t="s">
        <v>585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397</v>
      </c>
      <c r="AF51" s="244"/>
      <c r="AG51" s="244"/>
      <c r="AH51" s="245"/>
      <c r="AI51" s="243" t="s">
        <v>395</v>
      </c>
      <c r="AJ51" s="244"/>
      <c r="AK51" s="244"/>
      <c r="AL51" s="245"/>
      <c r="AM51" s="249" t="s">
        <v>424</v>
      </c>
      <c r="AN51" s="249"/>
      <c r="AO51" s="249"/>
      <c r="AP51" s="249"/>
      <c r="AQ51" s="151" t="s">
        <v>235</v>
      </c>
      <c r="AR51" s="152"/>
      <c r="AS51" s="152"/>
      <c r="AT51" s="153"/>
      <c r="AU51" s="926" t="s">
        <v>134</v>
      </c>
      <c r="AV51" s="926"/>
      <c r="AW51" s="926"/>
      <c r="AX51" s="927"/>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6" t="s">
        <v>14</v>
      </c>
      <c r="AC55" s="596"/>
      <c r="AD55" s="596"/>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397</v>
      </c>
      <c r="AF58" s="244"/>
      <c r="AG58" s="244"/>
      <c r="AH58" s="245"/>
      <c r="AI58" s="243" t="s">
        <v>395</v>
      </c>
      <c r="AJ58" s="244"/>
      <c r="AK58" s="244"/>
      <c r="AL58" s="245"/>
      <c r="AM58" s="249" t="s">
        <v>424</v>
      </c>
      <c r="AN58" s="249"/>
      <c r="AO58" s="249"/>
      <c r="AP58" s="249"/>
      <c r="AQ58" s="151" t="s">
        <v>235</v>
      </c>
      <c r="AR58" s="152"/>
      <c r="AS58" s="152"/>
      <c r="AT58" s="153"/>
      <c r="AU58" s="926" t="s">
        <v>134</v>
      </c>
      <c r="AV58" s="926"/>
      <c r="AW58" s="926"/>
      <c r="AX58" s="927"/>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c r="A75" s="513"/>
      <c r="B75" s="514"/>
      <c r="C75" s="514"/>
      <c r="D75" s="514"/>
      <c r="E75" s="514"/>
      <c r="F75" s="515"/>
      <c r="G75" s="611"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3"/>
      <c r="B76" s="514"/>
      <c r="C76" s="514"/>
      <c r="D76" s="514"/>
      <c r="E76" s="514"/>
      <c r="F76" s="515"/>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3"/>
      <c r="B77" s="514"/>
      <c r="C77" s="514"/>
      <c r="D77" s="514"/>
      <c r="E77" s="514"/>
      <c r="F77" s="515"/>
      <c r="G77" s="613"/>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c r="A78" s="335" t="s">
        <v>388</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2"/>
    </row>
    <row r="80" spans="1:50" ht="18.75" hidden="1" customHeight="1">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6"/>
      <c r="B82" s="531"/>
      <c r="C82" s="432"/>
      <c r="D82" s="432"/>
      <c r="E82" s="432"/>
      <c r="F82" s="433"/>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row>
    <row r="83" spans="1:60" ht="22.5" hidden="1" customHeight="1">
      <c r="A83" s="866"/>
      <c r="B83" s="531"/>
      <c r="C83" s="432"/>
      <c r="D83" s="432"/>
      <c r="E83" s="432"/>
      <c r="F83" s="433"/>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row>
    <row r="84" spans="1:60" ht="19.5" hidden="1" customHeight="1">
      <c r="A84" s="866"/>
      <c r="B84" s="532"/>
      <c r="C84" s="533"/>
      <c r="D84" s="533"/>
      <c r="E84" s="533"/>
      <c r="F84" s="534"/>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0"/>
    </row>
    <row r="85" spans="1:60" ht="18.75" hidden="1" customHeight="1">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hidden="1" customHeight="1">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6" t="s">
        <v>14</v>
      </c>
      <c r="AC89" s="596"/>
      <c r="AD89" s="596"/>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t="18.75" hidden="1" customHeight="1">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6" t="s">
        <v>14</v>
      </c>
      <c r="AC94" s="596"/>
      <c r="AD94" s="596"/>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397</v>
      </c>
      <c r="AF100" s="544"/>
      <c r="AG100" s="544"/>
      <c r="AH100" s="545"/>
      <c r="AI100" s="543" t="s">
        <v>417</v>
      </c>
      <c r="AJ100" s="544"/>
      <c r="AK100" s="544"/>
      <c r="AL100" s="545"/>
      <c r="AM100" s="543" t="s">
        <v>424</v>
      </c>
      <c r="AN100" s="544"/>
      <c r="AO100" s="544"/>
      <c r="AP100" s="545"/>
      <c r="AQ100" s="319" t="s">
        <v>437</v>
      </c>
      <c r="AR100" s="320"/>
      <c r="AS100" s="320"/>
      <c r="AT100" s="321"/>
      <c r="AU100" s="319" t="s">
        <v>438</v>
      </c>
      <c r="AV100" s="320"/>
      <c r="AW100" s="320"/>
      <c r="AX100" s="322"/>
    </row>
    <row r="101" spans="1:60" ht="23.25" customHeight="1">
      <c r="A101" s="426"/>
      <c r="B101" s="427"/>
      <c r="C101" s="427"/>
      <c r="D101" s="427"/>
      <c r="E101" s="427"/>
      <c r="F101" s="428"/>
      <c r="G101" s="105" t="s">
        <v>586</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575</v>
      </c>
      <c r="AC101" s="465"/>
      <c r="AD101" s="465"/>
      <c r="AE101" s="217">
        <v>179</v>
      </c>
      <c r="AF101" s="218"/>
      <c r="AG101" s="218"/>
      <c r="AH101" s="219"/>
      <c r="AI101" s="217" t="s">
        <v>577</v>
      </c>
      <c r="AJ101" s="218"/>
      <c r="AK101" s="218"/>
      <c r="AL101" s="219"/>
      <c r="AM101" s="217">
        <v>180</v>
      </c>
      <c r="AN101" s="218"/>
      <c r="AO101" s="218"/>
      <c r="AP101" s="219"/>
      <c r="AQ101" s="217" t="s">
        <v>577</v>
      </c>
      <c r="AR101" s="218"/>
      <c r="AS101" s="218"/>
      <c r="AT101" s="219"/>
      <c r="AU101" s="217" t="s">
        <v>577</v>
      </c>
      <c r="AV101" s="218"/>
      <c r="AW101" s="218"/>
      <c r="AX101" s="219"/>
    </row>
    <row r="102" spans="1:60" ht="23.25" customHeight="1">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575</v>
      </c>
      <c r="AC102" s="465"/>
      <c r="AD102" s="465"/>
      <c r="AE102" s="422" t="s">
        <v>587</v>
      </c>
      <c r="AF102" s="422"/>
      <c r="AG102" s="422"/>
      <c r="AH102" s="422"/>
      <c r="AI102" s="422" t="s">
        <v>577</v>
      </c>
      <c r="AJ102" s="422"/>
      <c r="AK102" s="422"/>
      <c r="AL102" s="422"/>
      <c r="AM102" s="422" t="s">
        <v>588</v>
      </c>
      <c r="AN102" s="422"/>
      <c r="AO102" s="422"/>
      <c r="AP102" s="422"/>
      <c r="AQ102" s="272" t="s">
        <v>588</v>
      </c>
      <c r="AR102" s="273"/>
      <c r="AS102" s="273"/>
      <c r="AT102" s="318"/>
      <c r="AU102" s="272" t="s">
        <v>577</v>
      </c>
      <c r="AV102" s="273"/>
      <c r="AW102" s="273"/>
      <c r="AX102" s="318"/>
    </row>
    <row r="103" spans="1:60" ht="31.5"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3" t="s">
        <v>437</v>
      </c>
      <c r="AR103" s="284"/>
      <c r="AS103" s="284"/>
      <c r="AT103" s="323"/>
      <c r="AU103" s="283" t="s">
        <v>438</v>
      </c>
      <c r="AV103" s="284"/>
      <c r="AW103" s="284"/>
      <c r="AX103" s="285"/>
    </row>
    <row r="104" spans="1:60" ht="23.25" customHeight="1">
      <c r="A104" s="426"/>
      <c r="B104" s="427"/>
      <c r="C104" s="427"/>
      <c r="D104" s="427"/>
      <c r="E104" s="427"/>
      <c r="F104" s="428"/>
      <c r="G104" s="105" t="s">
        <v>589</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590</v>
      </c>
      <c r="AC104" s="550"/>
      <c r="AD104" s="551"/>
      <c r="AE104" s="217">
        <v>3858</v>
      </c>
      <c r="AF104" s="218"/>
      <c r="AG104" s="218"/>
      <c r="AH104" s="219"/>
      <c r="AI104" s="217">
        <v>4224</v>
      </c>
      <c r="AJ104" s="218"/>
      <c r="AK104" s="218"/>
      <c r="AL104" s="219"/>
      <c r="AM104" s="217">
        <v>4311</v>
      </c>
      <c r="AN104" s="218"/>
      <c r="AO104" s="218"/>
      <c r="AP104" s="219"/>
      <c r="AQ104" s="217" t="s">
        <v>588</v>
      </c>
      <c r="AR104" s="218"/>
      <c r="AS104" s="218"/>
      <c r="AT104" s="219"/>
      <c r="AU104" s="217" t="s">
        <v>577</v>
      </c>
      <c r="AV104" s="218"/>
      <c r="AW104" s="218"/>
      <c r="AX104" s="219"/>
    </row>
    <row r="105" spans="1:60" ht="23.25" customHeight="1">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590</v>
      </c>
      <c r="AC105" s="473"/>
      <c r="AD105" s="474"/>
      <c r="AE105" s="422">
        <v>4000</v>
      </c>
      <c r="AF105" s="422"/>
      <c r="AG105" s="422"/>
      <c r="AH105" s="422"/>
      <c r="AI105" s="422">
        <v>4000</v>
      </c>
      <c r="AJ105" s="422"/>
      <c r="AK105" s="422"/>
      <c r="AL105" s="422"/>
      <c r="AM105" s="422">
        <v>4000</v>
      </c>
      <c r="AN105" s="422"/>
      <c r="AO105" s="422"/>
      <c r="AP105" s="422"/>
      <c r="AQ105" s="217" t="s">
        <v>577</v>
      </c>
      <c r="AR105" s="218"/>
      <c r="AS105" s="218"/>
      <c r="AT105" s="219"/>
      <c r="AU105" s="272" t="s">
        <v>577</v>
      </c>
      <c r="AV105" s="273"/>
      <c r="AW105" s="273"/>
      <c r="AX105" s="318"/>
    </row>
    <row r="106" spans="1:60" ht="31.5"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3" t="s">
        <v>437</v>
      </c>
      <c r="AR106" s="284"/>
      <c r="AS106" s="284"/>
      <c r="AT106" s="323"/>
      <c r="AU106" s="283" t="s">
        <v>438</v>
      </c>
      <c r="AV106" s="284"/>
      <c r="AW106" s="284"/>
      <c r="AX106" s="285"/>
    </row>
    <row r="107" spans="1:60" ht="23.25" customHeight="1">
      <c r="A107" s="426"/>
      <c r="B107" s="427"/>
      <c r="C107" s="427"/>
      <c r="D107" s="427"/>
      <c r="E107" s="427"/>
      <c r="F107" s="428"/>
      <c r="G107" s="105" t="s">
        <v>597</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t="s">
        <v>575</v>
      </c>
      <c r="AC107" s="550"/>
      <c r="AD107" s="551"/>
      <c r="AE107" s="422">
        <v>158</v>
      </c>
      <c r="AF107" s="422"/>
      <c r="AG107" s="422"/>
      <c r="AH107" s="422"/>
      <c r="AI107" s="422" t="s">
        <v>577</v>
      </c>
      <c r="AJ107" s="422"/>
      <c r="AK107" s="422"/>
      <c r="AL107" s="422"/>
      <c r="AM107" s="422">
        <v>130</v>
      </c>
      <c r="AN107" s="422"/>
      <c r="AO107" s="422"/>
      <c r="AP107" s="422"/>
      <c r="AQ107" s="217" t="s">
        <v>587</v>
      </c>
      <c r="AR107" s="218"/>
      <c r="AS107" s="218"/>
      <c r="AT107" s="219"/>
      <c r="AU107" s="217" t="s">
        <v>591</v>
      </c>
      <c r="AV107" s="218"/>
      <c r="AW107" s="218"/>
      <c r="AX107" s="219"/>
    </row>
    <row r="108" spans="1:60" ht="23.25" customHeight="1">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t="s">
        <v>575</v>
      </c>
      <c r="AC108" s="473"/>
      <c r="AD108" s="474"/>
      <c r="AE108" s="422" t="s">
        <v>588</v>
      </c>
      <c r="AF108" s="422"/>
      <c r="AG108" s="422"/>
      <c r="AH108" s="422"/>
      <c r="AI108" s="422" t="s">
        <v>577</v>
      </c>
      <c r="AJ108" s="422"/>
      <c r="AK108" s="422"/>
      <c r="AL108" s="422"/>
      <c r="AM108" s="422" t="s">
        <v>577</v>
      </c>
      <c r="AN108" s="422"/>
      <c r="AO108" s="422"/>
      <c r="AP108" s="422"/>
      <c r="AQ108" s="217" t="s">
        <v>577</v>
      </c>
      <c r="AR108" s="218"/>
      <c r="AS108" s="218"/>
      <c r="AT108" s="219"/>
      <c r="AU108" s="272" t="s">
        <v>577</v>
      </c>
      <c r="AV108" s="273"/>
      <c r="AW108" s="273"/>
      <c r="AX108" s="318"/>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3" t="s">
        <v>437</v>
      </c>
      <c r="AR109" s="284"/>
      <c r="AS109" s="284"/>
      <c r="AT109" s="323"/>
      <c r="AU109" s="283" t="s">
        <v>438</v>
      </c>
      <c r="AV109" s="284"/>
      <c r="AW109" s="284"/>
      <c r="AX109" s="285"/>
    </row>
    <row r="110" spans="1:60" ht="23.25" hidden="1" customHeight="1">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3" t="s">
        <v>437</v>
      </c>
      <c r="AR112" s="284"/>
      <c r="AS112" s="284"/>
      <c r="AT112" s="323"/>
      <c r="AU112" s="283" t="s">
        <v>438</v>
      </c>
      <c r="AV112" s="284"/>
      <c r="AW112" s="284"/>
      <c r="AX112" s="285"/>
    </row>
    <row r="113" spans="1:50" ht="23.25" hidden="1" customHeight="1">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397</v>
      </c>
      <c r="AF115" s="420"/>
      <c r="AG115" s="420"/>
      <c r="AH115" s="421"/>
      <c r="AI115" s="419" t="s">
        <v>395</v>
      </c>
      <c r="AJ115" s="420"/>
      <c r="AK115" s="420"/>
      <c r="AL115" s="421"/>
      <c r="AM115" s="419" t="s">
        <v>424</v>
      </c>
      <c r="AN115" s="420"/>
      <c r="AO115" s="420"/>
      <c r="AP115" s="421"/>
      <c r="AQ115" s="593" t="s">
        <v>439</v>
      </c>
      <c r="AR115" s="594"/>
      <c r="AS115" s="594"/>
      <c r="AT115" s="594"/>
      <c r="AU115" s="594"/>
      <c r="AV115" s="594"/>
      <c r="AW115" s="594"/>
      <c r="AX115" s="595"/>
    </row>
    <row r="116" spans="1:50" ht="23.25" customHeight="1">
      <c r="A116" s="443"/>
      <c r="B116" s="444"/>
      <c r="C116" s="444"/>
      <c r="D116" s="444"/>
      <c r="E116" s="444"/>
      <c r="F116" s="445"/>
      <c r="G116" s="394" t="s">
        <v>596</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592</v>
      </c>
      <c r="AC116" s="467"/>
      <c r="AD116" s="468"/>
      <c r="AE116" s="422">
        <f>27/7</f>
        <v>3.8571428571428572</v>
      </c>
      <c r="AF116" s="422"/>
      <c r="AG116" s="422"/>
      <c r="AH116" s="422"/>
      <c r="AI116" s="422">
        <f>41/10</f>
        <v>4.0999999999999996</v>
      </c>
      <c r="AJ116" s="422"/>
      <c r="AK116" s="422"/>
      <c r="AL116" s="422"/>
      <c r="AM116" s="422">
        <f>36/2</f>
        <v>18</v>
      </c>
      <c r="AN116" s="422"/>
      <c r="AO116" s="422"/>
      <c r="AP116" s="422"/>
      <c r="AQ116" s="217" t="s">
        <v>577</v>
      </c>
      <c r="AR116" s="218"/>
      <c r="AS116" s="218"/>
      <c r="AT116" s="218"/>
      <c r="AU116" s="218"/>
      <c r="AV116" s="218"/>
      <c r="AW116" s="218"/>
      <c r="AX116" s="220"/>
    </row>
    <row r="117" spans="1:50" ht="46.5" customHeigh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599</v>
      </c>
      <c r="AC117" s="477"/>
      <c r="AD117" s="478"/>
      <c r="AE117" s="592" t="s">
        <v>593</v>
      </c>
      <c r="AF117" s="555"/>
      <c r="AG117" s="555"/>
      <c r="AH117" s="555"/>
      <c r="AI117" s="592" t="s">
        <v>594</v>
      </c>
      <c r="AJ117" s="555"/>
      <c r="AK117" s="555"/>
      <c r="AL117" s="555"/>
      <c r="AM117" s="592" t="s">
        <v>595</v>
      </c>
      <c r="AN117" s="555"/>
      <c r="AO117" s="555"/>
      <c r="AP117" s="555"/>
      <c r="AQ117" s="555" t="s">
        <v>577</v>
      </c>
      <c r="AR117" s="555"/>
      <c r="AS117" s="555"/>
      <c r="AT117" s="555"/>
      <c r="AU117" s="555"/>
      <c r="AV117" s="555"/>
      <c r="AW117" s="555"/>
      <c r="AX117" s="556"/>
    </row>
    <row r="118" spans="1:50" ht="23.25"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397</v>
      </c>
      <c r="AF118" s="420"/>
      <c r="AG118" s="420"/>
      <c r="AH118" s="421"/>
      <c r="AI118" s="419" t="s">
        <v>395</v>
      </c>
      <c r="AJ118" s="420"/>
      <c r="AK118" s="420"/>
      <c r="AL118" s="421"/>
      <c r="AM118" s="419" t="s">
        <v>424</v>
      </c>
      <c r="AN118" s="420"/>
      <c r="AO118" s="420"/>
      <c r="AP118" s="421"/>
      <c r="AQ118" s="593" t="s">
        <v>439</v>
      </c>
      <c r="AR118" s="594"/>
      <c r="AS118" s="594"/>
      <c r="AT118" s="594"/>
      <c r="AU118" s="594"/>
      <c r="AV118" s="594"/>
      <c r="AW118" s="594"/>
      <c r="AX118" s="595"/>
    </row>
    <row r="119" spans="1:50" ht="23.25" customHeight="1">
      <c r="A119" s="443"/>
      <c r="B119" s="444"/>
      <c r="C119" s="444"/>
      <c r="D119" s="444"/>
      <c r="E119" s="444"/>
      <c r="F119" s="445"/>
      <c r="G119" s="394" t="s">
        <v>598</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600</v>
      </c>
      <c r="AC119" s="467"/>
      <c r="AD119" s="468"/>
      <c r="AE119" s="422">
        <f>27/158</f>
        <v>0.17088607594936708</v>
      </c>
      <c r="AF119" s="422"/>
      <c r="AG119" s="422"/>
      <c r="AH119" s="422"/>
      <c r="AI119" s="422" t="s">
        <v>577</v>
      </c>
      <c r="AJ119" s="422"/>
      <c r="AK119" s="422"/>
      <c r="AL119" s="422"/>
      <c r="AM119" s="422">
        <f>36/130</f>
        <v>0.27692307692307694</v>
      </c>
      <c r="AN119" s="422"/>
      <c r="AO119" s="422"/>
      <c r="AP119" s="422"/>
      <c r="AQ119" s="422" t="s">
        <v>577</v>
      </c>
      <c r="AR119" s="422"/>
      <c r="AS119" s="422"/>
      <c r="AT119" s="422"/>
      <c r="AU119" s="422"/>
      <c r="AV119" s="422"/>
      <c r="AW119" s="422"/>
      <c r="AX119" s="554"/>
    </row>
    <row r="120" spans="1:50" ht="46.5" customHeight="1" thickBo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601</v>
      </c>
      <c r="AC120" s="477"/>
      <c r="AD120" s="478"/>
      <c r="AE120" s="555" t="s">
        <v>602</v>
      </c>
      <c r="AF120" s="555"/>
      <c r="AG120" s="555"/>
      <c r="AH120" s="555"/>
      <c r="AI120" s="555" t="s">
        <v>577</v>
      </c>
      <c r="AJ120" s="555"/>
      <c r="AK120" s="555"/>
      <c r="AL120" s="555"/>
      <c r="AM120" s="592" t="s">
        <v>603</v>
      </c>
      <c r="AN120" s="555"/>
      <c r="AO120" s="555"/>
      <c r="AP120" s="555"/>
      <c r="AQ120" s="555" t="s">
        <v>588</v>
      </c>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397</v>
      </c>
      <c r="AF121" s="420"/>
      <c r="AG121" s="420"/>
      <c r="AH121" s="421"/>
      <c r="AI121" s="419" t="s">
        <v>395</v>
      </c>
      <c r="AJ121" s="420"/>
      <c r="AK121" s="420"/>
      <c r="AL121" s="421"/>
      <c r="AM121" s="419" t="s">
        <v>424</v>
      </c>
      <c r="AN121" s="420"/>
      <c r="AO121" s="420"/>
      <c r="AP121" s="421"/>
      <c r="AQ121" s="593" t="s">
        <v>439</v>
      </c>
      <c r="AR121" s="594"/>
      <c r="AS121" s="594"/>
      <c r="AT121" s="594"/>
      <c r="AU121" s="594"/>
      <c r="AV121" s="594"/>
      <c r="AW121" s="594"/>
      <c r="AX121" s="595"/>
    </row>
    <row r="122" spans="1:50" ht="23.25" hidden="1" customHeight="1">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364</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397</v>
      </c>
      <c r="AF124" s="420"/>
      <c r="AG124" s="420"/>
      <c r="AH124" s="421"/>
      <c r="AI124" s="419" t="s">
        <v>395</v>
      </c>
      <c r="AJ124" s="420"/>
      <c r="AK124" s="420"/>
      <c r="AL124" s="421"/>
      <c r="AM124" s="419" t="s">
        <v>424</v>
      </c>
      <c r="AN124" s="420"/>
      <c r="AO124" s="420"/>
      <c r="AP124" s="421"/>
      <c r="AQ124" s="593" t="s">
        <v>439</v>
      </c>
      <c r="AR124" s="594"/>
      <c r="AS124" s="594"/>
      <c r="AT124" s="594"/>
      <c r="AU124" s="594"/>
      <c r="AV124" s="594"/>
      <c r="AW124" s="594"/>
      <c r="AX124" s="595"/>
    </row>
    <row r="125" spans="1:50" ht="23.25" hidden="1" customHeight="1">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31"/>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2"/>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3"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8"/>
      <c r="Z127" s="929"/>
      <c r="AA127" s="930"/>
      <c r="AB127" s="246" t="s">
        <v>11</v>
      </c>
      <c r="AC127" s="247"/>
      <c r="AD127" s="248"/>
      <c r="AE127" s="419" t="s">
        <v>397</v>
      </c>
      <c r="AF127" s="420"/>
      <c r="AG127" s="420"/>
      <c r="AH127" s="421"/>
      <c r="AI127" s="419" t="s">
        <v>395</v>
      </c>
      <c r="AJ127" s="420"/>
      <c r="AK127" s="420"/>
      <c r="AL127" s="421"/>
      <c r="AM127" s="419" t="s">
        <v>424</v>
      </c>
      <c r="AN127" s="420"/>
      <c r="AO127" s="420"/>
      <c r="AP127" s="421"/>
      <c r="AQ127" s="593" t="s">
        <v>439</v>
      </c>
      <c r="AR127" s="594"/>
      <c r="AS127" s="594"/>
      <c r="AT127" s="594"/>
      <c r="AU127" s="594"/>
      <c r="AV127" s="594"/>
      <c r="AW127" s="594"/>
      <c r="AX127" s="595"/>
    </row>
    <row r="128" spans="1:50" ht="23.25" hidden="1" customHeight="1">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412</v>
      </c>
      <c r="B130" s="185"/>
      <c r="C130" s="184" t="s">
        <v>239</v>
      </c>
      <c r="D130" s="185"/>
      <c r="E130" s="169" t="s">
        <v>268</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3.75" customHeight="1">
      <c r="A154" s="189"/>
      <c r="B154" s="186"/>
      <c r="C154" s="180"/>
      <c r="D154" s="186"/>
      <c r="E154" s="180"/>
      <c r="F154" s="181"/>
      <c r="G154" s="104" t="s">
        <v>608</v>
      </c>
      <c r="H154" s="105"/>
      <c r="I154" s="105"/>
      <c r="J154" s="105"/>
      <c r="K154" s="105"/>
      <c r="L154" s="105"/>
      <c r="M154" s="105"/>
      <c r="N154" s="105"/>
      <c r="O154" s="105"/>
      <c r="P154" s="106"/>
      <c r="Q154" s="125" t="s">
        <v>609</v>
      </c>
      <c r="R154" s="105"/>
      <c r="S154" s="105"/>
      <c r="T154" s="105"/>
      <c r="U154" s="105"/>
      <c r="V154" s="105"/>
      <c r="W154" s="105"/>
      <c r="X154" s="105"/>
      <c r="Y154" s="105"/>
      <c r="Z154" s="105"/>
      <c r="AA154" s="292"/>
      <c r="AB154" s="141" t="s">
        <v>610</v>
      </c>
      <c r="AC154" s="142"/>
      <c r="AD154" s="142"/>
      <c r="AE154" s="147"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3.7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6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62.25" customHeight="1" thickBo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933"/>
      <c r="E430" s="174" t="s">
        <v>405</v>
      </c>
      <c r="F430" s="899"/>
      <c r="G430" s="900" t="s">
        <v>255</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418</v>
      </c>
      <c r="AJ431" s="340"/>
      <c r="AK431" s="340"/>
      <c r="AL431" s="159"/>
      <c r="AM431" s="340" t="s">
        <v>431</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418</v>
      </c>
      <c r="AJ436" s="340"/>
      <c r="AK436" s="340"/>
      <c r="AL436" s="159"/>
      <c r="AM436" s="340" t="s">
        <v>431</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418</v>
      </c>
      <c r="AJ441" s="340"/>
      <c r="AK441" s="340"/>
      <c r="AL441" s="159"/>
      <c r="AM441" s="340" t="s">
        <v>431</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418</v>
      </c>
      <c r="AJ446" s="340"/>
      <c r="AK446" s="340"/>
      <c r="AL446" s="159"/>
      <c r="AM446" s="340" t="s">
        <v>431</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418</v>
      </c>
      <c r="AJ451" s="340"/>
      <c r="AK451" s="340"/>
      <c r="AL451" s="159"/>
      <c r="AM451" s="340" t="s">
        <v>431</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418</v>
      </c>
      <c r="AJ456" s="340"/>
      <c r="AK456" s="340"/>
      <c r="AL456" s="159"/>
      <c r="AM456" s="340" t="s">
        <v>431</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418</v>
      </c>
      <c r="AJ461" s="340"/>
      <c r="AK461" s="340"/>
      <c r="AL461" s="159"/>
      <c r="AM461" s="340" t="s">
        <v>431</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418</v>
      </c>
      <c r="AJ466" s="340"/>
      <c r="AK466" s="340"/>
      <c r="AL466" s="159"/>
      <c r="AM466" s="340" t="s">
        <v>431</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418</v>
      </c>
      <c r="AJ471" s="340"/>
      <c r="AK471" s="340"/>
      <c r="AL471" s="159"/>
      <c r="AM471" s="340" t="s">
        <v>431</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418</v>
      </c>
      <c r="AJ476" s="340"/>
      <c r="AK476" s="340"/>
      <c r="AL476" s="159"/>
      <c r="AM476" s="340" t="s">
        <v>431</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00" t="s">
        <v>255</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418</v>
      </c>
      <c r="AJ485" s="340"/>
      <c r="AK485" s="340"/>
      <c r="AL485" s="159"/>
      <c r="AM485" s="340" t="s">
        <v>431</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418</v>
      </c>
      <c r="AJ490" s="340"/>
      <c r="AK490" s="340"/>
      <c r="AL490" s="159"/>
      <c r="AM490" s="340" t="s">
        <v>431</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418</v>
      </c>
      <c r="AJ495" s="340"/>
      <c r="AK495" s="340"/>
      <c r="AL495" s="159"/>
      <c r="AM495" s="340" t="s">
        <v>431</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418</v>
      </c>
      <c r="AJ500" s="340"/>
      <c r="AK500" s="340"/>
      <c r="AL500" s="159"/>
      <c r="AM500" s="340" t="s">
        <v>431</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418</v>
      </c>
      <c r="AJ505" s="340"/>
      <c r="AK505" s="340"/>
      <c r="AL505" s="159"/>
      <c r="AM505" s="340" t="s">
        <v>431</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418</v>
      </c>
      <c r="AJ510" s="340"/>
      <c r="AK510" s="340"/>
      <c r="AL510" s="159"/>
      <c r="AM510" s="340" t="s">
        <v>431</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418</v>
      </c>
      <c r="AJ515" s="340"/>
      <c r="AK515" s="340"/>
      <c r="AL515" s="159"/>
      <c r="AM515" s="340" t="s">
        <v>431</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418</v>
      </c>
      <c r="AJ520" s="340"/>
      <c r="AK520" s="340"/>
      <c r="AL520" s="159"/>
      <c r="AM520" s="340" t="s">
        <v>431</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418</v>
      </c>
      <c r="AJ525" s="340"/>
      <c r="AK525" s="340"/>
      <c r="AL525" s="159"/>
      <c r="AM525" s="340" t="s">
        <v>431</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418</v>
      </c>
      <c r="AJ530" s="340"/>
      <c r="AK530" s="340"/>
      <c r="AL530" s="159"/>
      <c r="AM530" s="340" t="s">
        <v>431</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00" t="s">
        <v>255</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418</v>
      </c>
      <c r="AJ539" s="340"/>
      <c r="AK539" s="340"/>
      <c r="AL539" s="159"/>
      <c r="AM539" s="340" t="s">
        <v>431</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418</v>
      </c>
      <c r="AJ544" s="340"/>
      <c r="AK544" s="340"/>
      <c r="AL544" s="159"/>
      <c r="AM544" s="340" t="s">
        <v>431</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418</v>
      </c>
      <c r="AJ549" s="340"/>
      <c r="AK549" s="340"/>
      <c r="AL549" s="159"/>
      <c r="AM549" s="340" t="s">
        <v>431</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418</v>
      </c>
      <c r="AJ554" s="340"/>
      <c r="AK554" s="340"/>
      <c r="AL554" s="159"/>
      <c r="AM554" s="340" t="s">
        <v>431</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418</v>
      </c>
      <c r="AJ559" s="340"/>
      <c r="AK559" s="340"/>
      <c r="AL559" s="159"/>
      <c r="AM559" s="340" t="s">
        <v>431</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418</v>
      </c>
      <c r="AJ564" s="340"/>
      <c r="AK564" s="340"/>
      <c r="AL564" s="159"/>
      <c r="AM564" s="340" t="s">
        <v>431</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418</v>
      </c>
      <c r="AJ569" s="340"/>
      <c r="AK569" s="340"/>
      <c r="AL569" s="159"/>
      <c r="AM569" s="340" t="s">
        <v>431</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418</v>
      </c>
      <c r="AJ574" s="340"/>
      <c r="AK574" s="340"/>
      <c r="AL574" s="159"/>
      <c r="AM574" s="340" t="s">
        <v>431</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418</v>
      </c>
      <c r="AJ579" s="340"/>
      <c r="AK579" s="340"/>
      <c r="AL579" s="159"/>
      <c r="AM579" s="340" t="s">
        <v>431</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418</v>
      </c>
      <c r="AJ584" s="340"/>
      <c r="AK584" s="340"/>
      <c r="AL584" s="159"/>
      <c r="AM584" s="340" t="s">
        <v>431</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00" t="s">
        <v>255</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418</v>
      </c>
      <c r="AJ593" s="340"/>
      <c r="AK593" s="340"/>
      <c r="AL593" s="159"/>
      <c r="AM593" s="340" t="s">
        <v>431</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418</v>
      </c>
      <c r="AJ598" s="340"/>
      <c r="AK598" s="340"/>
      <c r="AL598" s="159"/>
      <c r="AM598" s="340" t="s">
        <v>431</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418</v>
      </c>
      <c r="AJ603" s="340"/>
      <c r="AK603" s="340"/>
      <c r="AL603" s="159"/>
      <c r="AM603" s="340" t="s">
        <v>431</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418</v>
      </c>
      <c r="AJ608" s="340"/>
      <c r="AK608" s="340"/>
      <c r="AL608" s="159"/>
      <c r="AM608" s="340" t="s">
        <v>431</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418</v>
      </c>
      <c r="AJ613" s="340"/>
      <c r="AK613" s="340"/>
      <c r="AL613" s="159"/>
      <c r="AM613" s="340" t="s">
        <v>431</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418</v>
      </c>
      <c r="AJ618" s="340"/>
      <c r="AK618" s="340"/>
      <c r="AL618" s="159"/>
      <c r="AM618" s="340" t="s">
        <v>431</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418</v>
      </c>
      <c r="AJ623" s="340"/>
      <c r="AK623" s="340"/>
      <c r="AL623" s="159"/>
      <c r="AM623" s="340" t="s">
        <v>431</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418</v>
      </c>
      <c r="AJ628" s="340"/>
      <c r="AK628" s="340"/>
      <c r="AL628" s="159"/>
      <c r="AM628" s="340" t="s">
        <v>431</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418</v>
      </c>
      <c r="AJ633" s="340"/>
      <c r="AK633" s="340"/>
      <c r="AL633" s="159"/>
      <c r="AM633" s="340" t="s">
        <v>431</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418</v>
      </c>
      <c r="AJ638" s="340"/>
      <c r="AK638" s="340"/>
      <c r="AL638" s="159"/>
      <c r="AM638" s="340" t="s">
        <v>431</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00" t="s">
        <v>255</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418</v>
      </c>
      <c r="AJ647" s="340"/>
      <c r="AK647" s="340"/>
      <c r="AL647" s="159"/>
      <c r="AM647" s="340" t="s">
        <v>431</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418</v>
      </c>
      <c r="AJ652" s="340"/>
      <c r="AK652" s="340"/>
      <c r="AL652" s="159"/>
      <c r="AM652" s="340" t="s">
        <v>431</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418</v>
      </c>
      <c r="AJ657" s="340"/>
      <c r="AK657" s="340"/>
      <c r="AL657" s="159"/>
      <c r="AM657" s="340" t="s">
        <v>431</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418</v>
      </c>
      <c r="AJ662" s="340"/>
      <c r="AK662" s="340"/>
      <c r="AL662" s="159"/>
      <c r="AM662" s="340" t="s">
        <v>431</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418</v>
      </c>
      <c r="AJ667" s="340"/>
      <c r="AK667" s="340"/>
      <c r="AL667" s="159"/>
      <c r="AM667" s="340" t="s">
        <v>431</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418</v>
      </c>
      <c r="AJ672" s="340"/>
      <c r="AK672" s="340"/>
      <c r="AL672" s="159"/>
      <c r="AM672" s="340" t="s">
        <v>431</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418</v>
      </c>
      <c r="AJ677" s="340"/>
      <c r="AK677" s="340"/>
      <c r="AL677" s="159"/>
      <c r="AM677" s="340" t="s">
        <v>431</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418</v>
      </c>
      <c r="AJ682" s="340"/>
      <c r="AK682" s="340"/>
      <c r="AL682" s="159"/>
      <c r="AM682" s="340" t="s">
        <v>431</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418</v>
      </c>
      <c r="AJ687" s="340"/>
      <c r="AK687" s="340"/>
      <c r="AL687" s="159"/>
      <c r="AM687" s="340" t="s">
        <v>431</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418</v>
      </c>
      <c r="AJ692" s="340"/>
      <c r="AK692" s="340"/>
      <c r="AL692" s="159"/>
      <c r="AM692" s="340" t="s">
        <v>431</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1.25" customHeight="1">
      <c r="A702" s="871" t="s">
        <v>140</v>
      </c>
      <c r="B702" s="872"/>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569</v>
      </c>
      <c r="AE702" s="347"/>
      <c r="AF702" s="347"/>
      <c r="AG702" s="386" t="s">
        <v>611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569</v>
      </c>
      <c r="AE703" s="328"/>
      <c r="AF703" s="328"/>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569</v>
      </c>
      <c r="AE704" s="785"/>
      <c r="AF704" s="785"/>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2" t="s">
        <v>39</v>
      </c>
      <c r="B705" s="643"/>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716" t="s">
        <v>614</v>
      </c>
      <c r="AE705" s="717"/>
      <c r="AF705" s="717"/>
      <c r="AG705" s="125" t="s">
        <v>577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4"/>
      <c r="B706" s="645"/>
      <c r="C706" s="796"/>
      <c r="D706" s="797"/>
      <c r="E706" s="732" t="s">
        <v>386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615</v>
      </c>
      <c r="AE706" s="328"/>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615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4"/>
      <c r="B708" s="646"/>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6" t="s">
        <v>569</v>
      </c>
      <c r="AE708" s="607"/>
      <c r="AF708" s="607"/>
      <c r="AG708" s="744" t="s">
        <v>616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569</v>
      </c>
      <c r="AE709" s="328"/>
      <c r="AF709" s="328"/>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614</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7" t="s">
        <v>569</v>
      </c>
      <c r="AE711" s="328"/>
      <c r="AF711" s="328"/>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4"/>
      <c r="B712" s="646"/>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614</v>
      </c>
      <c r="AE712" s="785"/>
      <c r="AF712" s="785"/>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4"/>
      <c r="B713" s="646"/>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7" t="s">
        <v>614</v>
      </c>
      <c r="AE713" s="328"/>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8" t="s">
        <v>569</v>
      </c>
      <c r="AE714" s="809"/>
      <c r="AF714" s="810"/>
      <c r="AG714" s="738" t="s">
        <v>619</v>
      </c>
      <c r="AH714" s="739"/>
      <c r="AI714" s="739"/>
      <c r="AJ714" s="739"/>
      <c r="AK714" s="739"/>
      <c r="AL714" s="739"/>
      <c r="AM714" s="739"/>
      <c r="AN714" s="739"/>
      <c r="AO714" s="739"/>
      <c r="AP714" s="739"/>
      <c r="AQ714" s="739"/>
      <c r="AR714" s="739"/>
      <c r="AS714" s="739"/>
      <c r="AT714" s="739"/>
      <c r="AU714" s="739"/>
      <c r="AV714" s="739"/>
      <c r="AW714" s="739"/>
      <c r="AX714" s="740"/>
    </row>
    <row r="715" spans="1:50" ht="66.75" customHeight="1">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569</v>
      </c>
      <c r="AE715" s="607"/>
      <c r="AF715" s="658"/>
      <c r="AG715" s="744" t="s">
        <v>620</v>
      </c>
      <c r="AH715" s="745"/>
      <c r="AI715" s="745"/>
      <c r="AJ715" s="745"/>
      <c r="AK715" s="745"/>
      <c r="AL715" s="745"/>
      <c r="AM715" s="745"/>
      <c r="AN715" s="745"/>
      <c r="AO715" s="745"/>
      <c r="AP715" s="745"/>
      <c r="AQ715" s="745"/>
      <c r="AR715" s="745"/>
      <c r="AS715" s="745"/>
      <c r="AT715" s="745"/>
      <c r="AU715" s="745"/>
      <c r="AV715" s="745"/>
      <c r="AW715" s="745"/>
      <c r="AX715" s="746"/>
    </row>
    <row r="716" spans="1:50" ht="71.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569</v>
      </c>
      <c r="AE716" s="629"/>
      <c r="AF716" s="629"/>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4"/>
      <c r="B717" s="646"/>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569</v>
      </c>
      <c r="AE717" s="328"/>
      <c r="AF717" s="328"/>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569</v>
      </c>
      <c r="AE718" s="328"/>
      <c r="AF718" s="328"/>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569</v>
      </c>
      <c r="AE719" s="607"/>
      <c r="AF719" s="607"/>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0"/>
      <c r="B720" s="781"/>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0"/>
      <c r="B721" s="781"/>
      <c r="C721" s="295" t="s">
        <v>625</v>
      </c>
      <c r="D721" s="296"/>
      <c r="E721" s="296"/>
      <c r="F721" s="297"/>
      <c r="G721" s="286"/>
      <c r="H721" s="287"/>
      <c r="I721" s="82" t="str">
        <f>IF(OR(G721="　", G721=""), "", "-")</f>
        <v/>
      </c>
      <c r="J721" s="290"/>
      <c r="K721" s="290"/>
      <c r="L721" s="82" t="str">
        <f>IF(M721="","","-")</f>
        <v/>
      </c>
      <c r="M721" s="83"/>
      <c r="N721" s="303" t="s">
        <v>626</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0"/>
      <c r="B722" s="781"/>
      <c r="C722" s="295"/>
      <c r="D722" s="296"/>
      <c r="E722" s="296"/>
      <c r="F722" s="297"/>
      <c r="G722" s="286"/>
      <c r="H722" s="287"/>
      <c r="I722" s="82" t="str">
        <f t="shared" ref="I722:I725" si="6">IF(OR(G722="　", G722=""), "", "-")</f>
        <v/>
      </c>
      <c r="J722" s="290"/>
      <c r="K722" s="290"/>
      <c r="L722" s="82" t="str">
        <f t="shared" ref="L722:L725" si="7">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0"/>
      <c r="B723" s="781"/>
      <c r="C723" s="295"/>
      <c r="D723" s="296"/>
      <c r="E723" s="296"/>
      <c r="F723" s="297"/>
      <c r="G723" s="286"/>
      <c r="H723" s="287"/>
      <c r="I723" s="82" t="str">
        <f t="shared" si="6"/>
        <v/>
      </c>
      <c r="J723" s="290"/>
      <c r="K723" s="290"/>
      <c r="L723" s="82" t="str">
        <f t="shared" si="7"/>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0"/>
      <c r="B724" s="781"/>
      <c r="C724" s="295"/>
      <c r="D724" s="296"/>
      <c r="E724" s="296"/>
      <c r="F724" s="297"/>
      <c r="G724" s="286"/>
      <c r="H724" s="287"/>
      <c r="I724" s="82" t="str">
        <f t="shared" si="6"/>
        <v/>
      </c>
      <c r="J724" s="290"/>
      <c r="K724" s="290"/>
      <c r="L724" s="82" t="str">
        <f t="shared" si="7"/>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2"/>
      <c r="B725" s="783"/>
      <c r="C725" s="324"/>
      <c r="D725" s="325"/>
      <c r="E725" s="325"/>
      <c r="F725" s="326"/>
      <c r="G725" s="288"/>
      <c r="H725" s="289"/>
      <c r="I725" s="84" t="str">
        <f t="shared" si="6"/>
        <v/>
      </c>
      <c r="J725" s="291"/>
      <c r="K725" s="291"/>
      <c r="L725" s="84" t="str">
        <f t="shared" si="7"/>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111.75" customHeight="1">
      <c r="A726" s="642" t="s">
        <v>48</v>
      </c>
      <c r="B726" s="804"/>
      <c r="C726" s="816" t="s">
        <v>53</v>
      </c>
      <c r="D726" s="838"/>
      <c r="E726" s="838"/>
      <c r="F726" s="839"/>
      <c r="G726" s="578" t="s">
        <v>627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5"/>
      <c r="B727" s="806"/>
      <c r="C727" s="750" t="s">
        <v>57</v>
      </c>
      <c r="D727" s="751"/>
      <c r="E727" s="751"/>
      <c r="F727" s="752"/>
      <c r="G727" s="576" t="s">
        <v>628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t="s">
        <v>640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0" t="s">
        <v>408</v>
      </c>
      <c r="B737" s="210"/>
      <c r="C737" s="210"/>
      <c r="D737" s="211"/>
      <c r="E737" s="991" t="s">
        <v>629</v>
      </c>
      <c r="F737" s="991"/>
      <c r="G737" s="991"/>
      <c r="H737" s="991"/>
      <c r="I737" s="991"/>
      <c r="J737" s="991"/>
      <c r="K737" s="991"/>
      <c r="L737" s="991"/>
      <c r="M737" s="991"/>
      <c r="N737" s="366" t="s">
        <v>403</v>
      </c>
      <c r="O737" s="366"/>
      <c r="P737" s="366"/>
      <c r="Q737" s="366"/>
      <c r="R737" s="991" t="s">
        <v>629</v>
      </c>
      <c r="S737" s="991"/>
      <c r="T737" s="991"/>
      <c r="U737" s="991"/>
      <c r="V737" s="991"/>
      <c r="W737" s="991"/>
      <c r="X737" s="991"/>
      <c r="Y737" s="991"/>
      <c r="Z737" s="991"/>
      <c r="AA737" s="366" t="s">
        <v>402</v>
      </c>
      <c r="AB737" s="366"/>
      <c r="AC737" s="366"/>
      <c r="AD737" s="366"/>
      <c r="AE737" s="991" t="s">
        <v>629</v>
      </c>
      <c r="AF737" s="991"/>
      <c r="AG737" s="991"/>
      <c r="AH737" s="991"/>
      <c r="AI737" s="991"/>
      <c r="AJ737" s="991"/>
      <c r="AK737" s="991"/>
      <c r="AL737" s="991"/>
      <c r="AM737" s="991"/>
      <c r="AN737" s="366" t="s">
        <v>401</v>
      </c>
      <c r="AO737" s="366"/>
      <c r="AP737" s="366"/>
      <c r="AQ737" s="366"/>
      <c r="AR737" s="997" t="s">
        <v>630</v>
      </c>
      <c r="AS737" s="998"/>
      <c r="AT737" s="998"/>
      <c r="AU737" s="998"/>
      <c r="AV737" s="998"/>
      <c r="AW737" s="998"/>
      <c r="AX737" s="999"/>
      <c r="AY737" s="88"/>
      <c r="AZ737" s="88"/>
    </row>
    <row r="738" spans="1:52" ht="24.75" customHeight="1">
      <c r="A738" s="990" t="s">
        <v>400</v>
      </c>
      <c r="B738" s="210"/>
      <c r="C738" s="210"/>
      <c r="D738" s="211"/>
      <c r="E738" s="991" t="s">
        <v>634</v>
      </c>
      <c r="F738" s="991"/>
      <c r="G738" s="991"/>
      <c r="H738" s="991"/>
      <c r="I738" s="991"/>
      <c r="J738" s="991"/>
      <c r="K738" s="991"/>
      <c r="L738" s="991"/>
      <c r="M738" s="991"/>
      <c r="N738" s="366" t="s">
        <v>399</v>
      </c>
      <c r="O738" s="366"/>
      <c r="P738" s="366"/>
      <c r="Q738" s="366"/>
      <c r="R738" s="991" t="s">
        <v>633</v>
      </c>
      <c r="S738" s="991"/>
      <c r="T738" s="991"/>
      <c r="U738" s="991"/>
      <c r="V738" s="991"/>
      <c r="W738" s="991"/>
      <c r="X738" s="991"/>
      <c r="Y738" s="991"/>
      <c r="Z738" s="991"/>
      <c r="AA738" s="366" t="s">
        <v>398</v>
      </c>
      <c r="AB738" s="366"/>
      <c r="AC738" s="366"/>
      <c r="AD738" s="366"/>
      <c r="AE738" s="991" t="s">
        <v>632</v>
      </c>
      <c r="AF738" s="991"/>
      <c r="AG738" s="991"/>
      <c r="AH738" s="991"/>
      <c r="AI738" s="991"/>
      <c r="AJ738" s="991"/>
      <c r="AK738" s="991"/>
      <c r="AL738" s="991"/>
      <c r="AM738" s="991"/>
      <c r="AN738" s="366" t="s">
        <v>397</v>
      </c>
      <c r="AO738" s="366"/>
      <c r="AP738" s="366"/>
      <c r="AQ738" s="366"/>
      <c r="AR738" s="997" t="s">
        <v>631</v>
      </c>
      <c r="AS738" s="998"/>
      <c r="AT738" s="998"/>
      <c r="AU738" s="998"/>
      <c r="AV738" s="998"/>
      <c r="AW738" s="998"/>
      <c r="AX738" s="999"/>
    </row>
    <row r="739" spans="1:52" ht="24.75" customHeight="1">
      <c r="A739" s="990" t="s">
        <v>396</v>
      </c>
      <c r="B739" s="210"/>
      <c r="C739" s="210"/>
      <c r="D739" s="211"/>
      <c r="E739" s="991" t="s">
        <v>635</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420</v>
      </c>
      <c r="B740" s="973"/>
      <c r="C740" s="973"/>
      <c r="D740" s="974"/>
      <c r="E740" s="975" t="s">
        <v>563</v>
      </c>
      <c r="F740" s="976"/>
      <c r="G740" s="976"/>
      <c r="H740" s="92" t="str">
        <f>IF(E740="", "", "(")</f>
        <v>(</v>
      </c>
      <c r="I740" s="976"/>
      <c r="J740" s="976"/>
      <c r="K740" s="92" t="str">
        <f>IF(OR(I740="　", I740=""), "", "-")</f>
        <v/>
      </c>
      <c r="L740" s="977">
        <v>334</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6" t="s">
        <v>389</v>
      </c>
      <c r="B741" s="617"/>
      <c r="C741" s="617"/>
      <c r="D741" s="617"/>
      <c r="E741" s="617"/>
      <c r="F741" s="61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100"/>
      <c r="AS743" s="100"/>
      <c r="AT743" s="100"/>
      <c r="AU743" s="46"/>
      <c r="AV743" s="46"/>
      <c r="AW743" s="46"/>
      <c r="AX743" s="47"/>
    </row>
    <row r="744" spans="1:52" ht="28.4"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100"/>
      <c r="AS744" s="100"/>
      <c r="AT744" s="100"/>
      <c r="AU744" s="46"/>
      <c r="AV744" s="46"/>
      <c r="AW744" s="46"/>
      <c r="AX744" s="47"/>
    </row>
    <row r="745" spans="1:52" ht="27.7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100"/>
      <c r="AS745" s="100"/>
      <c r="AT745" s="100"/>
      <c r="AU745" s="46"/>
      <c r="AV745" s="46"/>
      <c r="AW745" s="46"/>
      <c r="AX745" s="47"/>
    </row>
    <row r="746" spans="1:52" ht="28.4"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100"/>
      <c r="AS746" s="100"/>
      <c r="AT746" s="100"/>
      <c r="AU746" s="46"/>
      <c r="AV746" s="46"/>
      <c r="AW746" s="46"/>
      <c r="AX746" s="47"/>
    </row>
    <row r="747" spans="1:52" ht="28.4"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100"/>
      <c r="AS747" s="100"/>
      <c r="AT747" s="100"/>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100"/>
      <c r="AS748" s="100"/>
      <c r="AT748" s="100"/>
      <c r="AU748" s="46"/>
      <c r="AV748" s="46"/>
      <c r="AW748" s="46"/>
      <c r="AX748" s="47"/>
    </row>
    <row r="749" spans="1:52" ht="28.4"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100"/>
      <c r="AS749" s="100"/>
      <c r="AT749" s="100"/>
      <c r="AU749" s="46"/>
      <c r="AV749" s="46"/>
      <c r="AW749" s="46"/>
      <c r="AX749" s="47"/>
    </row>
    <row r="750" spans="1:52" ht="28.4"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100"/>
      <c r="AS750" s="100"/>
      <c r="AT750" s="100"/>
      <c r="AU750" s="46"/>
      <c r="AV750" s="46"/>
      <c r="AW750" s="46"/>
      <c r="AX750" s="47"/>
    </row>
    <row r="751" spans="1:52" ht="28.4"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100"/>
      <c r="AS751" s="100"/>
      <c r="AT751" s="100"/>
      <c r="AU751" s="46"/>
      <c r="AV751" s="46"/>
      <c r="AW751" s="46"/>
      <c r="AX751" s="47"/>
    </row>
    <row r="752" spans="1:52" ht="28.4"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100"/>
      <c r="AS752" s="100"/>
      <c r="AT752" s="100"/>
      <c r="AU752" s="46"/>
      <c r="AV752" s="46"/>
      <c r="AW752" s="46"/>
      <c r="AX752" s="47"/>
    </row>
    <row r="753" spans="1:50" ht="28.4"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100"/>
      <c r="AS753" s="100"/>
      <c r="AT753" s="100"/>
      <c r="AU753" s="46"/>
      <c r="AV753" s="46"/>
      <c r="AW753" s="46"/>
      <c r="AX753" s="47"/>
    </row>
    <row r="754" spans="1:50" ht="27.7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100"/>
      <c r="AS754" s="100"/>
      <c r="AT754" s="100"/>
      <c r="AU754" s="46"/>
      <c r="AV754" s="46"/>
      <c r="AW754" s="46"/>
      <c r="AX754" s="47"/>
    </row>
    <row r="755" spans="1:50" ht="28.4"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100"/>
      <c r="AS755" s="100"/>
      <c r="AT755" s="100"/>
      <c r="AU755" s="46"/>
      <c r="AV755" s="46"/>
      <c r="AW755" s="46"/>
      <c r="AX755" s="47"/>
    </row>
    <row r="756" spans="1:50" ht="28.4" hidden="1"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391</v>
      </c>
      <c r="B780" s="631"/>
      <c r="C780" s="631"/>
      <c r="D780" s="631"/>
      <c r="E780" s="631"/>
      <c r="F780" s="632"/>
      <c r="G780" s="597" t="s">
        <v>365</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366</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c r="A781" s="633"/>
      <c r="B781" s="634"/>
      <c r="C781" s="634"/>
      <c r="D781" s="634"/>
      <c r="E781" s="634"/>
      <c r="F781" s="635"/>
      <c r="G781" s="816"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6"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636</v>
      </c>
      <c r="H782" s="673"/>
      <c r="I782" s="673"/>
      <c r="J782" s="673"/>
      <c r="K782" s="674"/>
      <c r="L782" s="666" t="s">
        <v>637</v>
      </c>
      <c r="M782" s="667"/>
      <c r="N782" s="667"/>
      <c r="O782" s="667"/>
      <c r="P782" s="667"/>
      <c r="Q782" s="667"/>
      <c r="R782" s="667"/>
      <c r="S782" s="667"/>
      <c r="T782" s="667"/>
      <c r="U782" s="667"/>
      <c r="V782" s="667"/>
      <c r="W782" s="667"/>
      <c r="X782" s="668"/>
      <c r="Y782" s="389">
        <v>485</v>
      </c>
      <c r="Z782" s="390"/>
      <c r="AA782" s="390"/>
      <c r="AB782" s="807"/>
      <c r="AC782" s="672"/>
      <c r="AD782" s="673"/>
      <c r="AE782" s="673"/>
      <c r="AF782" s="673"/>
      <c r="AG782" s="674"/>
      <c r="AH782" s="666"/>
      <c r="AI782" s="667"/>
      <c r="AJ782" s="667"/>
      <c r="AK782" s="667"/>
      <c r="AL782" s="667"/>
      <c r="AM782" s="667"/>
      <c r="AN782" s="667"/>
      <c r="AO782" s="667"/>
      <c r="AP782" s="667"/>
      <c r="AQ782" s="667"/>
      <c r="AR782" s="667"/>
      <c r="AS782" s="667"/>
      <c r="AT782" s="668"/>
      <c r="AU782" s="389"/>
      <c r="AV782" s="390"/>
      <c r="AW782" s="390"/>
      <c r="AX782" s="391"/>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c r="A792" s="633"/>
      <c r="B792" s="634"/>
      <c r="C792" s="634"/>
      <c r="D792" s="634"/>
      <c r="E792" s="634"/>
      <c r="F792" s="635"/>
      <c r="G792" s="827" t="s">
        <v>20</v>
      </c>
      <c r="H792" s="828"/>
      <c r="I792" s="828"/>
      <c r="J792" s="828"/>
      <c r="K792" s="828"/>
      <c r="L792" s="829"/>
      <c r="M792" s="830"/>
      <c r="N792" s="830"/>
      <c r="O792" s="830"/>
      <c r="P792" s="830"/>
      <c r="Q792" s="830"/>
      <c r="R792" s="830"/>
      <c r="S792" s="830"/>
      <c r="T792" s="830"/>
      <c r="U792" s="830"/>
      <c r="V792" s="830"/>
      <c r="W792" s="830"/>
      <c r="X792" s="831"/>
      <c r="Y792" s="832">
        <f>SUM(Y782:AB791)</f>
        <v>485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c r="A794" s="633"/>
      <c r="B794" s="634"/>
      <c r="C794" s="634"/>
      <c r="D794" s="634"/>
      <c r="E794" s="634"/>
      <c r="F794" s="635"/>
      <c r="G794" s="816"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6"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89"/>
      <c r="Z795" s="390"/>
      <c r="AA795" s="390"/>
      <c r="AB795" s="807"/>
      <c r="AC795" s="672"/>
      <c r="AD795" s="673"/>
      <c r="AE795" s="673"/>
      <c r="AF795" s="673"/>
      <c r="AG795" s="674"/>
      <c r="AH795" s="666"/>
      <c r="AI795" s="667"/>
      <c r="AJ795" s="667"/>
      <c r="AK795" s="667"/>
      <c r="AL795" s="667"/>
      <c r="AM795" s="667"/>
      <c r="AN795" s="667"/>
      <c r="AO795" s="667"/>
      <c r="AP795" s="667"/>
      <c r="AQ795" s="667"/>
      <c r="AR795" s="667"/>
      <c r="AS795" s="667"/>
      <c r="AT795" s="668"/>
      <c r="AU795" s="389"/>
      <c r="AV795" s="390"/>
      <c r="AW795" s="390"/>
      <c r="AX795" s="391"/>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c r="A805" s="633"/>
      <c r="B805" s="634"/>
      <c r="C805" s="634"/>
      <c r="D805" s="634"/>
      <c r="E805" s="634"/>
      <c r="F805" s="635"/>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c r="A807" s="633"/>
      <c r="B807" s="634"/>
      <c r="C807" s="634"/>
      <c r="D807" s="634"/>
      <c r="E807" s="634"/>
      <c r="F807" s="635"/>
      <c r="G807" s="816"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6"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9"/>
      <c r="Z808" s="390"/>
      <c r="AA808" s="390"/>
      <c r="AB808" s="807"/>
      <c r="AC808" s="672"/>
      <c r="AD808" s="673"/>
      <c r="AE808" s="673"/>
      <c r="AF808" s="673"/>
      <c r="AG808" s="674"/>
      <c r="AH808" s="666"/>
      <c r="AI808" s="667"/>
      <c r="AJ808" s="667"/>
      <c r="AK808" s="667"/>
      <c r="AL808" s="667"/>
      <c r="AM808" s="667"/>
      <c r="AN808" s="667"/>
      <c r="AO808" s="667"/>
      <c r="AP808" s="667"/>
      <c r="AQ808" s="667"/>
      <c r="AR808" s="667"/>
      <c r="AS808" s="667"/>
      <c r="AT808" s="668"/>
      <c r="AU808" s="389"/>
      <c r="AV808" s="390"/>
      <c r="AW808" s="390"/>
      <c r="AX808" s="391"/>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c r="A820" s="633"/>
      <c r="B820" s="634"/>
      <c r="C820" s="634"/>
      <c r="D820" s="634"/>
      <c r="E820" s="634"/>
      <c r="F820" s="635"/>
      <c r="G820" s="816"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6"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9"/>
      <c r="Z821" s="390"/>
      <c r="AA821" s="390"/>
      <c r="AB821" s="807"/>
      <c r="AC821" s="672"/>
      <c r="AD821" s="673"/>
      <c r="AE821" s="673"/>
      <c r="AF821" s="673"/>
      <c r="AG821" s="674"/>
      <c r="AH821" s="666"/>
      <c r="AI821" s="667"/>
      <c r="AJ821" s="667"/>
      <c r="AK821" s="667"/>
      <c r="AL821" s="667"/>
      <c r="AM821" s="667"/>
      <c r="AN821" s="667"/>
      <c r="AO821" s="667"/>
      <c r="AP821" s="667"/>
      <c r="AQ821" s="667"/>
      <c r="AR821" s="667"/>
      <c r="AS821" s="667"/>
      <c r="AT821" s="668"/>
      <c r="AU821" s="389"/>
      <c r="AV821" s="390"/>
      <c r="AW821" s="390"/>
      <c r="AX821" s="391"/>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638</v>
      </c>
      <c r="D838" s="348"/>
      <c r="E838" s="348"/>
      <c r="F838" s="348"/>
      <c r="G838" s="348"/>
      <c r="H838" s="348"/>
      <c r="I838" s="348"/>
      <c r="J838" s="349" t="s">
        <v>587</v>
      </c>
      <c r="K838" s="350"/>
      <c r="L838" s="350"/>
      <c r="M838" s="350"/>
      <c r="N838" s="350"/>
      <c r="O838" s="350"/>
      <c r="P838" s="363" t="s">
        <v>639</v>
      </c>
      <c r="Q838" s="351"/>
      <c r="R838" s="351"/>
      <c r="S838" s="351"/>
      <c r="T838" s="351"/>
      <c r="U838" s="351"/>
      <c r="V838" s="351"/>
      <c r="W838" s="351"/>
      <c r="X838" s="351"/>
      <c r="Y838" s="352">
        <v>485</v>
      </c>
      <c r="Z838" s="353"/>
      <c r="AA838" s="353"/>
      <c r="AB838" s="354"/>
      <c r="AC838" s="364" t="s">
        <v>80</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Q17">
    <cfRule type="expression" dxfId="703" priority="3">
      <formula>IF(RIGHT(TEXT(P15,"0.#"),1)=".",FALSE,TRUE)</formula>
    </cfRule>
    <cfRule type="expression" dxfId="702" priority="4">
      <formula>IF(RIGHT(TEXT(P15,"0.#"),1)=".",TRUE,FALSE)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129" max="49" man="1"/>
    <brk id="158"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9"/>
      <c r="Z2" s="830"/>
      <c r="AA2" s="831"/>
      <c r="AB2" s="1033" t="s">
        <v>11</v>
      </c>
      <c r="AC2" s="1034"/>
      <c r="AD2" s="1035"/>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0"/>
      <c r="Z3" s="1031"/>
      <c r="AA3" s="1032"/>
      <c r="AB3" s="1036"/>
      <c r="AC3" s="1037"/>
      <c r="AD3" s="1038"/>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c r="A4" s="404"/>
      <c r="B4" s="402"/>
      <c r="C4" s="402"/>
      <c r="D4" s="402"/>
      <c r="E4" s="402"/>
      <c r="F4" s="403"/>
      <c r="G4" s="565"/>
      <c r="H4" s="1006"/>
      <c r="I4" s="1006"/>
      <c r="J4" s="1006"/>
      <c r="K4" s="1006"/>
      <c r="L4" s="1006"/>
      <c r="M4" s="1006"/>
      <c r="N4" s="1006"/>
      <c r="O4" s="1007"/>
      <c r="P4" s="105"/>
      <c r="Q4" s="1014"/>
      <c r="R4" s="1014"/>
      <c r="S4" s="1014"/>
      <c r="T4" s="1014"/>
      <c r="U4" s="1014"/>
      <c r="V4" s="1014"/>
      <c r="W4" s="1014"/>
      <c r="X4" s="1015"/>
      <c r="Y4" s="1024" t="s">
        <v>12</v>
      </c>
      <c r="Z4" s="1025"/>
      <c r="AA4" s="1026"/>
      <c r="AB4" s="465"/>
      <c r="AC4" s="1028"/>
      <c r="AD4" s="1028"/>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9" t="s">
        <v>54</v>
      </c>
      <c r="Z5" s="1021"/>
      <c r="AA5" s="1022"/>
      <c r="AB5" s="527"/>
      <c r="AC5" s="1027"/>
      <c r="AD5" s="1027"/>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9"/>
      <c r="Z9" s="830"/>
      <c r="AA9" s="831"/>
      <c r="AB9" s="1033" t="s">
        <v>11</v>
      </c>
      <c r="AC9" s="1034"/>
      <c r="AD9" s="1035"/>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0"/>
      <c r="Z10" s="1031"/>
      <c r="AA10" s="1032"/>
      <c r="AB10" s="1036"/>
      <c r="AC10" s="1037"/>
      <c r="AD10" s="1038"/>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c r="A11" s="404"/>
      <c r="B11" s="402"/>
      <c r="C11" s="402"/>
      <c r="D11" s="402"/>
      <c r="E11" s="402"/>
      <c r="F11" s="403"/>
      <c r="G11" s="565"/>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5"/>
      <c r="AC11" s="1028"/>
      <c r="AD11" s="1028"/>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27"/>
      <c r="AC12" s="1027"/>
      <c r="AD12" s="1027"/>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9"/>
      <c r="Z16" s="830"/>
      <c r="AA16" s="831"/>
      <c r="AB16" s="1033" t="s">
        <v>11</v>
      </c>
      <c r="AC16" s="1034"/>
      <c r="AD16" s="1035"/>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0"/>
      <c r="Z17" s="1031"/>
      <c r="AA17" s="1032"/>
      <c r="AB17" s="1036"/>
      <c r="AC17" s="1037"/>
      <c r="AD17" s="1038"/>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c r="A18" s="404"/>
      <c r="B18" s="402"/>
      <c r="C18" s="402"/>
      <c r="D18" s="402"/>
      <c r="E18" s="402"/>
      <c r="F18" s="403"/>
      <c r="G18" s="565"/>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5"/>
      <c r="AC18" s="1028"/>
      <c r="AD18" s="1028"/>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27"/>
      <c r="AC19" s="1027"/>
      <c r="AD19" s="1027"/>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9"/>
      <c r="Z23" s="830"/>
      <c r="AA23" s="831"/>
      <c r="AB23" s="1033" t="s">
        <v>11</v>
      </c>
      <c r="AC23" s="1034"/>
      <c r="AD23" s="1035"/>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0"/>
      <c r="Z24" s="1031"/>
      <c r="AA24" s="1032"/>
      <c r="AB24" s="1036"/>
      <c r="AC24" s="1037"/>
      <c r="AD24" s="1038"/>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c r="A25" s="404"/>
      <c r="B25" s="402"/>
      <c r="C25" s="402"/>
      <c r="D25" s="402"/>
      <c r="E25" s="402"/>
      <c r="F25" s="403"/>
      <c r="G25" s="565"/>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5"/>
      <c r="AC25" s="1028"/>
      <c r="AD25" s="1028"/>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27"/>
      <c r="AC26" s="1027"/>
      <c r="AD26" s="1027"/>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9"/>
      <c r="Z30" s="830"/>
      <c r="AA30" s="831"/>
      <c r="AB30" s="1033" t="s">
        <v>11</v>
      </c>
      <c r="AC30" s="1034"/>
      <c r="AD30" s="1035"/>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0"/>
      <c r="Z31" s="1031"/>
      <c r="AA31" s="1032"/>
      <c r="AB31" s="1036"/>
      <c r="AC31" s="1037"/>
      <c r="AD31" s="1038"/>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c r="A32" s="404"/>
      <c r="B32" s="402"/>
      <c r="C32" s="402"/>
      <c r="D32" s="402"/>
      <c r="E32" s="402"/>
      <c r="F32" s="403"/>
      <c r="G32" s="565"/>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5"/>
      <c r="AC32" s="1028"/>
      <c r="AD32" s="1028"/>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27"/>
      <c r="AC33" s="1027"/>
      <c r="AD33" s="1027"/>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9"/>
      <c r="Z37" s="830"/>
      <c r="AA37" s="831"/>
      <c r="AB37" s="1033" t="s">
        <v>11</v>
      </c>
      <c r="AC37" s="1034"/>
      <c r="AD37" s="1035"/>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0"/>
      <c r="Z38" s="1031"/>
      <c r="AA38" s="1032"/>
      <c r="AB38" s="1036"/>
      <c r="AC38" s="1037"/>
      <c r="AD38" s="1038"/>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c r="A39" s="404"/>
      <c r="B39" s="402"/>
      <c r="C39" s="402"/>
      <c r="D39" s="402"/>
      <c r="E39" s="402"/>
      <c r="F39" s="403"/>
      <c r="G39" s="565"/>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5"/>
      <c r="AC39" s="1028"/>
      <c r="AD39" s="1028"/>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27"/>
      <c r="AC40" s="1027"/>
      <c r="AD40" s="10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9"/>
      <c r="Z44" s="830"/>
      <c r="AA44" s="831"/>
      <c r="AB44" s="1033" t="s">
        <v>11</v>
      </c>
      <c r="AC44" s="1034"/>
      <c r="AD44" s="1035"/>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0"/>
      <c r="Z45" s="1031"/>
      <c r="AA45" s="1032"/>
      <c r="AB45" s="1036"/>
      <c r="AC45" s="1037"/>
      <c r="AD45" s="1038"/>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c r="A46" s="404"/>
      <c r="B46" s="402"/>
      <c r="C46" s="402"/>
      <c r="D46" s="402"/>
      <c r="E46" s="402"/>
      <c r="F46" s="403"/>
      <c r="G46" s="565"/>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5"/>
      <c r="AC46" s="1028"/>
      <c r="AD46" s="1028"/>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27"/>
      <c r="AC47" s="1027"/>
      <c r="AD47" s="10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9"/>
      <c r="Z51" s="830"/>
      <c r="AA51" s="831"/>
      <c r="AB51" s="243" t="s">
        <v>11</v>
      </c>
      <c r="AC51" s="1034"/>
      <c r="AD51" s="1035"/>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0"/>
      <c r="Z52" s="1031"/>
      <c r="AA52" s="1032"/>
      <c r="AB52" s="1036"/>
      <c r="AC52" s="1037"/>
      <c r="AD52" s="1038"/>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c r="A53" s="404"/>
      <c r="B53" s="402"/>
      <c r="C53" s="402"/>
      <c r="D53" s="402"/>
      <c r="E53" s="402"/>
      <c r="F53" s="403"/>
      <c r="G53" s="565"/>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5"/>
      <c r="AC53" s="1028"/>
      <c r="AD53" s="1028"/>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27"/>
      <c r="AC54" s="1027"/>
      <c r="AD54" s="10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9"/>
      <c r="Z58" s="830"/>
      <c r="AA58" s="831"/>
      <c r="AB58" s="1033" t="s">
        <v>11</v>
      </c>
      <c r="AC58" s="1034"/>
      <c r="AD58" s="1035"/>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0"/>
      <c r="Z59" s="1031"/>
      <c r="AA59" s="1032"/>
      <c r="AB59" s="1036"/>
      <c r="AC59" s="1037"/>
      <c r="AD59" s="1038"/>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c r="A60" s="404"/>
      <c r="B60" s="402"/>
      <c r="C60" s="402"/>
      <c r="D60" s="402"/>
      <c r="E60" s="402"/>
      <c r="F60" s="403"/>
      <c r="G60" s="565"/>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5"/>
      <c r="AC60" s="1028"/>
      <c r="AD60" s="1028"/>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27"/>
      <c r="AC61" s="1027"/>
      <c r="AD61" s="10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9"/>
      <c r="Z65" s="830"/>
      <c r="AA65" s="831"/>
      <c r="AB65" s="1033" t="s">
        <v>11</v>
      </c>
      <c r="AC65" s="1034"/>
      <c r="AD65" s="1035"/>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0"/>
      <c r="Z66" s="1031"/>
      <c r="AA66" s="1032"/>
      <c r="AB66" s="1036"/>
      <c r="AC66" s="1037"/>
      <c r="AD66" s="1038"/>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c r="A67" s="404"/>
      <c r="B67" s="402"/>
      <c r="C67" s="402"/>
      <c r="D67" s="402"/>
      <c r="E67" s="402"/>
      <c r="F67" s="403"/>
      <c r="G67" s="565"/>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5"/>
      <c r="AC67" s="1028"/>
      <c r="AD67" s="1028"/>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27"/>
      <c r="AC68" s="1027"/>
      <c r="AD68" s="1027"/>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7" t="s">
        <v>371</v>
      </c>
      <c r="H2" s="598"/>
      <c r="I2" s="598"/>
      <c r="J2" s="598"/>
      <c r="K2" s="598"/>
      <c r="L2" s="598"/>
      <c r="M2" s="598"/>
      <c r="N2" s="598"/>
      <c r="O2" s="598"/>
      <c r="P2" s="598"/>
      <c r="Q2" s="598"/>
      <c r="R2" s="598"/>
      <c r="S2" s="598"/>
      <c r="T2" s="598"/>
      <c r="U2" s="598"/>
      <c r="V2" s="598"/>
      <c r="W2" s="598"/>
      <c r="X2" s="598"/>
      <c r="Y2" s="598"/>
      <c r="Z2" s="598"/>
      <c r="AA2" s="598"/>
      <c r="AB2" s="599"/>
      <c r="AC2" s="597"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6" t="s">
        <v>17</v>
      </c>
      <c r="H3" s="670"/>
      <c r="I3" s="670"/>
      <c r="J3" s="670"/>
      <c r="K3" s="670"/>
      <c r="L3" s="669" t="s">
        <v>18</v>
      </c>
      <c r="M3" s="670"/>
      <c r="N3" s="670"/>
      <c r="O3" s="670"/>
      <c r="P3" s="670"/>
      <c r="Q3" s="670"/>
      <c r="R3" s="670"/>
      <c r="S3" s="670"/>
      <c r="T3" s="670"/>
      <c r="U3" s="670"/>
      <c r="V3" s="670"/>
      <c r="W3" s="670"/>
      <c r="X3" s="671"/>
      <c r="Y3" s="655" t="s">
        <v>19</v>
      </c>
      <c r="Z3" s="656"/>
      <c r="AA3" s="656"/>
      <c r="AB3" s="800"/>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51"/>
      <c r="B16" s="1052"/>
      <c r="C16" s="1052"/>
      <c r="D16" s="1052"/>
      <c r="E16" s="1052"/>
      <c r="F16" s="1053"/>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51"/>
      <c r="B29" s="1052"/>
      <c r="C29" s="1052"/>
      <c r="D29" s="1052"/>
      <c r="E29" s="1052"/>
      <c r="F29" s="1053"/>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51"/>
      <c r="B42" s="1052"/>
      <c r="C42" s="1052"/>
      <c r="D42" s="1052"/>
      <c r="E42" s="1052"/>
      <c r="F42" s="1053"/>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51"/>
      <c r="B56" s="1052"/>
      <c r="C56" s="1052"/>
      <c r="D56" s="1052"/>
      <c r="E56" s="1052"/>
      <c r="F56" s="1053"/>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51"/>
      <c r="B69" s="1052"/>
      <c r="C69" s="1052"/>
      <c r="D69" s="1052"/>
      <c r="E69" s="1052"/>
      <c r="F69" s="1053"/>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51"/>
      <c r="B82" s="1052"/>
      <c r="C82" s="1052"/>
      <c r="D82" s="1052"/>
      <c r="E82" s="1052"/>
      <c r="F82" s="1053"/>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51"/>
      <c r="B95" s="1052"/>
      <c r="C95" s="1052"/>
      <c r="D95" s="1052"/>
      <c r="E95" s="1052"/>
      <c r="F95" s="1053"/>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51"/>
      <c r="B109" s="1052"/>
      <c r="C109" s="1052"/>
      <c r="D109" s="1052"/>
      <c r="E109" s="1052"/>
      <c r="F109" s="1053"/>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51"/>
      <c r="B122" s="1052"/>
      <c r="C122" s="1052"/>
      <c r="D122" s="1052"/>
      <c r="E122" s="1052"/>
      <c r="F122" s="1053"/>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51"/>
      <c r="B135" s="1052"/>
      <c r="C135" s="1052"/>
      <c r="D135" s="1052"/>
      <c r="E135" s="1052"/>
      <c r="F135" s="1053"/>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51"/>
      <c r="B148" s="1052"/>
      <c r="C148" s="1052"/>
      <c r="D148" s="1052"/>
      <c r="E148" s="1052"/>
      <c r="F148" s="1053"/>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51"/>
      <c r="B162" s="1052"/>
      <c r="C162" s="1052"/>
      <c r="D162" s="1052"/>
      <c r="E162" s="1052"/>
      <c r="F162" s="1053"/>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51"/>
      <c r="B175" s="1052"/>
      <c r="C175" s="1052"/>
      <c r="D175" s="1052"/>
      <c r="E175" s="1052"/>
      <c r="F175" s="1053"/>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51"/>
      <c r="B188" s="1052"/>
      <c r="C188" s="1052"/>
      <c r="D188" s="1052"/>
      <c r="E188" s="1052"/>
      <c r="F188" s="1053"/>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51"/>
      <c r="B201" s="1052"/>
      <c r="C201" s="1052"/>
      <c r="D201" s="1052"/>
      <c r="E201" s="1052"/>
      <c r="F201" s="1053"/>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51"/>
      <c r="B215" s="1052"/>
      <c r="C215" s="1052"/>
      <c r="D215" s="1052"/>
      <c r="E215" s="1052"/>
      <c r="F215" s="1053"/>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51"/>
      <c r="B228" s="1052"/>
      <c r="C228" s="1052"/>
      <c r="D228" s="1052"/>
      <c r="E228" s="1052"/>
      <c r="F228" s="1053"/>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51"/>
      <c r="B241" s="1052"/>
      <c r="C241" s="1052"/>
      <c r="D241" s="1052"/>
      <c r="E241" s="1052"/>
      <c r="F241" s="1053"/>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51"/>
      <c r="B254" s="1052"/>
      <c r="C254" s="1052"/>
      <c r="D254" s="1052"/>
      <c r="E254" s="1052"/>
      <c r="F254" s="1053"/>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2">
        <v>28</v>
      </c>
      <c r="B31" s="106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2">
        <v>29</v>
      </c>
      <c r="B32" s="106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2">
        <v>30</v>
      </c>
      <c r="B33" s="106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2">
        <v>1</v>
      </c>
      <c r="B37" s="106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2">
        <v>1</v>
      </c>
      <c r="B202" s="106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2">
        <v>17</v>
      </c>
      <c r="B647" s="106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2">
        <v>1</v>
      </c>
      <c r="B928" s="106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2020-05-20T07:04:20Z</cp:lastPrinted>
  <dcterms:created xsi:type="dcterms:W3CDTF">2012-03-13T00:50:25Z</dcterms:created>
  <dcterms:modified xsi:type="dcterms:W3CDTF">2020-09-15T06:23:00Z</dcterms:modified>
</cp:coreProperties>
</file>