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380" yWindow="380" windowWidth="14400" windowHeight="7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3" l="1"/>
  <c r="AI41" i="3"/>
  <c r="AE4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<sst xmlns="http://schemas.openxmlformats.org/spreadsheetml/2006/main" count="2831" uniqueCount="649">
  <si>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</si>
  <si>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</si>
  <si>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</si>
  <si>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</si>
  <si>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</si>
  <si>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</si>
  <si>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</si>
  <si>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</si>
  <si>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</si>
  <si>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</si>
  <si>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</si>
  <si>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</si>
  <si>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</si>
  <si>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</si>
  <si>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</si>
  <si>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</si>
  <si>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</si>
  <si>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</si>
  <si>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</si>
  <si>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</si>
  <si>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</si>
  <si>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</si>
  <si>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</si>
  <si>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</si>
  <si>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</si>
  <si>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</si>
  <si>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</si>
  <si>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</si>
  <si>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</si>
  <si>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</si>
  <si>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</si>
  <si>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</si>
  <si>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</si>
  <si>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</si>
  <si>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</si>
  <si>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</si>
  <si>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</si>
  <si>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</si>
  <si>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</si>
  <si>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</si>
  <si>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</si>
  <si>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</si>
  <si>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</si>
  <si>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</si>
  <si>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</si>
  <si>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</si>
  <si>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</si>
  <si>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</si>
  <si>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</si>
  <si>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</si>
  <si>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</si>
  <si>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</si>
  <si>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</si>
  <si>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</si>
  <si>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</si>
  <si>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</si>
  <si>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</si>
  <si>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</si>
  <si>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</si>
  <si>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</si>
  <si>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</si>
  <si>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</si>
  <si>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</si>
  <si>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</si>
  <si>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</si>
  <si>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</si>
  <si>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</si>
  <si>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</si>
  <si>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</si>
  <si>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</si>
  <si>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</si>
  <si>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</si>
  <si>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</si>
  <si>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</si>
  <si>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</si>
  <si>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</si>
  <si>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</si>
  <si>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</si>
  <si>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</si>
  <si>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</si>
  <si>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</si>
  <si>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</si>
  <si>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</si>
  <si>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</si>
  <si>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</si>
  <si>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</si>
  <si>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</si>
  <si>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</si>
  <si>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</si>
  <si>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</si>
  <si>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</si>
  <si>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</si>
  <si>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</si>
  <si>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</si>
  <si>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</si>
  <si>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</si>
  <si>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</si>
  <si>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</si>
  <si>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</si>
  <si>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</si>
  <si>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</si>
  <si>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</si>
  <si>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</si>
  <si>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</si>
  <si>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</si>
  <si>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</si>
  <si>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</si>
  <si>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</si>
  <si>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</si>
  <si>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</si>
  <si>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</si>
  <si>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</si>
  <si>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</si>
  <si>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</si>
  <si>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</si>
  <si>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</si>
  <si>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</si>
  <si>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</si>
  <si>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</si>
  <si>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</si>
  <si>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</si>
  <si>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</si>
  <si>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</si>
  <si>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</si>
  <si>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</si>
  <si>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</si>
  <si>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</si>
  <si>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</si>
  <si>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</si>
  <si>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</si>
  <si>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</si>
  <si>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</si>
  <si>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</si>
  <si>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</si>
  <si>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</si>
  <si>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</si>
  <si>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</si>
  <si>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</si>
  <si>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</si>
  <si>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</si>
  <si>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</si>
  <si>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</si>
  <si>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</si>
  <si>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</si>
  <si>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</si>
  <si>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</si>
  <si>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</si>
  <si>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</si>
  <si>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</si>
  <si>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</si>
  <si>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</si>
  <si>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</si>
  <si>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</si>
  <si>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</si>
  <si>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</si>
  <si>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</si>
  <si>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</si>
  <si>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</si>
  <si>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</si>
  <si>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</si>
  <si>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</si>
  <si>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</si>
  <si>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</si>
  <si>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</si>
  <si>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</si>
  <si>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</si>
  <si>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</si>
  <si>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</si>
  <si>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</si>
  <si>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</si>
  <si>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</si>
  <si>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</si>
  <si>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</si>
  <si>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</si>
  <si>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</si>
  <si>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</si>
  <si>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</si>
  <si>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</si>
  <si>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</si>
  <si>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</si>
  <si>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</si>
  <si>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</si>
  <si>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</si>
  <si>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</si>
  <si>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</si>
  <si>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</si>
  <si>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</si>
  <si>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</si>
  <si>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</si>
  <si>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</si>
  <si>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</si>
  <si>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</si>
  <si>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</si>
  <si>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</si>
  <si>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</si>
  <si>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</si>
  <si>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</si>
  <si>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</si>
  <si>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</si>
  <si>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</si>
  <si>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</si>
  <si>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</si>
  <si>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</si>
  <si>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</si>
  <si>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</si>
  <si>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</si>
  <si>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</si>
  <si>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</si>
  <si>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</si>
  <si>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</si>
  <si>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</si>
  <si>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</si>
  <si>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</si>
  <si>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</si>
  <si>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</si>
  <si>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</si>
  <si>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</si>
  <si>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</si>
  <si>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</si>
  <si>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</si>
  <si>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</si>
  <si>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</si>
  <si>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</si>
  <si>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</si>
  <si>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</si>
  <si>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</si>
  <si>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</si>
  <si>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</si>
  <si>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</si>
  <si>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</si>
  <si>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</si>
  <si>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</si>
  <si>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</si>
  <si>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</si>
  <si>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</si>
  <si>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</si>
  <si>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</si>
  <si>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</si>
  <si>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</si>
  <si>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</si>
  <si>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</si>
  <si>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</si>
  <si>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</si>
  <si>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</si>
  <si>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</si>
  <si>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</si>
  <si>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</si>
  <si>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</si>
  <si>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</si>
  <si>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</si>
  <si>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</si>
  <si>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</si>
  <si>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</si>
  <si>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</si>
  <si>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</si>
  <si>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</si>
  <si>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</si>
  <si>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</si>
  <si>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</si>
  <si>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</si>
  <si>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</si>
  <si>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</si>
  <si>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</si>
  <si>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</si>
  <si>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</si>
  <si>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</si>
  <si>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</si>
  <si>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</si>
  <si>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</si>
  <si>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</si>
  <si>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</si>
  <si>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</si>
  <si>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</si>
  <si>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</si>
  <si>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</si>
  <si>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</si>
  <si>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</si>
  <si>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</si>
  <si>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</si>
  <si>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</si>
  <si>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</si>
  <si>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</si>
  <si>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</si>
  <si>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</si>
  <si>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</si>
  <si>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</si>
  <si>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</si>
  <si>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</si>
  <si>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</si>
  <si>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</si>
  <si>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</si>
  <si>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</si>
  <si>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</si>
  <si>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</si>
  <si>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</si>
  <si>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</si>
  <si>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</si>
  <si>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</si>
  <si>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</si>
  <si>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</si>
  <si>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</si>
  <si>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</si>
  <si>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</si>
  <si>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</si>
  <si>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</si>
  <si>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</si>
  <si>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</si>
  <si>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</si>
  <si>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</si>
  <si>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</si>
  <si>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</si>
  <si>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</si>
  <si>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</si>
  <si>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</si>
  <si>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</si>
  <si>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</si>
  <si>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</si>
  <si>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</si>
  <si>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</si>
  <si>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</si>
  <si>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</si>
  <si>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</si>
  <si>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</si>
  <si>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</si>
  <si>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</si>
  <si>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</si>
  <si>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</si>
  <si>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</si>
  <si>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</si>
  <si>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</si>
  <si>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</si>
  <si>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</si>
  <si>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</si>
  <si>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</si>
  <si>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</si>
  <si>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</si>
  <si>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</si>
  <si>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</si>
  <si>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</si>
  <si>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</si>
  <si>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</si>
  <si>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</si>
  <si>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</si>
  <si>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</si>
  <si>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</si>
  <si>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</si>
  <si>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</si>
  <si>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</si>
  <si>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</si>
  <si>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</si>
  <si>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</si>
  <si>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</si>
  <si>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</si>
  <si>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</si>
  <si>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</si>
  <si>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</si>
  <si>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</si>
  <si>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</si>
  <si>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</si>
  <si>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</si>
  <si>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</si>
  <si>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</si>
  <si>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</si>
  <si>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</si>
  <si>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</si>
  <si>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</si>
  <si>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</si>
  <si>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</si>
  <si>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</si>
  <si>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</si>
  <si>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</si>
  <si>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</si>
  <si>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</si>
  <si>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</si>
  <si>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</si>
  <si>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</si>
  <si>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</si>
  <si>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</si>
  <si>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</si>
  <si>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</si>
  <si>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</si>
  <si>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</si>
  <si>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</si>
  <si>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</si>
  <si>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</si>
  <si>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</si>
  <si>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</si>
  <si>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</si>
  <si>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</si>
  <si>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</si>
  <si>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</si>
  <si>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</si>
  <si>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</si>
  <si>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</si>
  <si>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</si>
  <si>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</si>
  <si>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</si>
  <si>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</si>
  <si>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</si>
  <si>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</si>
  <si>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</si>
  <si>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</si>
  <si>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</si>
  <si>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</si>
  <si>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</si>
  <si>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</si>
  <si>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</si>
  <si>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</si>
  <si>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</si>
  <si>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</si>
  <si>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</si>
  <si>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</si>
  <si>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</si>
  <si>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</si>
  <si>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</si>
  <si>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</si>
  <si>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</si>
  <si>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</si>
  <si>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</si>
  <si>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</si>
  <si>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</si>
  <si>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</si>
  <si>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</si>
  <si>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</si>
  <si>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</si>
  <si>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</si>
  <si>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</si>
  <si>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</si>
  <si>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</si>
  <si>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</si>
  <si>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</si>
  <si>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</si>
  <si>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</si>
  <si>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</si>
  <si>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</si>
  <si>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</si>
  <si>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</si>
  <si>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</si>
  <si>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</si>
  <si>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</si>
  <si>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</si>
  <si>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</si>
  <si>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</si>
  <si>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</si>
  <si>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</si>
  <si>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</si>
  <si>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</si>
  <si>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</si>
  <si>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</si>
  <si>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</si>
  <si>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</si>
  <si>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</si>
  <si>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</si>
  <si>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</si>
  <si>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</si>
  <si>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</si>
  <si>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</si>
  <si>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</si>
  <si>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</si>
  <si>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</si>
  <si>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</si>
  <si>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</si>
  <si>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</si>
  <si>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</si>
  <si>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</si>
  <si>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</si>
  <si>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</si>
  <si>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</si>
  <si>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</si>
  <si>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</si>
  <si>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</si>
  <si>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</si>
  <si>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</si>
  <si>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</si>
  <si>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</si>
  <si>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</si>
  <si>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</si>
  <si>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</si>
  <si>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</si>
  <si>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</si>
  <si>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</si>
  <si>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</si>
  <si>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</si>
  <si>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</si>
  <si>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</si>
  <si>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</si>
  <si>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</si>
  <si>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</si>
  <si>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</si>
  <si>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</si>
  <si>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</si>
  <si>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</si>
  <si>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</si>
  <si>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</si>
  <si>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</si>
  <si>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</si>
  <si>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</si>
  <si>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</si>
  <si>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</si>
  <si>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</si>
  <si>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</si>
  <si>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</si>
  <si>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</si>
  <si>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</si>
  <si>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</si>
  <si>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</si>
  <si>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</si>
  <si>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</si>
  <si>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</si>
  <si>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</si>
  <si>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</si>
  <si>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</si>
  <si>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</si>
  <si>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</si>
  <si>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</si>
  <si>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</si>
  <si>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</si>
  <si>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</si>
  <si>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</si>
  <si>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</si>
  <si>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</si>
  <si>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</si>
  <si>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</si>
  <si>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</si>
  <si>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</si>
  <si>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</si>
  <si>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</si>
  <si>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</si>
  <si>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</si>
  <si>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</si>
  <si>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</si>
  <si>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</si>
  <si>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</si>
  <si>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</si>
  <si>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</si>
  <si>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</si>
  <si>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</si>
  <si>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</si>
  <si>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</si>
  <si>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</si>
  <si>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</si>
  <si>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</si>
  <si>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</si>
  <si>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</si>
  <si>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</si>
  <si>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</si>
  <si>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</si>
  <si>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</si>
  <si>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</si>
  <si>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</si>
  <si>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</si>
  <si>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</si>
  <si>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</si>
  <si>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</si>
  <si>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</si>
  <si>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</si>
  <si>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</si>
  <si>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</si>
  <si>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</si>
  <si>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</si>
  <si>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草の根平和交流招へい</t>
    <phoneticPr fontId="5"/>
  </si>
  <si>
    <t>外務報道官・広報文化組織
アジア大洋州局
北米局
欧州局</t>
    <phoneticPr fontId="5"/>
  </si>
  <si>
    <t>人物交流室
大洋州課
北米第一課
西欧課</t>
    <phoneticPr fontId="5"/>
  </si>
  <si>
    <t>○</t>
  </si>
  <si>
    <t>外務省設置法第４条第１項</t>
    <phoneticPr fontId="5"/>
  </si>
  <si>
    <t>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</si>
  <si>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phoneticPr fontId="5"/>
  </si>
  <si>
    <t>フォローアップ調査を行い，当初の目的を達成し「効果があった」と判断する人数の割合を100％に近づける。</t>
    <phoneticPr fontId="5"/>
  </si>
  <si>
    <t>招へい後の調査等で，招へい効果のあった人数の割合。
アンケートないし在外公館を通じた報告書の提出による合理的でかつ客観性が担保された調査を実施。</t>
    <phoneticPr fontId="5"/>
  </si>
  <si>
    <t>在外公館を通じた報告書ないし参加者によるアンケート</t>
    <phoneticPr fontId="5"/>
  </si>
  <si>
    <t>（豪州）招へい人数</t>
    <phoneticPr fontId="5"/>
  </si>
  <si>
    <t>（米国）招へい人数</t>
    <phoneticPr fontId="5"/>
  </si>
  <si>
    <t>人</t>
    <rPh sb="0" eb="1">
      <t>ニン</t>
    </rPh>
    <phoneticPr fontId="5"/>
  </si>
  <si>
    <t>（オランダ）招へい人数</t>
    <phoneticPr fontId="5"/>
  </si>
  <si>
    <t>（豪州）執行額／招へい人数　　　　　　　　　</t>
    <phoneticPr fontId="5"/>
  </si>
  <si>
    <t>（米国）執行額／招へい人数　</t>
    <phoneticPr fontId="5"/>
  </si>
  <si>
    <t>（オランダ）執行額／招へい人数　　　　　　　　　　</t>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</si>
  <si>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phoneticPr fontId="5"/>
  </si>
  <si>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</si>
  <si>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</si>
  <si>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</si>
  <si>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</si>
  <si>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</si>
  <si>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</si>
  <si>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</si>
  <si>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</si>
  <si>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個別の実施ではなく，グループ招へいにより経費の削減を図っている。</t>
    <phoneticPr fontId="5"/>
  </si>
  <si>
    <t>招へいの結果，効果のあった者はほぼ１００％である。</t>
    <phoneticPr fontId="5"/>
  </si>
  <si>
    <t>予算計上どおりの活動実績となっている。</t>
    <phoneticPr fontId="5"/>
  </si>
  <si>
    <t>人</t>
    <rPh sb="0" eb="1">
      <t>ヒト</t>
    </rPh>
    <phoneticPr fontId="5"/>
  </si>
  <si>
    <t>人</t>
    <rPh sb="0" eb="1">
      <t>ニン</t>
    </rPh>
    <phoneticPr fontId="5"/>
  </si>
  <si>
    <t>人物交流事業の実施</t>
    <phoneticPr fontId="5"/>
  </si>
  <si>
    <t>人物交流を通じて，各国に親日層・知日層を形成し，ネットワークを外交活動に活用する。</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</si>
  <si>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phoneticPr fontId="5"/>
  </si>
  <si>
    <t>施策Ⅲ－１　国内広報・海外広報・IT広報・文化交流・報道対策
４　国際文化交流の促進</t>
    <phoneticPr fontId="5"/>
  </si>
  <si>
    <t>豪州</t>
    <rPh sb="0" eb="1">
      <t>ゴウ</t>
    </rPh>
    <rPh sb="1" eb="2">
      <t>シュウ</t>
    </rPh>
    <phoneticPr fontId="5"/>
  </si>
  <si>
    <t>米国</t>
    <rPh sb="0" eb="2">
      <t>ベイコク</t>
    </rPh>
    <phoneticPr fontId="5"/>
  </si>
  <si>
    <t>オランダ</t>
    <phoneticPr fontId="5"/>
  </si>
  <si>
    <t>百万円／人</t>
    <phoneticPr fontId="5"/>
  </si>
  <si>
    <t>百万円／人</t>
    <phoneticPr fontId="5"/>
  </si>
  <si>
    <t>7/3</t>
    <phoneticPr fontId="5"/>
  </si>
  <si>
    <t>6/4</t>
    <phoneticPr fontId="5"/>
  </si>
  <si>
    <t>10 / 4</t>
    <phoneticPr fontId="5"/>
  </si>
  <si>
    <t>22 /10</t>
    <phoneticPr fontId="5"/>
  </si>
  <si>
    <t>15 / 14</t>
    <phoneticPr fontId="5"/>
  </si>
  <si>
    <t>9 / 8</t>
    <phoneticPr fontId="5"/>
  </si>
  <si>
    <t>9 / 4</t>
    <phoneticPr fontId="5"/>
  </si>
  <si>
    <t>株式会社日本旅行</t>
    <rPh sb="0" eb="4">
      <t>カブシキガイシャ</t>
    </rPh>
    <rPh sb="4" eb="6">
      <t>ニホン</t>
    </rPh>
    <rPh sb="6" eb="8">
      <t>リョコウ</t>
    </rPh>
    <phoneticPr fontId="5"/>
  </si>
  <si>
    <t>接遇業務</t>
    <rPh sb="0" eb="2">
      <t>セツグウ</t>
    </rPh>
    <rPh sb="2" eb="4">
      <t>ギョウム</t>
    </rPh>
    <phoneticPr fontId="5"/>
  </si>
  <si>
    <t>－</t>
    <phoneticPr fontId="5"/>
  </si>
  <si>
    <t>B.　株式会社日本旅行</t>
    <rPh sb="3" eb="7">
      <t>カブシキガイシャ</t>
    </rPh>
    <rPh sb="7" eb="9">
      <t>ニホン</t>
    </rPh>
    <rPh sb="9" eb="11">
      <t>リョコウ</t>
    </rPh>
    <phoneticPr fontId="5"/>
  </si>
  <si>
    <t>外部委託</t>
    <rPh sb="0" eb="2">
      <t>ガイブ</t>
    </rPh>
    <rPh sb="2" eb="4">
      <t>イタク</t>
    </rPh>
    <phoneticPr fontId="5"/>
  </si>
  <si>
    <t>（米国）航空券，宿泊先，移動手段の手配等</t>
    <rPh sb="1" eb="3">
      <t>ベイコク</t>
    </rPh>
    <rPh sb="4" eb="7">
      <t>コウクウケン</t>
    </rPh>
    <rPh sb="8" eb="11">
      <t>シュクハクサキ</t>
    </rPh>
    <rPh sb="12" eb="14">
      <t>イドウ</t>
    </rPh>
    <rPh sb="14" eb="16">
      <t>シュダン</t>
    </rPh>
    <rPh sb="17" eb="19">
      <t>テハイ</t>
    </rPh>
    <rPh sb="19" eb="20">
      <t>トウ</t>
    </rPh>
    <phoneticPr fontId="5"/>
  </si>
  <si>
    <t>A.．株式会社ＪＴＢ</t>
    <phoneticPr fontId="5"/>
  </si>
  <si>
    <t>招へい費</t>
    <rPh sb="0" eb="1">
      <t>ショウ</t>
    </rPh>
    <rPh sb="3" eb="4">
      <t>ヒ</t>
    </rPh>
    <phoneticPr fontId="5"/>
  </si>
  <si>
    <t>豪州）航空券手配，接遇業務経費</t>
    <phoneticPr fontId="5"/>
  </si>
  <si>
    <t>株式会社ＪＴＢ</t>
    <phoneticPr fontId="5"/>
  </si>
  <si>
    <t>（豪州）航空券手配，接遇業務経費</t>
    <phoneticPr fontId="5"/>
  </si>
  <si>
    <t>10/6</t>
    <phoneticPr fontId="5"/>
  </si>
  <si>
    <t>有</t>
  </si>
  <si>
    <t>無</t>
  </si>
  <si>
    <t>‐</t>
  </si>
  <si>
    <t>（オランダ）接遇業務経費</t>
    <rPh sb="6" eb="8">
      <t>セツグウ</t>
    </rPh>
    <rPh sb="8" eb="10">
      <t>ギョウム</t>
    </rPh>
    <rPh sb="10" eb="12">
      <t>ケイヒ</t>
    </rPh>
    <phoneticPr fontId="5"/>
  </si>
  <si>
    <t>航空賃</t>
    <rPh sb="0" eb="2">
      <t>コウクウ</t>
    </rPh>
    <rPh sb="2" eb="3">
      <t>チン</t>
    </rPh>
    <phoneticPr fontId="5"/>
  </si>
  <si>
    <t>（オランダ）招へい者の航空賃</t>
    <rPh sb="6" eb="7">
      <t>ショウ</t>
    </rPh>
    <rPh sb="9" eb="10">
      <t>シャ</t>
    </rPh>
    <rPh sb="11" eb="13">
      <t>コウクウ</t>
    </rPh>
    <rPh sb="13" eb="14">
      <t>チン</t>
    </rPh>
    <phoneticPr fontId="5"/>
  </si>
  <si>
    <t>株式会社ＪＴＢコーポレートセールス</t>
    <rPh sb="0" eb="2">
      <t>カブシキ</t>
    </rPh>
    <rPh sb="2" eb="4">
      <t>カイシャ</t>
    </rPh>
    <phoneticPr fontId="5"/>
  </si>
  <si>
    <t>（オランダ）接遇業務</t>
    <rPh sb="6" eb="8">
      <t>セツグウ</t>
    </rPh>
    <rPh sb="8" eb="10">
      <t>ギョウム</t>
    </rPh>
    <phoneticPr fontId="5"/>
  </si>
  <si>
    <t>説明会には複数社出席なるも，被招へい者の深刻な高齢化に鑑み，極めて困難な招へいになることから辞退あり</t>
    <rPh sb="0" eb="2">
      <t>セツメイ</t>
    </rPh>
    <rPh sb="2" eb="3">
      <t>カイ</t>
    </rPh>
    <rPh sb="5" eb="7">
      <t>フクスウ</t>
    </rPh>
    <rPh sb="7" eb="8">
      <t>シャ</t>
    </rPh>
    <rPh sb="8" eb="10">
      <t>シュッセキ</t>
    </rPh>
    <rPh sb="14" eb="15">
      <t>ヒ</t>
    </rPh>
    <rPh sb="15" eb="16">
      <t>ショウ</t>
    </rPh>
    <rPh sb="18" eb="19">
      <t>シャ</t>
    </rPh>
    <rPh sb="20" eb="22">
      <t>シンコク</t>
    </rPh>
    <rPh sb="23" eb="26">
      <t>コウレイカ</t>
    </rPh>
    <rPh sb="27" eb="28">
      <t>カンガ</t>
    </rPh>
    <rPh sb="30" eb="31">
      <t>キワ</t>
    </rPh>
    <rPh sb="33" eb="35">
      <t>コンナン</t>
    </rPh>
    <rPh sb="36" eb="37">
      <t>ショウ</t>
    </rPh>
    <rPh sb="46" eb="48">
      <t>ジタイ</t>
    </rPh>
    <phoneticPr fontId="5"/>
  </si>
  <si>
    <t>ＨＩＳトラベル・オランダ社</t>
    <rPh sb="12" eb="13">
      <t>シャ</t>
    </rPh>
    <phoneticPr fontId="5"/>
  </si>
  <si>
    <t>（オランダ）航空券手配</t>
    <rPh sb="6" eb="9">
      <t>コウクウケン</t>
    </rPh>
    <rPh sb="9" eb="11">
      <t>テハイ</t>
    </rPh>
    <phoneticPr fontId="5"/>
  </si>
  <si>
    <t>-</t>
    <phoneticPr fontId="5"/>
  </si>
  <si>
    <t>5.5/4</t>
    <phoneticPr fontId="5"/>
  </si>
  <si>
    <t>・平成29年度：招へい者は32人
・平成30年度：招へい者は16人
・令和元年度：招へい者は14人</t>
    <rPh sb="35" eb="37">
      <t>レイワ</t>
    </rPh>
    <rPh sb="37" eb="38">
      <t>モト</t>
    </rPh>
    <phoneticPr fontId="5"/>
  </si>
  <si>
    <t>・令和２年度：17名の招へいを行い，各国の我が国の正しい理解を深めることに努め，親日層・知日層の形成・発展を図り，相手国との関係を一層強化する。</t>
    <rPh sb="1" eb="3">
      <t>レイワ</t>
    </rPh>
    <rPh sb="4" eb="5">
      <t>ネン</t>
    </rPh>
    <rPh sb="5" eb="6">
      <t>ド</t>
    </rPh>
    <rPh sb="9" eb="10">
      <t>メイ</t>
    </rPh>
    <rPh sb="11" eb="12">
      <t>ショウ</t>
    </rPh>
    <rPh sb="15" eb="16">
      <t>オコナ</t>
    </rPh>
    <rPh sb="18" eb="20">
      <t>カッコク</t>
    </rPh>
    <rPh sb="21" eb="22">
      <t>ワ</t>
    </rPh>
    <rPh sb="23" eb="24">
      <t>クニ</t>
    </rPh>
    <rPh sb="25" eb="26">
      <t>タダ</t>
    </rPh>
    <rPh sb="28" eb="30">
      <t>リカイ</t>
    </rPh>
    <rPh sb="31" eb="32">
      <t>フカ</t>
    </rPh>
    <rPh sb="37" eb="38">
      <t>ツト</t>
    </rPh>
    <rPh sb="40" eb="42">
      <t>シンニチ</t>
    </rPh>
    <rPh sb="42" eb="43">
      <t>ソウ</t>
    </rPh>
    <rPh sb="44" eb="46">
      <t>チニチ</t>
    </rPh>
    <rPh sb="46" eb="47">
      <t>ソウ</t>
    </rPh>
    <rPh sb="48" eb="50">
      <t>ケイセイ</t>
    </rPh>
    <rPh sb="51" eb="53">
      <t>ハッテン</t>
    </rPh>
    <rPh sb="54" eb="55">
      <t>ハカ</t>
    </rPh>
    <rPh sb="57" eb="60">
      <t>アイテコク</t>
    </rPh>
    <rPh sb="62" eb="64">
      <t>カンケイ</t>
    </rPh>
    <rPh sb="65" eb="67">
      <t>イッソウ</t>
    </rPh>
    <rPh sb="67" eb="69">
      <t>キョウカ</t>
    </rPh>
    <phoneticPr fontId="5"/>
  </si>
  <si>
    <t>-</t>
    <phoneticPr fontId="5"/>
  </si>
  <si>
    <t>201</t>
    <phoneticPr fontId="5"/>
  </si>
  <si>
    <t>77</t>
    <phoneticPr fontId="5"/>
  </si>
  <si>
    <t>75</t>
    <phoneticPr fontId="5"/>
  </si>
  <si>
    <t>79</t>
    <phoneticPr fontId="5"/>
  </si>
  <si>
    <t>104</t>
    <phoneticPr fontId="5"/>
  </si>
  <si>
    <t>102</t>
    <phoneticPr fontId="5"/>
  </si>
  <si>
    <t>外務省</t>
  </si>
  <si>
    <t>0107</t>
    <phoneticPr fontId="5"/>
  </si>
  <si>
    <t>10/4</t>
    <phoneticPr fontId="5"/>
  </si>
  <si>
    <t>10/9</t>
    <phoneticPr fontId="5"/>
  </si>
  <si>
    <t>5.5/4</t>
    <phoneticPr fontId="5"/>
  </si>
  <si>
    <t>室長　内田　立国
課長　中村　浩平
課長　藤本　健太郎
課長　北郷　恭子</t>
    <rPh sb="18" eb="20">
      <t>カチョウ</t>
    </rPh>
    <rPh sb="21" eb="23">
      <t>フジモト</t>
    </rPh>
    <rPh sb="24" eb="27">
      <t>ケンタロウ</t>
    </rPh>
    <rPh sb="28" eb="30">
      <t>カチョウ</t>
    </rPh>
    <rPh sb="31" eb="33">
      <t>キタゴウ</t>
    </rPh>
    <rPh sb="34" eb="36">
      <t>キョウコ</t>
    </rPh>
    <phoneticPr fontId="5"/>
  </si>
  <si>
    <t>事業は効率的かつ適切に実施されている。</t>
    <rPh sb="0" eb="2">
      <t>ジギョウ</t>
    </rPh>
    <rPh sb="3" eb="6">
      <t>コウリツテキ</t>
    </rPh>
    <rPh sb="8" eb="10">
      <t>テキセツ</t>
    </rPh>
    <rPh sb="11" eb="13">
      <t>ジッシ</t>
    </rPh>
    <phoneticPr fontId="5"/>
  </si>
  <si>
    <t>参加者へのアンケート等を活用し，プログラムの内容に不断の改善を行っていく。</t>
    <rPh sb="0" eb="3">
      <t>サンカシャ</t>
    </rPh>
    <rPh sb="10" eb="11">
      <t>トウ</t>
    </rPh>
    <rPh sb="12" eb="14">
      <t>カツヨウ</t>
    </rPh>
    <rPh sb="22" eb="24">
      <t>ナイヨウ</t>
    </rPh>
    <rPh sb="25" eb="27">
      <t>フダン</t>
    </rPh>
    <rPh sb="28" eb="30">
      <t>カイゼン</t>
    </rPh>
    <rPh sb="31" eb="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</si>
</sst>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12871</xdr:colOff>
      <xdr:row>742</xdr:row>
      <xdr:rowOff>0</xdr:rowOff>
    </xdr:from>
    <xdr:to>
      <xdr:col>32</xdr:col>
      <xdr:colOff>182861</xdr:colOff>
      <xdr:row>744</xdr:row>
      <xdr:rowOff>195407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49628" y="234173412"/>
          <a:ext cx="2023503" cy="89047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２５百万円</a:t>
          </a:r>
        </a:p>
      </xdr:txBody>
    </xdr:sp>
    <xdr:clientData/>
  </xdr:twoCellAnchor>
  <xdr:twoCellAnchor>
    <xdr:from>
      <xdr:col>15</xdr:col>
      <xdr:colOff>194545</xdr:colOff>
      <xdr:row>746</xdr:row>
      <xdr:rowOff>0</xdr:rowOff>
    </xdr:from>
    <xdr:to>
      <xdr:col>38</xdr:col>
      <xdr:colOff>141588</xdr:colOff>
      <xdr:row>746</xdr:row>
      <xdr:rowOff>8034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3283734" y="43171419"/>
          <a:ext cx="4683800" cy="80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115845</xdr:colOff>
      <xdr:row>746</xdr:row>
      <xdr:rowOff>15297</xdr:rowOff>
    </xdr:from>
    <xdr:to>
      <xdr:col>38</xdr:col>
      <xdr:colOff>116165</xdr:colOff>
      <xdr:row>748</xdr:row>
      <xdr:rowOff>12872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7941791" y="43186716"/>
          <a:ext cx="320" cy="6926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85322</xdr:colOff>
      <xdr:row>749</xdr:row>
      <xdr:rowOff>19487</xdr:rowOff>
    </xdr:from>
    <xdr:to>
      <xdr:col>19</xdr:col>
      <xdr:colOff>33130</xdr:colOff>
      <xdr:row>751</xdr:row>
      <xdr:rowOff>202121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71931" y="44323161"/>
          <a:ext cx="1538069" cy="89493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Ａ．株式会社ＪＴＢ</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５百万円</a:t>
          </a:r>
        </a:p>
      </xdr:txBody>
    </xdr:sp>
    <xdr:clientData/>
  </xdr:twoCellAnchor>
  <xdr:twoCellAnchor>
    <xdr:from>
      <xdr:col>10</xdr:col>
      <xdr:colOff>64359</xdr:colOff>
      <xdr:row>748</xdr:row>
      <xdr:rowOff>64359</xdr:rowOff>
    </xdr:from>
    <xdr:to>
      <xdr:col>20</xdr:col>
      <xdr:colOff>114847</xdr:colOff>
      <xdr:row>748</xdr:row>
      <xdr:rowOff>312571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23818" y="236322974"/>
          <a:ext cx="2109948"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13565</xdr:colOff>
      <xdr:row>748</xdr:row>
      <xdr:rowOff>103496</xdr:rowOff>
    </xdr:from>
    <xdr:to>
      <xdr:col>31</xdr:col>
      <xdr:colOff>115441</xdr:colOff>
      <xdr:row>749</xdr:row>
      <xdr:rowOff>35268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88000" y="44051018"/>
          <a:ext cx="2089702" cy="287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33</xdr:col>
      <xdr:colOff>49833</xdr:colOff>
      <xdr:row>748</xdr:row>
      <xdr:rowOff>86386</xdr:rowOff>
    </xdr:from>
    <xdr:to>
      <xdr:col>44</xdr:col>
      <xdr:colOff>65806</xdr:colOff>
      <xdr:row>749</xdr:row>
      <xdr:rowOff>6392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46049" y="43952872"/>
          <a:ext cx="2281379" cy="267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89508</xdr:colOff>
      <xdr:row>751</xdr:row>
      <xdr:rowOff>309870</xdr:rowOff>
    </xdr:from>
    <xdr:to>
      <xdr:col>29</xdr:col>
      <xdr:colOff>24849</xdr:colOff>
      <xdr:row>753</xdr:row>
      <xdr:rowOff>240195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63943" y="45325848"/>
          <a:ext cx="1525602" cy="642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32</xdr:col>
      <xdr:colOff>28447</xdr:colOff>
      <xdr:row>751</xdr:row>
      <xdr:rowOff>294581</xdr:rowOff>
    </xdr:from>
    <xdr:to>
      <xdr:col>40</xdr:col>
      <xdr:colOff>188279</xdr:colOff>
      <xdr:row>753</xdr:row>
      <xdr:rowOff>16565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89490" y="45310559"/>
          <a:ext cx="1750093" cy="434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21</xdr:col>
      <xdr:colOff>57004</xdr:colOff>
      <xdr:row>749</xdr:row>
      <xdr:rowOff>31943</xdr:rowOff>
    </xdr:from>
    <xdr:to>
      <xdr:col>29</xdr:col>
      <xdr:colOff>82826</xdr:colOff>
      <xdr:row>751</xdr:row>
      <xdr:rowOff>230752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31439" y="44335617"/>
          <a:ext cx="1616083" cy="91111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Ｂ．株式会社日本旅行</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11</xdr:col>
      <xdr:colOff>51455</xdr:colOff>
      <xdr:row>751</xdr:row>
      <xdr:rowOff>296104</xdr:rowOff>
    </xdr:from>
    <xdr:to>
      <xdr:col>19</xdr:col>
      <xdr:colOff>16565</xdr:colOff>
      <xdr:row>753</xdr:row>
      <xdr:rowOff>347869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238064" y="45312082"/>
          <a:ext cx="1555371" cy="764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a:p>
          <a:pPr algn="ctr"/>
          <a:r>
            <a:rPr lang="ja-JP" altLang="en-US" sz="900">
              <a:solidFill>
                <a:sysClr val="windowText" lastClr="000000"/>
              </a:solidFill>
              <a:latin typeface="+mj-ea"/>
              <a:ea typeface="+mj-ea"/>
            </a:rPr>
            <a:t>国際航空券購入</a:t>
          </a:r>
        </a:p>
      </xdr:txBody>
    </xdr:sp>
    <xdr:clientData/>
  </xdr:twoCellAnchor>
  <xdr:twoCellAnchor>
    <xdr:from>
      <xdr:col>31</xdr:col>
      <xdr:colOff>140692</xdr:colOff>
      <xdr:row>749</xdr:row>
      <xdr:rowOff>25743</xdr:rowOff>
    </xdr:from>
    <xdr:to>
      <xdr:col>41</xdr:col>
      <xdr:colOff>91108</xdr:colOff>
      <xdr:row>751</xdr:row>
      <xdr:rowOff>221151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302953" y="44329417"/>
          <a:ext cx="1938242" cy="90771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43</xdr:col>
      <xdr:colOff>89096</xdr:colOff>
      <xdr:row>748</xdr:row>
      <xdr:rowOff>93571</xdr:rowOff>
    </xdr:from>
    <xdr:to>
      <xdr:col>48</xdr:col>
      <xdr:colOff>99393</xdr:colOff>
      <xdr:row>749</xdr:row>
      <xdr:rowOff>21643</xdr:rowOff>
    </xdr:to>
    <xdr:sp macro="" textlink="">
      <xdr:nvSpPr>
        <xdr:cNvPr id="17" name="テキスト ボックス 16"/>
        <xdr:cNvSpPr txBox="1"/>
      </xdr:nvSpPr>
      <xdr:spPr>
        <a:xfrm>
          <a:off x="8636748" y="44041093"/>
          <a:ext cx="1004210" cy="284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44</xdr:col>
      <xdr:colOff>64678</xdr:colOff>
      <xdr:row>2175</xdr:row>
      <xdr:rowOff>131143</xdr:rowOff>
    </xdr:from>
    <xdr:to>
      <xdr:col>54</xdr:col>
      <xdr:colOff>112059</xdr:colOff>
      <xdr:row>2177</xdr:row>
      <xdr:rowOff>72087</xdr:rowOff>
    </xdr:to>
    <xdr:sp macro="" textlink="">
      <xdr:nvSpPr>
        <xdr:cNvPr id="18" name="テキスト ボックス 17"/>
        <xdr:cNvSpPr txBox="1"/>
      </xdr:nvSpPr>
      <xdr:spPr>
        <a:xfrm>
          <a:off x="9126300" y="235527359"/>
          <a:ext cx="2248428" cy="275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44</xdr:col>
      <xdr:colOff>64678</xdr:colOff>
      <xdr:row>2175</xdr:row>
      <xdr:rowOff>131143</xdr:rowOff>
    </xdr:from>
    <xdr:to>
      <xdr:col>44</xdr:col>
      <xdr:colOff>73963</xdr:colOff>
      <xdr:row>2180</xdr:row>
      <xdr:rowOff>164424</xdr:rowOff>
    </xdr:to>
    <xdr:cxnSp macro="">
      <xdr:nvCxnSpPr>
        <xdr:cNvPr id="20" name="直線矢印コネクタ 19">
          <a:extLst>
            <a:ext uri="{FF2B5EF4-FFF2-40B4-BE49-F238E27FC236}">
              <a16:creationId xmlns:a16="http://schemas.microsoft.com/office/drawing/2014/main" id="{00000000-0008-0000-0000-000007000000}"/>
            </a:ext>
          </a:extLst>
        </xdr:cNvPr>
        <xdr:cNvCxnSpPr/>
      </xdr:nvCxnSpPr>
      <xdr:spPr>
        <a:xfrm>
          <a:off x="9126300" y="235527359"/>
          <a:ext cx="9285" cy="8699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115957</xdr:colOff>
      <xdr:row>747</xdr:row>
      <xdr:rowOff>16565</xdr:rowOff>
    </xdr:from>
    <xdr:to>
      <xdr:col>45</xdr:col>
      <xdr:colOff>124239</xdr:colOff>
      <xdr:row>748</xdr:row>
      <xdr:rowOff>11640</xdr:rowOff>
    </xdr:to>
    <xdr:cxnSp macro="">
      <xdr:nvCxnSpPr>
        <xdr:cNvPr id="21" name="直線矢印コネクタ 20">
          <a:extLst>
            <a:ext uri="{FF2B5EF4-FFF2-40B4-BE49-F238E27FC236}">
              <a16:creationId xmlns:a16="http://schemas.microsoft.com/office/drawing/2014/main" id="{00000000-0008-0000-0000-000007000000}"/>
            </a:ext>
          </a:extLst>
        </xdr:cNvPr>
        <xdr:cNvCxnSpPr/>
      </xdr:nvCxnSpPr>
      <xdr:spPr>
        <a:xfrm>
          <a:off x="9061174" y="43607935"/>
          <a:ext cx="8282" cy="3512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115255</xdr:colOff>
      <xdr:row>747</xdr:row>
      <xdr:rowOff>1049</xdr:rowOff>
    </xdr:from>
    <xdr:to>
      <xdr:col>45</xdr:col>
      <xdr:colOff>124240</xdr:colOff>
      <xdr:row>747</xdr:row>
      <xdr:rowOff>8281</xdr:rowOff>
    </xdr:to>
    <xdr:cxnSp macro="">
      <xdr:nvCxnSpPr>
        <xdr:cNvPr id="24" name="直線コネクタ 23">
          <a:extLst>
            <a:ext uri="{FF2B5EF4-FFF2-40B4-BE49-F238E27FC236}">
              <a16:creationId xmlns:a16="http://schemas.microsoft.com/office/drawing/2014/main" id="{00000000-0008-0000-0000-000006000000}"/>
            </a:ext>
          </a:extLst>
        </xdr:cNvPr>
        <xdr:cNvCxnSpPr/>
      </xdr:nvCxnSpPr>
      <xdr:spPr>
        <a:xfrm>
          <a:off x="7668994" y="43592419"/>
          <a:ext cx="1400463" cy="72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91109</xdr:colOff>
      <xdr:row>749</xdr:row>
      <xdr:rowOff>8283</xdr:rowOff>
    </xdr:from>
    <xdr:to>
      <xdr:col>49</xdr:col>
      <xdr:colOff>140804</xdr:colOff>
      <xdr:row>751</xdr:row>
      <xdr:rowOff>202588</xdr:rowOff>
    </xdr:to>
    <xdr:sp macro="" textlink="">
      <xdr:nvSpPr>
        <xdr:cNvPr id="29" name="正方形/長方形 28"/>
        <xdr:cNvSpPr/>
      </xdr:nvSpPr>
      <xdr:spPr>
        <a:xfrm>
          <a:off x="8439979" y="44311957"/>
          <a:ext cx="1441173" cy="90660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42</xdr:col>
      <xdr:colOff>91108</xdr:colOff>
      <xdr:row>751</xdr:row>
      <xdr:rowOff>265043</xdr:rowOff>
    </xdr:from>
    <xdr:to>
      <xdr:col>49</xdr:col>
      <xdr:colOff>182218</xdr:colOff>
      <xdr:row>753</xdr:row>
      <xdr:rowOff>39747</xdr:rowOff>
    </xdr:to>
    <xdr:sp macro="" textlink="">
      <xdr:nvSpPr>
        <xdr:cNvPr id="30" name="大かっこ 29"/>
        <xdr:cNvSpPr/>
      </xdr:nvSpPr>
      <xdr:spPr>
        <a:xfrm>
          <a:off x="8439978" y="45281021"/>
          <a:ext cx="1482588" cy="487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国際航空券購入</a:t>
          </a:r>
          <a:endParaRPr lang="en-US" altLang="ja-JP" sz="900">
            <a:latin typeface="+mj-ea"/>
            <a:ea typeface="+mj-ea"/>
          </a:endParaRPr>
        </a:p>
      </xdr:txBody>
    </xdr:sp>
    <xdr:clientData/>
  </xdr:twoCellAnchor>
  <xdr:twoCellAnchor>
    <xdr:from>
      <xdr:col>26</xdr:col>
      <xdr:colOff>8282</xdr:colOff>
      <xdr:row>744</xdr:row>
      <xdr:rowOff>231913</xdr:rowOff>
    </xdr:from>
    <xdr:to>
      <xdr:col>26</xdr:col>
      <xdr:colOff>8282</xdr:colOff>
      <xdr:row>748</xdr:row>
      <xdr:rowOff>14141</xdr:rowOff>
    </xdr:to>
    <xdr:cxnSp macro="">
      <xdr:nvCxnSpPr>
        <xdr:cNvPr id="32" name="直線矢印コネクタ 31">
          <a:extLst>
            <a:ext uri="{FF2B5EF4-FFF2-40B4-BE49-F238E27FC236}">
              <a16:creationId xmlns:a16="http://schemas.microsoft.com/office/drawing/2014/main" id="{00000000-0008-0000-0000-000007000000}"/>
            </a:ext>
          </a:extLst>
        </xdr:cNvPr>
        <xdr:cNvCxnSpPr/>
      </xdr:nvCxnSpPr>
      <xdr:spPr>
        <a:xfrm>
          <a:off x="5176630" y="42754826"/>
          <a:ext cx="0" cy="12068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746</xdr:row>
      <xdr:rowOff>8282</xdr:rowOff>
    </xdr:from>
    <xdr:to>
      <xdr:col>15</xdr:col>
      <xdr:colOff>190820</xdr:colOff>
      <xdr:row>748</xdr:row>
      <xdr:rowOff>5857</xdr:rowOff>
    </xdr:to>
    <xdr:cxnSp macro="">
      <xdr:nvCxnSpPr>
        <xdr:cNvPr id="34" name="直線矢印コネクタ 33">
          <a:extLst>
            <a:ext uri="{FF2B5EF4-FFF2-40B4-BE49-F238E27FC236}">
              <a16:creationId xmlns:a16="http://schemas.microsoft.com/office/drawing/2014/main" id="{00000000-0008-0000-0000-000007000000}"/>
            </a:ext>
          </a:extLst>
        </xdr:cNvPr>
        <xdr:cNvCxnSpPr/>
      </xdr:nvCxnSpPr>
      <xdr:spPr>
        <a:xfrm flipH="1">
          <a:off x="3172239" y="43243499"/>
          <a:ext cx="320" cy="7098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t="s">
        <v>346</v>
      </c>
      <c r="AP2" s="967"/>
      <c r="AQ2" s="967"/>
      <c r="AR2" s="78" t="str">
        <f>IF(OR(AO2="　", AO2=""), "", "-")</f>
        <v/>
      </c>
      <c r="AS2" s="968">
        <v>123</v>
      </c>
      <c r="AT2" s="968"/>
      <c r="AU2" s="968"/>
      <c r="AV2" s="51" t="str">
        <f>IF(AW2="", "", "-")</f>
        <v/>
      </c>
      <c r="AW2" s="913"/>
      <c r="AX2" s="913"/>
    </row>
    <row r="3" spans="1:50" ht="21" customHeight="1" thickBot="1" x14ac:dyDescent="0.25">
      <c r="A3" s="868" t="s">
        <v>428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641</v>
      </c>
      <c r="AK3" s="870"/>
      <c r="AL3" s="870"/>
      <c r="AM3" s="870"/>
      <c r="AN3" s="870"/>
      <c r="AO3" s="870"/>
      <c r="AP3" s="870"/>
      <c r="AQ3" s="870"/>
      <c r="AR3" s="870"/>
      <c r="AS3" s="870"/>
      <c r="AT3" s="870"/>
      <c r="AU3" s="870"/>
      <c r="AV3" s="870"/>
      <c r="AW3" s="870"/>
      <c r="AX3" s="24" t="s">
        <v>65</v>
      </c>
    </row>
    <row r="4" spans="1:50" ht="63" customHeight="1" x14ac:dyDescent="0.2">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71.25" customHeight="1" x14ac:dyDescent="0.2">
      <c r="A5" s="692" t="s">
        <v>67</v>
      </c>
      <c r="B5" s="693"/>
      <c r="C5" s="693"/>
      <c r="D5" s="693"/>
      <c r="E5" s="693"/>
      <c r="F5" s="694"/>
      <c r="G5" s="840" t="s">
        <v>521</v>
      </c>
      <c r="H5" s="841"/>
      <c r="I5" s="841"/>
      <c r="J5" s="841"/>
      <c r="K5" s="841"/>
      <c r="L5" s="841"/>
      <c r="M5" s="842" t="s">
        <v>66</v>
      </c>
      <c r="N5" s="843"/>
      <c r="O5" s="843"/>
      <c r="P5" s="843"/>
      <c r="Q5" s="843"/>
      <c r="R5" s="844"/>
      <c r="S5" s="845" t="s">
        <v>70</v>
      </c>
      <c r="T5" s="841"/>
      <c r="U5" s="841"/>
      <c r="V5" s="841"/>
      <c r="W5" s="841"/>
      <c r="X5" s="846"/>
      <c r="Y5" s="698" t="s">
        <v>3</v>
      </c>
      <c r="Z5" s="546"/>
      <c r="AA5" s="546"/>
      <c r="AB5" s="546"/>
      <c r="AC5" s="546"/>
      <c r="AD5" s="547"/>
      <c r="AE5" s="699" t="s">
        <v>562</v>
      </c>
      <c r="AF5" s="699"/>
      <c r="AG5" s="699"/>
      <c r="AH5" s="699"/>
      <c r="AI5" s="699"/>
      <c r="AJ5" s="699"/>
      <c r="AK5" s="699"/>
      <c r="AL5" s="699"/>
      <c r="AM5" s="699"/>
      <c r="AN5" s="699"/>
      <c r="AO5" s="699"/>
      <c r="AP5" s="700"/>
      <c r="AQ5" s="701" t="s">
        <v>646</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4" t="s">
        <v>392</v>
      </c>
      <c r="Z7" s="446"/>
      <c r="AA7" s="446"/>
      <c r="AB7" s="446"/>
      <c r="AC7" s="446"/>
      <c r="AD7" s="925"/>
      <c r="AE7" s="914"/>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8" t="s">
        <v>259</v>
      </c>
      <c r="B8" s="499"/>
      <c r="C8" s="499"/>
      <c r="D8" s="499"/>
      <c r="E8" s="499"/>
      <c r="F8" s="500"/>
      <c r="G8" s="935" t="str">
        <f>入力規則等!A27</f>
        <v>-</v>
      </c>
      <c r="H8" s="723"/>
      <c r="I8" s="723"/>
      <c r="J8" s="723"/>
      <c r="K8" s="723"/>
      <c r="L8" s="723"/>
      <c r="M8" s="723"/>
      <c r="N8" s="723"/>
      <c r="O8" s="723"/>
      <c r="P8" s="723"/>
      <c r="Q8" s="723"/>
      <c r="R8" s="723"/>
      <c r="S8" s="723"/>
      <c r="T8" s="723"/>
      <c r="U8" s="723"/>
      <c r="V8" s="723"/>
      <c r="W8" s="723"/>
      <c r="X8" s="936"/>
      <c r="Y8" s="847" t="s">
        <v>260</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0" t="s">
        <v>23</v>
      </c>
      <c r="B9" s="851"/>
      <c r="C9" s="851"/>
      <c r="D9" s="851"/>
      <c r="E9" s="851"/>
      <c r="F9" s="851"/>
      <c r="G9" s="852" t="s">
        <v>565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8" t="s">
        <v>24</v>
      </c>
      <c r="B12" s="979"/>
      <c r="C12" s="979"/>
      <c r="D12" s="979"/>
      <c r="E12" s="979"/>
      <c r="F12" s="980"/>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5"/>
    </row>
    <row r="13" spans="1:50" ht="21" customHeight="1" x14ac:dyDescent="0.2">
      <c r="A13" s="614"/>
      <c r="B13" s="615"/>
      <c r="C13" s="615"/>
      <c r="D13" s="615"/>
      <c r="E13" s="615"/>
      <c r="F13" s="616"/>
      <c r="G13" s="726" t="s">
        <v>6</v>
      </c>
      <c r="H13" s="727"/>
      <c r="I13" s="765" t="s">
        <v>7</v>
      </c>
      <c r="J13" s="766"/>
      <c r="K13" s="766"/>
      <c r="L13" s="766"/>
      <c r="M13" s="766"/>
      <c r="N13" s="766"/>
      <c r="O13" s="767"/>
      <c r="P13" s="657">
        <v>51</v>
      </c>
      <c r="Q13" s="658"/>
      <c r="R13" s="658"/>
      <c r="S13" s="658"/>
      <c r="T13" s="658"/>
      <c r="U13" s="658"/>
      <c r="V13" s="659"/>
      <c r="W13" s="657">
        <v>27</v>
      </c>
      <c r="X13" s="658"/>
      <c r="Y13" s="658"/>
      <c r="Z13" s="658"/>
      <c r="AA13" s="658"/>
      <c r="AB13" s="658"/>
      <c r="AC13" s="659"/>
      <c r="AD13" s="657">
        <v>26</v>
      </c>
      <c r="AE13" s="658"/>
      <c r="AF13" s="658"/>
      <c r="AG13" s="658"/>
      <c r="AH13" s="658"/>
      <c r="AI13" s="658"/>
      <c r="AJ13" s="659"/>
      <c r="AK13" s="657">
        <v>25</v>
      </c>
      <c r="AL13" s="658"/>
      <c r="AM13" s="658"/>
      <c r="AN13" s="658"/>
      <c r="AO13" s="658"/>
      <c r="AP13" s="658"/>
      <c r="AQ13" s="659"/>
      <c r="AR13" s="921"/>
      <c r="AS13" s="922"/>
      <c r="AT13" s="922"/>
      <c r="AU13" s="922"/>
      <c r="AV13" s="922"/>
      <c r="AW13" s="922"/>
      <c r="AX13" s="923"/>
    </row>
    <row r="14" spans="1:50" ht="21" customHeight="1" x14ac:dyDescent="0.2">
      <c r="A14" s="614"/>
      <c r="B14" s="615"/>
      <c r="C14" s="615"/>
      <c r="D14" s="615"/>
      <c r="E14" s="615"/>
      <c r="F14" s="616"/>
      <c r="G14" s="728"/>
      <c r="H14" s="729"/>
      <c r="I14" s="714" t="s">
        <v>8</v>
      </c>
      <c r="J14" s="763"/>
      <c r="K14" s="763"/>
      <c r="L14" s="763"/>
      <c r="M14" s="763"/>
      <c r="N14" s="763"/>
      <c r="O14" s="764"/>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2">
      <c r="A15" s="614"/>
      <c r="B15" s="615"/>
      <c r="C15" s="615"/>
      <c r="D15" s="615"/>
      <c r="E15" s="615"/>
      <c r="F15" s="616"/>
      <c r="G15" s="728"/>
      <c r="H15" s="729"/>
      <c r="I15" s="714" t="s">
        <v>51</v>
      </c>
      <c r="J15" s="715"/>
      <c r="K15" s="715"/>
      <c r="L15" s="715"/>
      <c r="M15" s="715"/>
      <c r="N15" s="715"/>
      <c r="O15" s="716"/>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2">
      <c r="A16" s="614"/>
      <c r="B16" s="615"/>
      <c r="C16" s="615"/>
      <c r="D16" s="615"/>
      <c r="E16" s="615"/>
      <c r="F16" s="616"/>
      <c r="G16" s="728"/>
      <c r="H16" s="729"/>
      <c r="I16" s="714" t="s">
        <v>52</v>
      </c>
      <c r="J16" s="715"/>
      <c r="K16" s="715"/>
      <c r="L16" s="715"/>
      <c r="M16" s="715"/>
      <c r="N16" s="715"/>
      <c r="O16" s="716"/>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8"/>
      <c r="H17" s="729"/>
      <c r="I17" s="714" t="s">
        <v>50</v>
      </c>
      <c r="J17" s="763"/>
      <c r="K17" s="763"/>
      <c r="L17" s="763"/>
      <c r="M17" s="763"/>
      <c r="N17" s="763"/>
      <c r="O17" s="764"/>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2">
      <c r="A18" s="614"/>
      <c r="B18" s="615"/>
      <c r="C18" s="615"/>
      <c r="D18" s="615"/>
      <c r="E18" s="615"/>
      <c r="F18" s="616"/>
      <c r="G18" s="730"/>
      <c r="H18" s="731"/>
      <c r="I18" s="719" t="s">
        <v>20</v>
      </c>
      <c r="J18" s="720"/>
      <c r="K18" s="720"/>
      <c r="L18" s="720"/>
      <c r="M18" s="720"/>
      <c r="N18" s="720"/>
      <c r="O18" s="721"/>
      <c r="P18" s="879">
        <f>SUM(P13:V17)</f>
        <v>51</v>
      </c>
      <c r="Q18" s="880"/>
      <c r="R18" s="880"/>
      <c r="S18" s="880"/>
      <c r="T18" s="880"/>
      <c r="U18" s="880"/>
      <c r="V18" s="881"/>
      <c r="W18" s="879">
        <f>SUM(W13:AC17)</f>
        <v>27</v>
      </c>
      <c r="X18" s="880"/>
      <c r="Y18" s="880"/>
      <c r="Z18" s="880"/>
      <c r="AA18" s="880"/>
      <c r="AB18" s="880"/>
      <c r="AC18" s="881"/>
      <c r="AD18" s="879">
        <f>SUM(AD13:AJ17)</f>
        <v>26</v>
      </c>
      <c r="AE18" s="880"/>
      <c r="AF18" s="880"/>
      <c r="AG18" s="880"/>
      <c r="AH18" s="880"/>
      <c r="AI18" s="880"/>
      <c r="AJ18" s="881"/>
      <c r="AK18" s="879">
        <f>SUM(AK13:AQ17)</f>
        <v>25</v>
      </c>
      <c r="AL18" s="880"/>
      <c r="AM18" s="880"/>
      <c r="AN18" s="880"/>
      <c r="AO18" s="880"/>
      <c r="AP18" s="880"/>
      <c r="AQ18" s="881"/>
      <c r="AR18" s="879">
        <f>SUM(AR13:AX17)</f>
        <v>0</v>
      </c>
      <c r="AS18" s="880"/>
      <c r="AT18" s="880"/>
      <c r="AU18" s="880"/>
      <c r="AV18" s="880"/>
      <c r="AW18" s="880"/>
      <c r="AX18" s="882"/>
    </row>
    <row r="19" spans="1:50" ht="24.75" customHeight="1" x14ac:dyDescent="0.2">
      <c r="A19" s="614"/>
      <c r="B19" s="615"/>
      <c r="C19" s="615"/>
      <c r="D19" s="615"/>
      <c r="E19" s="615"/>
      <c r="F19" s="616"/>
      <c r="G19" s="877" t="s">
        <v>9</v>
      </c>
      <c r="H19" s="878"/>
      <c r="I19" s="878"/>
      <c r="J19" s="878"/>
      <c r="K19" s="878"/>
      <c r="L19" s="878"/>
      <c r="M19" s="878"/>
      <c r="N19" s="878"/>
      <c r="O19" s="878"/>
      <c r="P19" s="657">
        <v>44</v>
      </c>
      <c r="Q19" s="658"/>
      <c r="R19" s="658"/>
      <c r="S19" s="658"/>
      <c r="T19" s="658"/>
      <c r="U19" s="658"/>
      <c r="V19" s="659"/>
      <c r="W19" s="657">
        <v>25</v>
      </c>
      <c r="X19" s="658"/>
      <c r="Y19" s="658"/>
      <c r="Z19" s="658"/>
      <c r="AA19" s="658"/>
      <c r="AB19" s="658"/>
      <c r="AC19" s="659"/>
      <c r="AD19" s="657">
        <v>24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7" t="s">
        <v>10</v>
      </c>
      <c r="H20" s="878"/>
      <c r="I20" s="878"/>
      <c r="J20" s="878"/>
      <c r="K20" s="878"/>
      <c r="L20" s="878"/>
      <c r="M20" s="878"/>
      <c r="N20" s="878"/>
      <c r="O20" s="878"/>
      <c r="P20" s="316">
        <f>IF(P18=0, "-", SUM(P19)/P18)</f>
        <v>0.86274509803921573</v>
      </c>
      <c r="Q20" s="316"/>
      <c r="R20" s="316"/>
      <c r="S20" s="316"/>
      <c r="T20" s="316"/>
      <c r="U20" s="316"/>
      <c r="V20" s="316"/>
      <c r="W20" s="316">
        <f t="shared" ref="W20" si="0">IF(W18=0, "-", SUM(W19)/W18)</f>
        <v>0.92592592592592593</v>
      </c>
      <c r="X20" s="316"/>
      <c r="Y20" s="316"/>
      <c r="Z20" s="316"/>
      <c r="AA20" s="316"/>
      <c r="AB20" s="316"/>
      <c r="AC20" s="316"/>
      <c r="AD20" s="316">
        <f t="shared" ref="AD20" si="1">IF(AD18=0, "-", SUM(AD19)/AD18)</f>
        <v>0.92307692307692313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0"/>
      <c r="B21" s="851"/>
      <c r="C21" s="851"/>
      <c r="D21" s="851"/>
      <c r="E21" s="851"/>
      <c r="F21" s="981"/>
      <c r="G21" s="314" t="s">
        <v>358</v>
      </c>
      <c r="H21" s="315"/>
      <c r="I21" s="315"/>
      <c r="J21" s="315"/>
      <c r="K21" s="315"/>
      <c r="L21" s="315"/>
      <c r="M21" s="315"/>
      <c r="N21" s="315"/>
      <c r="O21" s="315"/>
      <c r="P21" s="316">
        <f>IF(P19=0, "-", SUM(P19)/SUM(P13,P14))</f>
        <v>0.86274509803921573</v>
      </c>
      <c r="Q21" s="316"/>
      <c r="R21" s="316"/>
      <c r="S21" s="316"/>
      <c r="T21" s="316"/>
      <c r="U21" s="316"/>
      <c r="V21" s="316"/>
      <c r="W21" s="316">
        <f t="shared" ref="W21" si="2">IF(W19=0, "-", SUM(W19)/SUM(W13,W14))</f>
        <v>0.92592592592592593</v>
      </c>
      <c r="X21" s="316"/>
      <c r="Y21" s="316"/>
      <c r="Z21" s="316"/>
      <c r="AA21" s="316"/>
      <c r="AB21" s="316"/>
      <c r="AC21" s="316"/>
      <c r="AD21" s="316">
        <f t="shared" ref="AD21" si="3">IF(AD19=0, "-", SUM(AD19)/SUM(AD13,AD14))</f>
        <v>0.92307692307692313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8" t="s">
        <v>431</v>
      </c>
      <c r="B22" s="949"/>
      <c r="C22" s="949"/>
      <c r="D22" s="949"/>
      <c r="E22" s="949"/>
      <c r="F22" s="950"/>
      <c r="G22" s="986" t="s">
        <v>337</v>
      </c>
      <c r="H22" s="220"/>
      <c r="I22" s="220"/>
      <c r="J22" s="220"/>
      <c r="K22" s="220"/>
      <c r="L22" s="220"/>
      <c r="M22" s="220"/>
      <c r="N22" s="220"/>
      <c r="O22" s="221"/>
      <c r="P22" s="937" t="s">
        <v>432</v>
      </c>
      <c r="Q22" s="220"/>
      <c r="R22" s="220"/>
      <c r="S22" s="220"/>
      <c r="T22" s="220"/>
      <c r="U22" s="220"/>
      <c r="V22" s="221"/>
      <c r="W22" s="937" t="s">
        <v>433</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2">
      <c r="A23" s="951"/>
      <c r="B23" s="952"/>
      <c r="C23" s="952"/>
      <c r="D23" s="952"/>
      <c r="E23" s="952"/>
      <c r="F23" s="953"/>
      <c r="G23" s="987" t="s">
        <v>595</v>
      </c>
      <c r="H23" s="988"/>
      <c r="I23" s="988"/>
      <c r="J23" s="988"/>
      <c r="K23" s="988"/>
      <c r="L23" s="988"/>
      <c r="M23" s="988"/>
      <c r="N23" s="988"/>
      <c r="O23" s="989"/>
      <c r="P23" s="921">
        <v>5</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2">
      <c r="A24" s="951"/>
      <c r="B24" s="952"/>
      <c r="C24" s="952"/>
      <c r="D24" s="952"/>
      <c r="E24" s="952"/>
      <c r="F24" s="953"/>
      <c r="G24" s="939" t="s">
        <v>596</v>
      </c>
      <c r="H24" s="940"/>
      <c r="I24" s="940"/>
      <c r="J24" s="940"/>
      <c r="K24" s="940"/>
      <c r="L24" s="940"/>
      <c r="M24" s="940"/>
      <c r="N24" s="940"/>
      <c r="O24" s="941"/>
      <c r="P24" s="657">
        <v>10</v>
      </c>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2">
      <c r="A25" s="951"/>
      <c r="B25" s="952"/>
      <c r="C25" s="952"/>
      <c r="D25" s="952"/>
      <c r="E25" s="952"/>
      <c r="F25" s="953"/>
      <c r="G25" s="939" t="s">
        <v>597</v>
      </c>
      <c r="H25" s="940"/>
      <c r="I25" s="940"/>
      <c r="J25" s="940"/>
      <c r="K25" s="940"/>
      <c r="L25" s="940"/>
      <c r="M25" s="940"/>
      <c r="N25" s="940"/>
      <c r="O25" s="941"/>
      <c r="P25" s="657">
        <v>10</v>
      </c>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2">
      <c r="A26" s="951"/>
      <c r="B26" s="952"/>
      <c r="C26" s="952"/>
      <c r="D26" s="952"/>
      <c r="E26" s="952"/>
      <c r="F26" s="953"/>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2">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x14ac:dyDescent="0.2">
      <c r="A28" s="951"/>
      <c r="B28" s="952"/>
      <c r="C28" s="952"/>
      <c r="D28" s="952"/>
      <c r="E28" s="952"/>
      <c r="F28" s="953"/>
      <c r="G28" s="942" t="s">
        <v>341</v>
      </c>
      <c r="H28" s="943"/>
      <c r="I28" s="943"/>
      <c r="J28" s="943"/>
      <c r="K28" s="943"/>
      <c r="L28" s="943"/>
      <c r="M28" s="943"/>
      <c r="N28" s="943"/>
      <c r="O28" s="944"/>
      <c r="P28" s="879">
        <f>P29-SUM(P23:P27)</f>
        <v>0</v>
      </c>
      <c r="Q28" s="880"/>
      <c r="R28" s="880"/>
      <c r="S28" s="880"/>
      <c r="T28" s="880"/>
      <c r="U28" s="880"/>
      <c r="V28" s="881"/>
      <c r="W28" s="879">
        <f>W29-SUM(W23:W27)</f>
        <v>0</v>
      </c>
      <c r="X28" s="880"/>
      <c r="Y28" s="880"/>
      <c r="Z28" s="880"/>
      <c r="AA28" s="880"/>
      <c r="AB28" s="880"/>
      <c r="AC28" s="881"/>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5">
      <c r="A29" s="954"/>
      <c r="B29" s="955"/>
      <c r="C29" s="955"/>
      <c r="D29" s="955"/>
      <c r="E29" s="955"/>
      <c r="F29" s="956"/>
      <c r="G29" s="945" t="s">
        <v>338</v>
      </c>
      <c r="H29" s="946"/>
      <c r="I29" s="946"/>
      <c r="J29" s="946"/>
      <c r="K29" s="946"/>
      <c r="L29" s="946"/>
      <c r="M29" s="946"/>
      <c r="N29" s="946"/>
      <c r="O29" s="947"/>
      <c r="P29" s="657">
        <f>AK13</f>
        <v>25</v>
      </c>
      <c r="Q29" s="658"/>
      <c r="R29" s="658"/>
      <c r="S29" s="658"/>
      <c r="T29" s="658"/>
      <c r="U29" s="658"/>
      <c r="V29" s="659"/>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2">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395</v>
      </c>
      <c r="AF30" s="860"/>
      <c r="AG30" s="860"/>
      <c r="AH30" s="861"/>
      <c r="AI30" s="859" t="s">
        <v>417</v>
      </c>
      <c r="AJ30" s="860"/>
      <c r="AK30" s="860"/>
      <c r="AL30" s="861"/>
      <c r="AM30" s="917" t="s">
        <v>422</v>
      </c>
      <c r="AN30" s="917"/>
      <c r="AO30" s="917"/>
      <c r="AP30" s="859"/>
      <c r="AQ30" s="768" t="s">
        <v>235</v>
      </c>
      <c r="AR30" s="769"/>
      <c r="AS30" s="769"/>
      <c r="AT30" s="770"/>
      <c r="AU30" s="775" t="s">
        <v>134</v>
      </c>
      <c r="AV30" s="775"/>
      <c r="AW30" s="775"/>
      <c r="AX30" s="918"/>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x14ac:dyDescent="0.2">
      <c r="A32" s="403"/>
      <c r="B32" s="401"/>
      <c r="C32" s="401"/>
      <c r="D32" s="401"/>
      <c r="E32" s="401"/>
      <c r="F32" s="402"/>
      <c r="G32" s="564" t="s">
        <v>567</v>
      </c>
      <c r="H32" s="565"/>
      <c r="I32" s="565"/>
      <c r="J32" s="565"/>
      <c r="K32" s="565"/>
      <c r="L32" s="565"/>
      <c r="M32" s="565"/>
      <c r="N32" s="565"/>
      <c r="O32" s="566"/>
      <c r="P32" s="104" t="s">
        <v>568</v>
      </c>
      <c r="Q32" s="104"/>
      <c r="R32" s="104"/>
      <c r="S32" s="104"/>
      <c r="T32" s="104"/>
      <c r="U32" s="104"/>
      <c r="V32" s="104"/>
      <c r="W32" s="104"/>
      <c r="X32" s="105"/>
      <c r="Y32" s="474" t="s">
        <v>12</v>
      </c>
      <c r="Z32" s="534"/>
      <c r="AA32" s="535"/>
      <c r="AB32" s="464" t="s">
        <v>14</v>
      </c>
      <c r="AC32" s="464"/>
      <c r="AD32" s="464"/>
      <c r="AE32" s="216">
        <v>100</v>
      </c>
      <c r="AF32" s="217"/>
      <c r="AG32" s="217"/>
      <c r="AH32" s="217"/>
      <c r="AI32" s="216">
        <v>100</v>
      </c>
      <c r="AJ32" s="217"/>
      <c r="AK32" s="217"/>
      <c r="AL32" s="217"/>
      <c r="AM32" s="216">
        <v>100</v>
      </c>
      <c r="AN32" s="217"/>
      <c r="AO32" s="217"/>
      <c r="AP32" s="217"/>
      <c r="AQ32" s="340"/>
      <c r="AR32" s="206"/>
      <c r="AS32" s="206"/>
      <c r="AT32" s="341"/>
      <c r="AU32" s="217"/>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v>100</v>
      </c>
      <c r="AF33" s="217"/>
      <c r="AG33" s="217"/>
      <c r="AH33" s="217"/>
      <c r="AI33" s="216">
        <v>100</v>
      </c>
      <c r="AJ33" s="217"/>
      <c r="AK33" s="217"/>
      <c r="AL33" s="217"/>
      <c r="AM33" s="216">
        <v>100</v>
      </c>
      <c r="AN33" s="217"/>
      <c r="AO33" s="217"/>
      <c r="AP33" s="217"/>
      <c r="AQ33" s="340">
        <v>100</v>
      </c>
      <c r="AR33" s="206"/>
      <c r="AS33" s="206"/>
      <c r="AT33" s="341"/>
      <c r="AU33" s="217"/>
      <c r="AV33" s="217"/>
      <c r="AW33" s="217"/>
      <c r="AX33" s="219"/>
    </row>
    <row r="34" spans="1:50" ht="57.7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c r="AR34" s="206"/>
      <c r="AS34" s="206"/>
      <c r="AT34" s="341"/>
      <c r="AU34" s="217"/>
      <c r="AV34" s="217"/>
      <c r="AW34" s="217"/>
      <c r="AX34" s="219"/>
    </row>
    <row r="35" spans="1:50" x14ac:dyDescent="0.2">
      <c r="A35" s="224" t="s">
        <v>383</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3.4"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2"/>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230"/>
      <c r="H39" s="565"/>
      <c r="I39" s="565"/>
      <c r="J39" s="565"/>
      <c r="K39" s="565"/>
      <c r="L39" s="565"/>
      <c r="M39" s="565"/>
      <c r="N39" s="565"/>
      <c r="O39" s="566"/>
      <c r="P39" s="104"/>
      <c r="Q39" s="104"/>
      <c r="R39" s="104"/>
      <c r="S39" s="104"/>
      <c r="T39" s="104"/>
      <c r="U39" s="104"/>
      <c r="V39" s="104"/>
      <c r="W39" s="104"/>
      <c r="X39" s="105"/>
      <c r="Y39" s="474" t="s">
        <v>12</v>
      </c>
      <c r="Z39" s="534"/>
      <c r="AA39" s="535"/>
      <c r="AB39" s="883" t="s">
        <v>589</v>
      </c>
      <c r="AC39" s="464"/>
      <c r="AD39" s="464"/>
      <c r="AE39" s="216">
        <v>3</v>
      </c>
      <c r="AF39" s="217"/>
      <c r="AG39" s="217"/>
      <c r="AH39" s="217"/>
      <c r="AI39" s="216">
        <v>4</v>
      </c>
      <c r="AJ39" s="217"/>
      <c r="AK39" s="217"/>
      <c r="AL39" s="217"/>
      <c r="AM39" s="216">
        <v>4</v>
      </c>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762" t="s">
        <v>590</v>
      </c>
      <c r="AC40" s="526"/>
      <c r="AD40" s="526"/>
      <c r="AE40" s="216">
        <v>8</v>
      </c>
      <c r="AF40" s="217"/>
      <c r="AG40" s="217"/>
      <c r="AH40" s="217"/>
      <c r="AI40" s="216">
        <v>4</v>
      </c>
      <c r="AJ40" s="217"/>
      <c r="AK40" s="217"/>
      <c r="AL40" s="217"/>
      <c r="AM40" s="216">
        <v>4</v>
      </c>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AE39/AE40</f>
        <v>0.375</v>
      </c>
      <c r="AF41" s="217"/>
      <c r="AG41" s="217"/>
      <c r="AH41" s="217"/>
      <c r="AI41" s="216">
        <f>AI39/AI40</f>
        <v>1</v>
      </c>
      <c r="AJ41" s="217"/>
      <c r="AK41" s="217"/>
      <c r="AL41" s="217"/>
      <c r="AM41" s="216">
        <f>AM39/AM40</f>
        <v>1</v>
      </c>
      <c r="AN41" s="217"/>
      <c r="AO41" s="217"/>
      <c r="AP41" s="217"/>
      <c r="AQ41" s="340"/>
      <c r="AR41" s="206"/>
      <c r="AS41" s="206"/>
      <c r="AT41" s="341"/>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2"/>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6" t="s">
        <v>134</v>
      </c>
      <c r="AV51" s="926"/>
      <c r="AW51" s="926"/>
      <c r="AX51" s="927"/>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6" t="s">
        <v>134</v>
      </c>
      <c r="AV58" s="926"/>
      <c r="AW58" s="926"/>
      <c r="AX58" s="927"/>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386</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x14ac:dyDescent="0.2">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2">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2">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2">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t="18.75" hidden="1" customHeight="1" x14ac:dyDescent="0.2">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2">
      <c r="A101" s="425"/>
      <c r="B101" s="426"/>
      <c r="C101" s="426"/>
      <c r="D101" s="426"/>
      <c r="E101" s="426"/>
      <c r="F101" s="427"/>
      <c r="G101" s="104" t="s">
        <v>570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v>3</v>
      </c>
      <c r="AF101" s="217"/>
      <c r="AG101" s="217"/>
      <c r="AH101" s="218"/>
      <c r="AI101" s="216">
        <v>4</v>
      </c>
      <c r="AJ101" s="217"/>
      <c r="AK101" s="217"/>
      <c r="AL101" s="218"/>
      <c r="AM101" s="216">
        <v>4</v>
      </c>
      <c r="AN101" s="217"/>
      <c r="AO101" s="217"/>
      <c r="AP101" s="218"/>
      <c r="AQ101" s="216"/>
      <c r="AR101" s="217"/>
      <c r="AS101" s="217"/>
      <c r="AT101" s="218"/>
      <c r="AU101" s="216"/>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v>8</v>
      </c>
      <c r="AF102" s="421"/>
      <c r="AG102" s="421"/>
      <c r="AH102" s="421"/>
      <c r="AI102" s="421">
        <v>4</v>
      </c>
      <c r="AJ102" s="421"/>
      <c r="AK102" s="421"/>
      <c r="AL102" s="421"/>
      <c r="AM102" s="421">
        <v>4</v>
      </c>
      <c r="AN102" s="421"/>
      <c r="AO102" s="421"/>
      <c r="AP102" s="421"/>
      <c r="AQ102" s="271">
        <v>4</v>
      </c>
      <c r="AR102" s="272"/>
      <c r="AS102" s="272"/>
      <c r="AT102" s="317"/>
      <c r="AU102" s="271"/>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customHeight="1" x14ac:dyDescent="0.2">
      <c r="A104" s="425"/>
      <c r="B104" s="426"/>
      <c r="C104" s="426"/>
      <c r="D104" s="426"/>
      <c r="E104" s="426"/>
      <c r="F104" s="427"/>
      <c r="G104" s="104" t="s">
        <v>571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572</v>
      </c>
      <c r="AC104" s="549"/>
      <c r="AD104" s="550"/>
      <c r="AE104" s="216">
        <v>10</v>
      </c>
      <c r="AF104" s="217"/>
      <c r="AG104" s="217"/>
      <c r="AH104" s="218"/>
      <c r="AI104" s="216">
        <v>4</v>
      </c>
      <c r="AJ104" s="217"/>
      <c r="AK104" s="217"/>
      <c r="AL104" s="218"/>
      <c r="AM104" s="216">
        <v>4</v>
      </c>
      <c r="AN104" s="217"/>
      <c r="AO104" s="217"/>
      <c r="AP104" s="218"/>
      <c r="AQ104" s="216"/>
      <c r="AR104" s="217"/>
      <c r="AS104" s="217"/>
      <c r="AT104" s="218"/>
      <c r="AU104" s="216"/>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572</v>
      </c>
      <c r="AC105" s="472"/>
      <c r="AD105" s="473"/>
      <c r="AE105" s="421">
        <v>18</v>
      </c>
      <c r="AF105" s="421"/>
      <c r="AG105" s="421"/>
      <c r="AH105" s="421"/>
      <c r="AI105" s="421">
        <v>4</v>
      </c>
      <c r="AJ105" s="421"/>
      <c r="AK105" s="421"/>
      <c r="AL105" s="421"/>
      <c r="AM105" s="421">
        <v>4</v>
      </c>
      <c r="AN105" s="421"/>
      <c r="AO105" s="421"/>
      <c r="AP105" s="421"/>
      <c r="AQ105" s="216">
        <v>4</v>
      </c>
      <c r="AR105" s="217"/>
      <c r="AS105" s="217"/>
      <c r="AT105" s="218"/>
      <c r="AU105" s="271"/>
      <c r="AV105" s="272"/>
      <c r="AW105" s="272"/>
      <c r="AX105" s="317"/>
    </row>
    <row r="106" spans="1:60" ht="31.5"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customHeight="1" x14ac:dyDescent="0.2">
      <c r="A107" s="425"/>
      <c r="B107" s="426"/>
      <c r="C107" s="426"/>
      <c r="D107" s="426"/>
      <c r="E107" s="426"/>
      <c r="F107" s="427"/>
      <c r="G107" s="104" t="s">
        <v>573</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572</v>
      </c>
      <c r="AC107" s="549"/>
      <c r="AD107" s="550"/>
      <c r="AE107" s="421">
        <v>14</v>
      </c>
      <c r="AF107" s="421"/>
      <c r="AG107" s="421"/>
      <c r="AH107" s="421"/>
      <c r="AI107" s="421">
        <v>8</v>
      </c>
      <c r="AJ107" s="421"/>
      <c r="AK107" s="421"/>
      <c r="AL107" s="421"/>
      <c r="AM107" s="421">
        <v>6</v>
      </c>
      <c r="AN107" s="421"/>
      <c r="AO107" s="421"/>
      <c r="AP107" s="421"/>
      <c r="AQ107" s="216"/>
      <c r="AR107" s="217"/>
      <c r="AS107" s="217"/>
      <c r="AT107" s="218"/>
      <c r="AU107" s="216"/>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572</v>
      </c>
      <c r="AC108" s="472"/>
      <c r="AD108" s="473"/>
      <c r="AE108" s="421">
        <v>14</v>
      </c>
      <c r="AF108" s="421"/>
      <c r="AG108" s="421"/>
      <c r="AH108" s="421"/>
      <c r="AI108" s="421">
        <v>8</v>
      </c>
      <c r="AJ108" s="421"/>
      <c r="AK108" s="421"/>
      <c r="AL108" s="421"/>
      <c r="AM108" s="421">
        <v>9</v>
      </c>
      <c r="AN108" s="421"/>
      <c r="AO108" s="421"/>
      <c r="AP108" s="421"/>
      <c r="AQ108" s="216">
        <v>9</v>
      </c>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2">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598</v>
      </c>
      <c r="AC116" s="466"/>
      <c r="AD116" s="467"/>
      <c r="AE116" s="421">
        <v>2.2000000000000002</v>
      </c>
      <c r="AF116" s="421"/>
      <c r="AG116" s="421"/>
      <c r="AH116" s="421"/>
      <c r="AI116" s="421">
        <v>1.5</v>
      </c>
      <c r="AJ116" s="421"/>
      <c r="AK116" s="421"/>
      <c r="AL116" s="421"/>
      <c r="AM116" s="421">
        <v>1.4</v>
      </c>
      <c r="AN116" s="421"/>
      <c r="AO116" s="421"/>
      <c r="AP116" s="421"/>
      <c r="AQ116" s="216">
        <v>1.375</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599</v>
      </c>
      <c r="AC117" s="476"/>
      <c r="AD117" s="477"/>
      <c r="AE117" s="554" t="s">
        <v>600</v>
      </c>
      <c r="AF117" s="554"/>
      <c r="AG117" s="554"/>
      <c r="AH117" s="554"/>
      <c r="AI117" s="554" t="s">
        <v>601</v>
      </c>
      <c r="AJ117" s="554"/>
      <c r="AK117" s="554"/>
      <c r="AL117" s="554"/>
      <c r="AM117" s="554" t="s">
        <v>631</v>
      </c>
      <c r="AN117" s="554"/>
      <c r="AO117" s="554"/>
      <c r="AP117" s="554"/>
      <c r="AQ117" s="554" t="s">
        <v>645</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customHeight="1" x14ac:dyDescent="0.2">
      <c r="A119" s="442"/>
      <c r="B119" s="443"/>
      <c r="C119" s="443"/>
      <c r="D119" s="443"/>
      <c r="E119" s="443"/>
      <c r="F119" s="444"/>
      <c r="G119" s="393" t="s">
        <v>575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598</v>
      </c>
      <c r="AC119" s="466"/>
      <c r="AD119" s="467"/>
      <c r="AE119" s="421">
        <v>2.2000000000000002</v>
      </c>
      <c r="AF119" s="421"/>
      <c r="AG119" s="421"/>
      <c r="AH119" s="421"/>
      <c r="AI119" s="421">
        <v>2.5</v>
      </c>
      <c r="AJ119" s="421"/>
      <c r="AK119" s="421"/>
      <c r="AL119" s="421"/>
      <c r="AM119" s="421">
        <v>2.25</v>
      </c>
      <c r="AN119" s="421"/>
      <c r="AO119" s="421"/>
      <c r="AP119" s="421"/>
      <c r="AQ119" s="421">
        <v>2.5</v>
      </c>
      <c r="AR119" s="421"/>
      <c r="AS119" s="421"/>
      <c r="AT119" s="421"/>
      <c r="AU119" s="421"/>
      <c r="AV119" s="421"/>
      <c r="AW119" s="421"/>
      <c r="AX119" s="553"/>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598</v>
      </c>
      <c r="AC120" s="476"/>
      <c r="AD120" s="477"/>
      <c r="AE120" s="554" t="s">
        <v>603</v>
      </c>
      <c r="AF120" s="554"/>
      <c r="AG120" s="554"/>
      <c r="AH120" s="554"/>
      <c r="AI120" s="554" t="s">
        <v>602</v>
      </c>
      <c r="AJ120" s="554"/>
      <c r="AK120" s="554"/>
      <c r="AL120" s="554"/>
      <c r="AM120" s="554" t="s">
        <v>606</v>
      </c>
      <c r="AN120" s="554"/>
      <c r="AO120" s="554"/>
      <c r="AP120" s="554"/>
      <c r="AQ120" s="554" t="s">
        <v>643</v>
      </c>
      <c r="AR120" s="554"/>
      <c r="AS120" s="554"/>
      <c r="AT120" s="554"/>
      <c r="AU120" s="554"/>
      <c r="AV120" s="554"/>
      <c r="AW120" s="554"/>
      <c r="AX120" s="555"/>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customHeight="1" x14ac:dyDescent="0.2">
      <c r="A122" s="442"/>
      <c r="B122" s="443"/>
      <c r="C122" s="443"/>
      <c r="D122" s="443"/>
      <c r="E122" s="443"/>
      <c r="F122" s="444"/>
      <c r="G122" s="393" t="s">
        <v>576</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598</v>
      </c>
      <c r="AC122" s="466"/>
      <c r="AD122" s="467"/>
      <c r="AE122" s="421">
        <v>1.1000000000000001</v>
      </c>
      <c r="AF122" s="421"/>
      <c r="AG122" s="421"/>
      <c r="AH122" s="421"/>
      <c r="AI122" s="421">
        <v>1.1000000000000001</v>
      </c>
      <c r="AJ122" s="421"/>
      <c r="AK122" s="421"/>
      <c r="AL122" s="421"/>
      <c r="AM122" s="421">
        <v>1.7</v>
      </c>
      <c r="AN122" s="421"/>
      <c r="AO122" s="421"/>
      <c r="AP122" s="421"/>
      <c r="AQ122" s="421">
        <v>1.1000000000000001</v>
      </c>
      <c r="AR122" s="421"/>
      <c r="AS122" s="421"/>
      <c r="AT122" s="421"/>
      <c r="AU122" s="421"/>
      <c r="AV122" s="421"/>
      <c r="AW122" s="421"/>
      <c r="AX122" s="553"/>
    </row>
    <row r="123" spans="1:50" ht="46.5"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599</v>
      </c>
      <c r="AC123" s="476"/>
      <c r="AD123" s="477"/>
      <c r="AE123" s="554" t="s">
        <v>604</v>
      </c>
      <c r="AF123" s="554"/>
      <c r="AG123" s="554"/>
      <c r="AH123" s="554"/>
      <c r="AI123" s="554" t="s">
        <v>605</v>
      </c>
      <c r="AJ123" s="554"/>
      <c r="AK123" s="554"/>
      <c r="AL123" s="554"/>
      <c r="AM123" s="554" t="s">
        <v>618</v>
      </c>
      <c r="AN123" s="554"/>
      <c r="AO123" s="554"/>
      <c r="AP123" s="554"/>
      <c r="AQ123" s="554" t="s">
        <v>644</v>
      </c>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410</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0" customHeight="1" x14ac:dyDescent="0.2">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c r="AC154" s="141"/>
      <c r="AD154" s="141"/>
      <c r="AE154" s="146" t="s">
        <v>633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9.6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425</v>
      </c>
      <c r="D430" s="933"/>
      <c r="E430" s="173" t="s">
        <v>403</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2">
      <c r="A702" s="871" t="s">
        <v>140</v>
      </c>
      <c r="B702" s="872"/>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5" t="s">
        <v>578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563</v>
      </c>
      <c r="AE703" s="327"/>
      <c r="AF703" s="327"/>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563</v>
      </c>
      <c r="AE704" s="784"/>
      <c r="AF704" s="784"/>
      <c r="AG704" s="708" t="s">
        <v>580</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2">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7" t="s">
        <v>563</v>
      </c>
      <c r="AE705" s="718"/>
      <c r="AF705" s="718"/>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5"/>
      <c r="D706" s="796"/>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619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620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563</v>
      </c>
      <c r="AE708" s="605"/>
      <c r="AF708" s="605"/>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584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621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563</v>
      </c>
      <c r="AE714" s="809"/>
      <c r="AF714" s="810"/>
      <c r="AG714" s="708" t="s">
        <v>586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563</v>
      </c>
      <c r="AE715" s="605"/>
      <c r="AF715" s="656"/>
      <c r="AG715" s="742" t="s">
        <v>587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588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621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2">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3"/>
      <c r="C726" s="816" t="s">
        <v>53</v>
      </c>
      <c r="D726" s="838"/>
      <c r="E726" s="838"/>
      <c r="F726" s="839"/>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4"/>
      <c r="B727" s="805"/>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800"/>
      <c r="B731" s="801"/>
      <c r="C731" s="801"/>
      <c r="D731" s="801"/>
      <c r="E731" s="802"/>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0" t="s">
        <v>406</v>
      </c>
      <c r="B737" s="209"/>
      <c r="C737" s="209"/>
      <c r="D737" s="210"/>
      <c r="E737" s="991" t="s">
        <v>630</v>
      </c>
      <c r="F737" s="991"/>
      <c r="G737" s="991"/>
      <c r="H737" s="991"/>
      <c r="I737" s="991"/>
      <c r="J737" s="991"/>
      <c r="K737" s="991"/>
      <c r="L737" s="991"/>
      <c r="M737" s="991"/>
      <c r="N737" s="365" t="s">
        <v>401</v>
      </c>
      <c r="O737" s="365"/>
      <c r="P737" s="365"/>
      <c r="Q737" s="365"/>
      <c r="R737" s="991" t="s">
        <v>634</v>
      </c>
      <c r="S737" s="991"/>
      <c r="T737" s="991"/>
      <c r="U737" s="991"/>
      <c r="V737" s="991"/>
      <c r="W737" s="991"/>
      <c r="X737" s="991"/>
      <c r="Y737" s="991"/>
      <c r="Z737" s="991"/>
      <c r="AA737" s="365" t="s">
        <v>400</v>
      </c>
      <c r="AB737" s="365"/>
      <c r="AC737" s="365"/>
      <c r="AD737" s="365"/>
      <c r="AE737" s="991" t="s">
        <v>635</v>
      </c>
      <c r="AF737" s="991"/>
      <c r="AG737" s="991"/>
      <c r="AH737" s="991"/>
      <c r="AI737" s="991"/>
      <c r="AJ737" s="991"/>
      <c r="AK737" s="991"/>
      <c r="AL737" s="991"/>
      <c r="AM737" s="991"/>
      <c r="AN737" s="365" t="s">
        <v>399</v>
      </c>
      <c r="AO737" s="365"/>
      <c r="AP737" s="365"/>
      <c r="AQ737" s="365"/>
      <c r="AR737" s="997" t="s">
        <v>636</v>
      </c>
      <c r="AS737" s="998"/>
      <c r="AT737" s="998"/>
      <c r="AU737" s="998"/>
      <c r="AV737" s="998"/>
      <c r="AW737" s="998"/>
      <c r="AX737" s="999"/>
      <c r="AY737" s="88"/>
      <c r="AZ737" s="88"/>
    </row>
    <row r="738" spans="1:52" ht="24.75" customHeight="1" x14ac:dyDescent="0.2">
      <c r="A738" s="990" t="s">
        <v>398</v>
      </c>
      <c r="B738" s="209"/>
      <c r="C738" s="209"/>
      <c r="D738" s="210"/>
      <c r="E738" s="991" t="s">
        <v>637</v>
      </c>
      <c r="F738" s="991"/>
      <c r="G738" s="991"/>
      <c r="H738" s="991"/>
      <c r="I738" s="991"/>
      <c r="J738" s="991"/>
      <c r="K738" s="991"/>
      <c r="L738" s="991"/>
      <c r="M738" s="991"/>
      <c r="N738" s="365" t="s">
        <v>397</v>
      </c>
      <c r="O738" s="365"/>
      <c r="P738" s="365"/>
      <c r="Q738" s="365"/>
      <c r="R738" s="991" t="s">
        <v>638</v>
      </c>
      <c r="S738" s="991"/>
      <c r="T738" s="991"/>
      <c r="U738" s="991"/>
      <c r="V738" s="991"/>
      <c r="W738" s="991"/>
      <c r="X738" s="991"/>
      <c r="Y738" s="991"/>
      <c r="Z738" s="991"/>
      <c r="AA738" s="365" t="s">
        <v>396</v>
      </c>
      <c r="AB738" s="365"/>
      <c r="AC738" s="365"/>
      <c r="AD738" s="365"/>
      <c r="AE738" s="991" t="s">
        <v>639</v>
      </c>
      <c r="AF738" s="991"/>
      <c r="AG738" s="991"/>
      <c r="AH738" s="991"/>
      <c r="AI738" s="991"/>
      <c r="AJ738" s="991"/>
      <c r="AK738" s="991"/>
      <c r="AL738" s="991"/>
      <c r="AM738" s="991"/>
      <c r="AN738" s="365" t="s">
        <v>395</v>
      </c>
      <c r="AO738" s="365"/>
      <c r="AP738" s="365"/>
      <c r="AQ738" s="365"/>
      <c r="AR738" s="997" t="s">
        <v>640</v>
      </c>
      <c r="AS738" s="998"/>
      <c r="AT738" s="998"/>
      <c r="AU738" s="998"/>
      <c r="AV738" s="998"/>
      <c r="AW738" s="998"/>
      <c r="AX738" s="999"/>
    </row>
    <row r="739" spans="1:52" ht="24.75" customHeight="1" x14ac:dyDescent="0.2">
      <c r="A739" s="990" t="s">
        <v>394</v>
      </c>
      <c r="B739" s="209"/>
      <c r="C739" s="209"/>
      <c r="D739" s="210"/>
      <c r="E739" s="991" t="s">
        <v>642</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5">
      <c r="A740" s="972" t="s">
        <v>418</v>
      </c>
      <c r="B740" s="973"/>
      <c r="C740" s="973"/>
      <c r="D740" s="974"/>
      <c r="E740" s="975" t="s">
        <v>641</v>
      </c>
      <c r="F740" s="976"/>
      <c r="G740" s="976"/>
      <c r="H740" s="92" t="str">
        <f>IF(E740="", "", "(")</f>
        <v>(</v>
      </c>
      <c r="I740" s="976" t="s">
        <v>346</v>
      </c>
      <c r="J740" s="976"/>
      <c r="K740" s="92" t="str">
        <f>IF(OR(I740="　", I740=""), "", "-")</f>
        <v/>
      </c>
      <c r="L740" s="977">
        <v>118</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x14ac:dyDescent="0.2">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389</v>
      </c>
      <c r="B780" s="629"/>
      <c r="C780" s="629"/>
      <c r="D780" s="629"/>
      <c r="E780" s="629"/>
      <c r="F780" s="630"/>
      <c r="G780" s="595" t="s">
        <v>613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2">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614</v>
      </c>
      <c r="H782" s="671"/>
      <c r="I782" s="671"/>
      <c r="J782" s="671"/>
      <c r="K782" s="672"/>
      <c r="L782" s="664" t="s">
        <v>615</v>
      </c>
      <c r="M782" s="665"/>
      <c r="N782" s="665"/>
      <c r="O782" s="665"/>
      <c r="P782" s="665"/>
      <c r="Q782" s="665"/>
      <c r="R782" s="665"/>
      <c r="S782" s="665"/>
      <c r="T782" s="665"/>
      <c r="U782" s="665"/>
      <c r="V782" s="665"/>
      <c r="W782" s="665"/>
      <c r="X782" s="666"/>
      <c r="Y782" s="388">
        <v>5.5</v>
      </c>
      <c r="Z782" s="389"/>
      <c r="AA782" s="389"/>
      <c r="AB782" s="806"/>
      <c r="AC782" s="670" t="s">
        <v>611</v>
      </c>
      <c r="AD782" s="671"/>
      <c r="AE782" s="671"/>
      <c r="AF782" s="671"/>
      <c r="AG782" s="672"/>
      <c r="AH782" s="664" t="s">
        <v>612</v>
      </c>
      <c r="AI782" s="665"/>
      <c r="AJ782" s="665"/>
      <c r="AK782" s="665"/>
      <c r="AL782" s="665"/>
      <c r="AM782" s="665"/>
      <c r="AN782" s="665"/>
      <c r="AO782" s="665"/>
      <c r="AP782" s="665"/>
      <c r="AQ782" s="665"/>
      <c r="AR782" s="665"/>
      <c r="AS782" s="665"/>
      <c r="AT782" s="666"/>
      <c r="AU782" s="388">
        <v>10</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5.5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10</v>
      </c>
      <c r="AV792" s="833"/>
      <c r="AW792" s="833"/>
      <c r="AX792" s="835"/>
    </row>
    <row r="793" spans="1:50" ht="24.75"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customHeight="1" x14ac:dyDescent="0.2">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611</v>
      </c>
      <c r="H795" s="671"/>
      <c r="I795" s="671"/>
      <c r="J795" s="671"/>
      <c r="K795" s="672"/>
      <c r="L795" s="664" t="s">
        <v>622</v>
      </c>
      <c r="M795" s="665"/>
      <c r="N795" s="665"/>
      <c r="O795" s="665"/>
      <c r="P795" s="665"/>
      <c r="Q795" s="665"/>
      <c r="R795" s="665"/>
      <c r="S795" s="665"/>
      <c r="T795" s="665"/>
      <c r="U795" s="665"/>
      <c r="V795" s="665"/>
      <c r="W795" s="665"/>
      <c r="X795" s="666"/>
      <c r="Y795" s="388">
        <v>7</v>
      </c>
      <c r="Z795" s="389"/>
      <c r="AA795" s="389"/>
      <c r="AB795" s="806"/>
      <c r="AC795" s="670" t="s">
        <v>623</v>
      </c>
      <c r="AD795" s="671"/>
      <c r="AE795" s="671"/>
      <c r="AF795" s="671"/>
      <c r="AG795" s="672"/>
      <c r="AH795" s="664" t="s">
        <v>624</v>
      </c>
      <c r="AI795" s="665"/>
      <c r="AJ795" s="665"/>
      <c r="AK795" s="665"/>
      <c r="AL795" s="665"/>
      <c r="AM795" s="665"/>
      <c r="AN795" s="665"/>
      <c r="AO795" s="665"/>
      <c r="AP795" s="665"/>
      <c r="AQ795" s="665"/>
      <c r="AR795" s="665"/>
      <c r="AS795" s="665"/>
      <c r="AT795" s="666"/>
      <c r="AU795" s="388">
        <v>3</v>
      </c>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7</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3</v>
      </c>
      <c r="AV805" s="833"/>
      <c r="AW805" s="833"/>
      <c r="AX805" s="835"/>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2">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2">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616</v>
      </c>
      <c r="D838" s="347"/>
      <c r="E838" s="347"/>
      <c r="F838" s="347"/>
      <c r="G838" s="347"/>
      <c r="H838" s="347"/>
      <c r="I838" s="347"/>
      <c r="J838" s="348">
        <v>8010701012863</v>
      </c>
      <c r="K838" s="349"/>
      <c r="L838" s="349"/>
      <c r="M838" s="349"/>
      <c r="N838" s="349"/>
      <c r="O838" s="349"/>
      <c r="P838" s="362" t="s">
        <v>617</v>
      </c>
      <c r="Q838" s="350"/>
      <c r="R838" s="350"/>
      <c r="S838" s="350"/>
      <c r="T838" s="350"/>
      <c r="U838" s="350"/>
      <c r="V838" s="350"/>
      <c r="W838" s="350"/>
      <c r="X838" s="350"/>
      <c r="Y838" s="351">
        <v>5.5</v>
      </c>
      <c r="Z838" s="352"/>
      <c r="AA838" s="352"/>
      <c r="AB838" s="353"/>
      <c r="AC838" s="363" t="s">
        <v>379</v>
      </c>
      <c r="AD838" s="371"/>
      <c r="AE838" s="371"/>
      <c r="AF838" s="371"/>
      <c r="AG838" s="371"/>
      <c r="AH838" s="372">
        <v>2</v>
      </c>
      <c r="AI838" s="373"/>
      <c r="AJ838" s="373"/>
      <c r="AK838" s="373"/>
      <c r="AL838" s="357">
        <v>99.2</v>
      </c>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607</v>
      </c>
      <c r="D871" s="347"/>
      <c r="E871" s="347"/>
      <c r="F871" s="347"/>
      <c r="G871" s="347"/>
      <c r="H871" s="347"/>
      <c r="I871" s="347"/>
      <c r="J871" s="348">
        <v>10401023408</v>
      </c>
      <c r="K871" s="349"/>
      <c r="L871" s="349"/>
      <c r="M871" s="349"/>
      <c r="N871" s="349"/>
      <c r="O871" s="349"/>
      <c r="P871" s="362" t="s">
        <v>608</v>
      </c>
      <c r="Q871" s="350"/>
      <c r="R871" s="350"/>
      <c r="S871" s="350"/>
      <c r="T871" s="350"/>
      <c r="U871" s="350"/>
      <c r="V871" s="350"/>
      <c r="W871" s="350"/>
      <c r="X871" s="350"/>
      <c r="Y871" s="351">
        <v>9</v>
      </c>
      <c r="Z871" s="352"/>
      <c r="AA871" s="352"/>
      <c r="AB871" s="353"/>
      <c r="AC871" s="363" t="s">
        <v>379</v>
      </c>
      <c r="AD871" s="371"/>
      <c r="AE871" s="371"/>
      <c r="AF871" s="371"/>
      <c r="AG871" s="371"/>
      <c r="AH871" s="372">
        <v>2</v>
      </c>
      <c r="AI871" s="373"/>
      <c r="AJ871" s="373"/>
      <c r="AK871" s="373"/>
      <c r="AL871" s="357">
        <v>98.85</v>
      </c>
      <c r="AM871" s="358"/>
      <c r="AN871" s="358"/>
      <c r="AO871" s="359"/>
      <c r="AP871" s="360" t="s">
        <v>609</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54.75" customHeight="1" x14ac:dyDescent="0.2">
      <c r="A904" s="376">
        <v>1</v>
      </c>
      <c r="B904" s="376">
        <v>1</v>
      </c>
      <c r="C904" s="361" t="s">
        <v>625</v>
      </c>
      <c r="D904" s="347"/>
      <c r="E904" s="347"/>
      <c r="F904" s="347"/>
      <c r="G904" s="347"/>
      <c r="H904" s="347"/>
      <c r="I904" s="347"/>
      <c r="J904" s="348">
        <v>7011101055132</v>
      </c>
      <c r="K904" s="349"/>
      <c r="L904" s="349"/>
      <c r="M904" s="349"/>
      <c r="N904" s="349"/>
      <c r="O904" s="349"/>
      <c r="P904" s="362" t="s">
        <v>626</v>
      </c>
      <c r="Q904" s="350"/>
      <c r="R904" s="350"/>
      <c r="S904" s="350"/>
      <c r="T904" s="350"/>
      <c r="U904" s="350"/>
      <c r="V904" s="350"/>
      <c r="W904" s="350"/>
      <c r="X904" s="350"/>
      <c r="Y904" s="351">
        <v>7</v>
      </c>
      <c r="Z904" s="352"/>
      <c r="AA904" s="352"/>
      <c r="AB904" s="353"/>
      <c r="AC904" s="363" t="s">
        <v>379</v>
      </c>
      <c r="AD904" s="371"/>
      <c r="AE904" s="371"/>
      <c r="AF904" s="371"/>
      <c r="AG904" s="371"/>
      <c r="AH904" s="372">
        <v>1</v>
      </c>
      <c r="AI904" s="373"/>
      <c r="AJ904" s="373"/>
      <c r="AK904" s="373"/>
      <c r="AL904" s="357">
        <v>99.9</v>
      </c>
      <c r="AM904" s="358"/>
      <c r="AN904" s="358"/>
      <c r="AO904" s="359"/>
      <c r="AP904" s="360" t="s">
        <v>627</v>
      </c>
      <c r="AQ904" s="360"/>
      <c r="AR904" s="360"/>
      <c r="AS904" s="360"/>
      <c r="AT904" s="360"/>
      <c r="AU904" s="360"/>
      <c r="AV904" s="360"/>
      <c r="AW904" s="360"/>
      <c r="AX904" s="360"/>
    </row>
    <row r="905" spans="1:50" ht="29.25"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29.25"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9.25"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29.25"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9.25"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9.25"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9.25"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9.25"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9.25"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9.25"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9.25"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9.25"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9.25"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9.25"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9.25"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29.25"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9.25"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9.25"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9.25"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9.25"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9.25"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9.25"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9.25"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9.25"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9.25"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9.25"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9.25"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9.25"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9.25"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9.2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9.2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29.25" customHeight="1" x14ac:dyDescent="0.2">
      <c r="A937" s="376">
        <v>1</v>
      </c>
      <c r="B937" s="376">
        <v>1</v>
      </c>
      <c r="C937" s="361" t="s">
        <v>628</v>
      </c>
      <c r="D937" s="347"/>
      <c r="E937" s="347"/>
      <c r="F937" s="347"/>
      <c r="G937" s="347"/>
      <c r="H937" s="347"/>
      <c r="I937" s="347"/>
      <c r="J937" s="348" t="s">
        <v>411</v>
      </c>
      <c r="K937" s="349"/>
      <c r="L937" s="349"/>
      <c r="M937" s="349"/>
      <c r="N937" s="349"/>
      <c r="O937" s="349"/>
      <c r="P937" s="362" t="s">
        <v>629</v>
      </c>
      <c r="Q937" s="350"/>
      <c r="R937" s="350"/>
      <c r="S937" s="350"/>
      <c r="T937" s="350"/>
      <c r="U937" s="350"/>
      <c r="V937" s="350"/>
      <c r="W937" s="350"/>
      <c r="X937" s="350"/>
      <c r="Y937" s="351">
        <v>3</v>
      </c>
      <c r="Z937" s="352"/>
      <c r="AA937" s="352"/>
      <c r="AB937" s="353"/>
      <c r="AC937" s="363" t="s">
        <v>382</v>
      </c>
      <c r="AD937" s="371"/>
      <c r="AE937" s="371"/>
      <c r="AF937" s="371"/>
      <c r="AG937" s="371"/>
      <c r="AH937" s="372" t="s">
        <v>411</v>
      </c>
      <c r="AI937" s="373"/>
      <c r="AJ937" s="373"/>
      <c r="AK937" s="373"/>
      <c r="AL937" s="357" t="s">
        <v>411</v>
      </c>
      <c r="AM937" s="358"/>
      <c r="AN937" s="358"/>
      <c r="AO937" s="359"/>
      <c r="AP937" s="360" t="s">
        <v>609</v>
      </c>
      <c r="AQ937" s="360"/>
      <c r="AR937" s="360"/>
      <c r="AS937" s="360"/>
      <c r="AT937" s="360"/>
      <c r="AU937" s="360"/>
      <c r="AV937" s="360"/>
      <c r="AW937" s="360"/>
      <c r="AX937" s="360"/>
    </row>
    <row r="938" spans="1:50" ht="29.25"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29.25"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9.25"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29.25"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9.25"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9.25"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9.25"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9.25"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9.25"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9.25"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9.25"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9.25"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9.25"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9.25"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9.25"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29.25"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9.25"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9.25"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9.25"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9.25"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9.25"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9.25"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9.25"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9.25"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9.25"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9.25"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9.25"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9.25"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9.25"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9.2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9.2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29.25"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29.25"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29.25"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9.25"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29.25"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9.25"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9.25"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9.25"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9.25"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9.25"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9.25"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9.25"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9.25"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9.25"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9.25"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9.25"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29.25"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9.25"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9.25"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9.25"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9.25"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9.25"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9.25"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9.25"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9.25"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9.25"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9.25"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9.25"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9.25"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9.25"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9.2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9.2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29.25"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9.25"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29.25"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9.25"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9.25"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9.25"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9.25"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9.25"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9.25"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9.25"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9.25"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9.25"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9.25"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9.25"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9.25"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9.25"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29.25"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9.25"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9.25"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9.25"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9.25"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9.25"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9.25"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9.25"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9.25"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9.25"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9.25"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9.25"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9.25"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9.25"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9.2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9.2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29.25"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9.25"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29.25"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9.25"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9.25"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9.25"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9.25"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9.25"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9.25"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9.25"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9.25"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25"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25"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9.25"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9.25"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9.25"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29.25"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9.25"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9.25"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9.25"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9.25"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9.25"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9.25"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9.25"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9.25"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9.25"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9.25"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9.25"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9.25"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9.25"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9.2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9.2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29.25"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9.25"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29.25"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9.25"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9.25"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9.25"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9.25"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9.25"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9.25"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9.25"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9.25"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9.25"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9.25"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9.25"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9.25"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9.25"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29.25"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9.25"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9.25"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9.25"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9.25"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9.25"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9.25"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9.25"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9.25"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9.25"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9.25"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9.25"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9.25"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9.25"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9.2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9.2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3">
    <cfRule type="expression" dxfId="2813" priority="13901">
      <formula>IF(RIGHT(TEXT(Y783,"0.#"),1)=".",FALSE,TRUE)</formula>
    </cfRule>
    <cfRule type="expression" dxfId="2812" priority="13902">
      <formula>IF(RIGHT(TEXT(Y783,"0.#"),1)=".",TRUE,FALSE)</formula>
    </cfRule>
  </conditionalFormatting>
  <conditionalFormatting sqref="Y792">
    <cfRule type="expression" dxfId="2811" priority="13897">
      <formula>IF(RIGHT(TEXT(Y792,"0.#"),1)=".",FALSE,TRUE)</formula>
    </cfRule>
    <cfRule type="expression" dxfId="2810" priority="13898">
      <formula>IF(RIGHT(TEXT(Y792,"0.#"),1)=".",TRUE,FALSE)</formula>
    </cfRule>
  </conditionalFormatting>
  <conditionalFormatting sqref="Y823:Y830 Y821 Y810:Y817 Y808 Y797:Y804">
    <cfRule type="expression" dxfId="2809" priority="13679">
      <formula>IF(RIGHT(TEXT(Y797,"0.#"),1)=".",FALSE,TRUE)</formula>
    </cfRule>
    <cfRule type="expression" dxfId="2808" priority="13680">
      <formula>IF(RIGHT(TEXT(Y797,"0.#"),1)=".",TRUE,FALSE)</formula>
    </cfRule>
  </conditionalFormatting>
  <conditionalFormatting sqref="P16:AQ17 P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4:Y791 Y782">
    <cfRule type="expression" dxfId="2801" priority="13703">
      <formula>IF(RIGHT(TEXT(Y782,"0.#"),1)=".",FALSE,TRUE)</formula>
    </cfRule>
    <cfRule type="expression" dxfId="2800" priority="13704">
      <formula>IF(RIGHT(TEXT(Y782,"0.#"),1)=".",TRUE,FALSE)</formula>
    </cfRule>
  </conditionalFormatting>
  <conditionalFormatting sqref="AU783">
    <cfRule type="expression" dxfId="2799" priority="13701">
      <formula>IF(RIGHT(TEXT(AU783,"0.#"),1)=".",FALSE,TRUE)</formula>
    </cfRule>
    <cfRule type="expression" dxfId="2798" priority="13702">
      <formula>IF(RIGHT(TEXT(AU783,"0.#"),1)=".",TRUE,FALSE)</formula>
    </cfRule>
  </conditionalFormatting>
  <conditionalFormatting sqref="AU792">
    <cfRule type="expression" dxfId="2797" priority="13699">
      <formula>IF(RIGHT(TEXT(AU792,"0.#"),1)=".",FALSE,TRUE)</formula>
    </cfRule>
    <cfRule type="expression" dxfId="2796" priority="13700">
      <formula>IF(RIGHT(TEXT(AU792,"0.#"),1)=".",TRUE,FALSE)</formula>
    </cfRule>
  </conditionalFormatting>
  <conditionalFormatting sqref="AU784:AU791 AU782">
    <cfRule type="expression" dxfId="2795" priority="13697">
      <formula>IF(RIGHT(TEXT(AU782,"0.#"),1)=".",FALSE,TRUE)</formula>
    </cfRule>
    <cfRule type="expression" dxfId="2794" priority="13698">
      <formula>IF(RIGHT(TEXT(AU782,"0.#"),1)=".",TRUE,FALSE)</formula>
    </cfRule>
  </conditionalFormatting>
  <conditionalFormatting sqref="Y822 Y809 Y796">
    <cfRule type="expression" dxfId="2793" priority="13683">
      <formula>IF(RIGHT(TEXT(Y796,"0.#"),1)=".",FALSE,TRUE)</formula>
    </cfRule>
    <cfRule type="expression" dxfId="2792" priority="13684">
      <formula>IF(RIGHT(TEXT(Y796,"0.#"),1)=".",TRUE,FALSE)</formula>
    </cfRule>
  </conditionalFormatting>
  <conditionalFormatting sqref="Y831 Y818 Y805">
    <cfRule type="expression" dxfId="2791" priority="13681">
      <formula>IF(RIGHT(TEXT(Y805,"0.#"),1)=".",FALSE,TRUE)</formula>
    </cfRule>
    <cfRule type="expression" dxfId="2790" priority="13682">
      <formula>IF(RIGHT(TEXT(Y805,"0.#"),1)=".",TRUE,FALSE)</formula>
    </cfRule>
  </conditionalFormatting>
  <conditionalFormatting sqref="AU822 AU809 AU796">
    <cfRule type="expression" dxfId="2789" priority="13677">
      <formula>IF(RIGHT(TEXT(AU796,"0.#"),1)=".",FALSE,TRUE)</formula>
    </cfRule>
    <cfRule type="expression" dxfId="2788" priority="13678">
      <formula>IF(RIGHT(TEXT(AU796,"0.#"),1)=".",TRUE,FALSE)</formula>
    </cfRule>
  </conditionalFormatting>
  <conditionalFormatting sqref="AU831 AU818 AU805">
    <cfRule type="expression" dxfId="2787" priority="13675">
      <formula>IF(RIGHT(TEXT(AU805,"0.#"),1)=".",FALSE,TRUE)</formula>
    </cfRule>
    <cfRule type="expression" dxfId="2786" priority="13676">
      <formula>IF(RIGHT(TEXT(AU805,"0.#"),1)=".",TRUE,FALSE)</formula>
    </cfRule>
  </conditionalFormatting>
  <conditionalFormatting sqref="AU823:AU830 AU821 AU810:AU817 AU808 AU797:AU804">
    <cfRule type="expression" dxfId="2785" priority="13673">
      <formula>IF(RIGHT(TEXT(AU797,"0.#"),1)=".",FALSE,TRUE)</formula>
    </cfRule>
    <cfRule type="expression" dxfId="2784" priority="13674">
      <formula>IF(RIGHT(TEXT(AU797,"0.#"),1)=".",TRUE,FALSE)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0:AO867">
    <cfRule type="expression" dxfId="2521" priority="6651">
      <formula>IF(AND(AL840&gt;=0, RIGHT(TEXT(AL840,"0.#"),1)&lt;&gt;"."),TRUE,FALSE)</formula>
    </cfRule>
    <cfRule type="expression" dxfId="2520" priority="6652">
      <formula>IF(AND(AL840&gt;=0, RIGHT(TEXT(AL840,"0.#"),1)="."),TRUE,FALSE)</formula>
    </cfRule>
    <cfRule type="expression" dxfId="2519" priority="6653">
      <formula>IF(AND(AL840&lt;0, RIGHT(TEXT(AL840,"0.#"),1)&lt;&gt;"."),TRUE,FALSE)</formula>
    </cfRule>
    <cfRule type="expression" dxfId="2518" priority="6654">
      <formula>IF(AND(AL840&lt;0, RIGHT(TEXT(AL840,"0.#"),1)="."),TRUE,FALSE)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9:AO839">
    <cfRule type="expression" dxfId="2405" priority="2837">
      <formula>IF(AND(AL839&gt;=0, RIGHT(TEXT(AL839,"0.#"),1)&lt;&gt;"."),TRUE,FALSE)</formula>
    </cfRule>
    <cfRule type="expression" dxfId="2404" priority="2838">
      <formula>IF(AND(AL839&gt;=0, RIGHT(TEXT(AL839,"0.#"),1)="."),TRUE,FALSE)</formula>
    </cfRule>
    <cfRule type="expression" dxfId="2403" priority="2839">
      <formula>IF(AND(AL839&lt;0, RIGHT(TEXT(AL839,"0.#"),1)&lt;&gt;"."),TRUE,FALSE)</formula>
    </cfRule>
    <cfRule type="expression" dxfId="2402" priority="2840">
      <formula>IF(AND(AL839&lt;0, RIGHT(TEXT(AL839,"0.#"),1)="."),TRUE,FALSE)</formula>
    </cfRule>
  </conditionalFormatting>
  <conditionalFormatting sqref="Y839">
    <cfRule type="expression" dxfId="2401" priority="2835">
      <formula>IF(RIGHT(TEXT(Y839,"0.#"),1)=".",FALSE,TRUE)</formula>
    </cfRule>
    <cfRule type="expression" dxfId="2400" priority="2836">
      <formula>IF(RIGHT(TEXT(Y839,"0.#"),1)=".",TRUE,FALSE)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5">
    <cfRule type="expression" dxfId="2077" priority="2077">
      <formula>IF(RIGHT(TEXT(Y905,"0.#"),1)=".",FALSE,TRUE)</formula>
    </cfRule>
    <cfRule type="expression" dxfId="2076" priority="2078">
      <formula>IF(RIGHT(TEXT(Y905,"0.#"),1)=".",TRUE,FALSE)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8">
    <cfRule type="expression" dxfId="2073" priority="2065">
      <formula>IF(RIGHT(TEXT(Y938,"0.#"),1)=".",FALSE,TRUE)</formula>
    </cfRule>
    <cfRule type="expression" dxfId="2072" priority="2066">
      <formula>IF(RIGHT(TEXT(Y938,"0.#"),1)=".",TRUE,FALSE)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5:AO905">
    <cfRule type="expression" dxfId="1973" priority="2079">
      <formula>IF(AND(AL905&gt;=0, RIGHT(TEXT(AL905,"0.#"),1)&lt;&gt;"."),TRUE,FALSE)</formula>
    </cfRule>
    <cfRule type="expression" dxfId="1972" priority="2080">
      <formula>IF(AND(AL905&gt;=0, RIGHT(TEXT(AL905,"0.#"),1)="."),TRUE,FALSE)</formula>
    </cfRule>
    <cfRule type="expression" dxfId="1971" priority="2081">
      <formula>IF(AND(AL905&lt;0, RIGHT(TEXT(AL905,"0.#"),1)&lt;&gt;"."),TRUE,FALSE)</formula>
    </cfRule>
    <cfRule type="expression" dxfId="1970" priority="2082">
      <formula>IF(AND(AL905&lt;0, RIGHT(TEXT(AL905,"0.#"),1)="."),TRUE,FALSE)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8:AO938">
    <cfRule type="expression" dxfId="1965" priority="2067">
      <formula>IF(AND(AL938&gt;=0, RIGHT(TEXT(AL938,"0.#"),1)&lt;&gt;"."),TRUE,FALSE)</formula>
    </cfRule>
    <cfRule type="expression" dxfId="1964" priority="2068">
      <formula>IF(AND(AL938&gt;=0, RIGHT(TEXT(AL938,"0.#"),1)="."),TRUE,FALSE)</formula>
    </cfRule>
    <cfRule type="expression" dxfId="1963" priority="2069">
      <formula>IF(AND(AL938&lt;0, RIGHT(TEXT(AL938,"0.#"),1)&lt;&gt;"."),TRUE,FALSE)</formula>
    </cfRule>
    <cfRule type="expression" dxfId="1962" priority="2070">
      <formula>IF(AND(AL938&lt;0, RIGHT(TEXT(AL938,"0.#"),1)="."),TRUE,FALSE)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795">
    <cfRule type="expression" dxfId="715" priority="15">
      <formula>IF(RIGHT(TEXT(Y795,"0.#"),1)=".",FALSE,TRUE)</formula>
    </cfRule>
    <cfRule type="expression" dxfId="714" priority="16">
      <formula>IF(RIGHT(TEXT(Y795,"0.#"),1)=".",TRUE,FALSE)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5" max="49" man="1"/>
    <brk id="833" max="49" man="1"/>
    <brk id="1103" max="49" man="1"/>
  </rowBreaks>
  <colBreaks count="1" manualBreakCount="1">
    <brk id="6" max="110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8"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0"/>
      <c r="AA2" s="831"/>
      <c r="AB2" s="1033" t="s">
        <v>11</v>
      </c>
      <c r="AC2" s="1034"/>
      <c r="AD2" s="1035"/>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0"/>
      <c r="AA9" s="831"/>
      <c r="AB9" s="1033" t="s">
        <v>11</v>
      </c>
      <c r="AC9" s="1034"/>
      <c r="AD9" s="1035"/>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0"/>
      <c r="AA16" s="831"/>
      <c r="AB16" s="1033" t="s">
        <v>11</v>
      </c>
      <c r="AC16" s="1034"/>
      <c r="AD16" s="1035"/>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0"/>
      <c r="AA23" s="831"/>
      <c r="AB23" s="1033" t="s">
        <v>11</v>
      </c>
      <c r="AC23" s="1034"/>
      <c r="AD23" s="1035"/>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0"/>
      <c r="AA30" s="831"/>
      <c r="AB30" s="1033" t="s">
        <v>11</v>
      </c>
      <c r="AC30" s="1034"/>
      <c r="AD30" s="1035"/>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0"/>
      <c r="AA37" s="831"/>
      <c r="AB37" s="1033" t="s">
        <v>11</v>
      </c>
      <c r="AC37" s="1034"/>
      <c r="AD37" s="1035"/>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0"/>
      <c r="AA44" s="831"/>
      <c r="AB44" s="1033" t="s">
        <v>11</v>
      </c>
      <c r="AC44" s="1034"/>
      <c r="AD44" s="1035"/>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0"/>
      <c r="AA51" s="831"/>
      <c r="AB51" s="242" t="s">
        <v>11</v>
      </c>
      <c r="AC51" s="1034"/>
      <c r="AD51" s="1035"/>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0"/>
      <c r="AA58" s="831"/>
      <c r="AB58" s="1033" t="s">
        <v>11</v>
      </c>
      <c r="AC58" s="1034"/>
      <c r="AD58" s="1035"/>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0"/>
      <c r="AA65" s="831"/>
      <c r="AB65" s="1033" t="s">
        <v>11</v>
      </c>
      <c r="AC65" s="1034"/>
      <c r="AD65" s="1035"/>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51"/>
      <c r="B16" s="1052"/>
      <c r="C16" s="1052"/>
      <c r="D16" s="1052"/>
      <c r="E16" s="1052"/>
      <c r="F16" s="1053"/>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51"/>
      <c r="B29" s="1052"/>
      <c r="C29" s="1052"/>
      <c r="D29" s="1052"/>
      <c r="E29" s="1052"/>
      <c r="F29" s="1053"/>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51"/>
      <c r="B42" s="1052"/>
      <c r="C42" s="1052"/>
      <c r="D42" s="1052"/>
      <c r="E42" s="1052"/>
      <c r="F42" s="1053"/>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5"/>
    <row r="55" spans="1:50" ht="30" customHeight="1" x14ac:dyDescent="0.2">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51"/>
      <c r="B56" s="1052"/>
      <c r="C56" s="1052"/>
      <c r="D56" s="1052"/>
      <c r="E56" s="1052"/>
      <c r="F56" s="1053"/>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51"/>
      <c r="B69" s="1052"/>
      <c r="C69" s="1052"/>
      <c r="D69" s="1052"/>
      <c r="E69" s="1052"/>
      <c r="F69" s="1053"/>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51"/>
      <c r="B82" s="1052"/>
      <c r="C82" s="1052"/>
      <c r="D82" s="1052"/>
      <c r="E82" s="1052"/>
      <c r="F82" s="1053"/>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51"/>
      <c r="B95" s="1052"/>
      <c r="C95" s="1052"/>
      <c r="D95" s="1052"/>
      <c r="E95" s="1052"/>
      <c r="F95" s="1053"/>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5"/>
    <row r="108" spans="1:50" ht="30" customHeight="1" x14ac:dyDescent="0.2">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51"/>
      <c r="B109" s="1052"/>
      <c r="C109" s="1052"/>
      <c r="D109" s="1052"/>
      <c r="E109" s="1052"/>
      <c r="F109" s="1053"/>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51"/>
      <c r="B122" s="1052"/>
      <c r="C122" s="1052"/>
      <c r="D122" s="1052"/>
      <c r="E122" s="1052"/>
      <c r="F122" s="1053"/>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51"/>
      <c r="B135" s="1052"/>
      <c r="C135" s="1052"/>
      <c r="D135" s="1052"/>
      <c r="E135" s="1052"/>
      <c r="F135" s="1053"/>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51"/>
      <c r="B148" s="1052"/>
      <c r="C148" s="1052"/>
      <c r="D148" s="1052"/>
      <c r="E148" s="1052"/>
      <c r="F148" s="1053"/>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5"/>
    <row r="161" spans="1:50" ht="30" customHeight="1" x14ac:dyDescent="0.2">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51"/>
      <c r="B162" s="1052"/>
      <c r="C162" s="1052"/>
      <c r="D162" s="1052"/>
      <c r="E162" s="1052"/>
      <c r="F162" s="1053"/>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51"/>
      <c r="B175" s="1052"/>
      <c r="C175" s="1052"/>
      <c r="D175" s="1052"/>
      <c r="E175" s="1052"/>
      <c r="F175" s="1053"/>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51"/>
      <c r="B188" s="1052"/>
      <c r="C188" s="1052"/>
      <c r="D188" s="1052"/>
      <c r="E188" s="1052"/>
      <c r="F188" s="1053"/>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51"/>
      <c r="B201" s="1052"/>
      <c r="C201" s="1052"/>
      <c r="D201" s="1052"/>
      <c r="E201" s="1052"/>
      <c r="F201" s="1053"/>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5"/>
    <row r="214" spans="1:50" ht="30" customHeight="1" x14ac:dyDescent="0.2">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51"/>
      <c r="B215" s="1052"/>
      <c r="C215" s="1052"/>
      <c r="D215" s="1052"/>
      <c r="E215" s="1052"/>
      <c r="F215" s="1053"/>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51"/>
      <c r="B228" s="1052"/>
      <c r="C228" s="1052"/>
      <c r="D228" s="1052"/>
      <c r="E228" s="1052"/>
      <c r="F228" s="1053"/>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51"/>
      <c r="B241" s="1052"/>
      <c r="C241" s="1052"/>
      <c r="D241" s="1052"/>
      <c r="E241" s="1052"/>
      <c r="F241" s="1053"/>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51"/>
      <c r="B254" s="1052"/>
      <c r="C254" s="1052"/>
      <c r="D254" s="1052"/>
      <c r="E254" s="1052"/>
      <c r="F254" s="1053"/>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2020-06-12T04:26:48Z</cp:lastPrinted>
  <dcterms:created xsi:type="dcterms:W3CDTF">2012-03-13T00:50:25Z</dcterms:created>
  <dcterms:modified xsi:type="dcterms:W3CDTF">2020-09-15T05:02:56Z</dcterms:modified>
</cp:coreProperties>
</file>