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M34" i="3"/>
  <c r="AM33" i="3"/>
  <c r="AM32" i="3"/>
  <c r="P29"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<sst xmlns="http://schemas.openxmlformats.org/spreadsheetml/2006/main" count="2858" uniqueCount="643">
  <si>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</si>
  <si>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</si>
  <si>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</si>
  <si>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</si>
  <si>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</si>
  <si>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</si>
  <si>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</si>
  <si>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</si>
  <si>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</si>
  <si>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</si>
  <si>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</si>
  <si>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</si>
  <si>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</si>
  <si>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</si>
  <si>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</si>
  <si>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</si>
  <si>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</si>
  <si>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</si>
  <si>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</si>
  <si>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</si>
  <si>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</si>
  <si>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</si>
  <si>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</si>
  <si>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</si>
  <si>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</si>
  <si>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</si>
  <si>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</si>
  <si>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</si>
  <si>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</si>
  <si>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</si>
  <si>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</si>
  <si>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</si>
  <si>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</si>
  <si>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</si>
  <si>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</si>
  <si>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</si>
  <si>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</si>
  <si>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</si>
  <si>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</si>
  <si>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</si>
  <si>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</si>
  <si>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</si>
  <si>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</si>
  <si>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</si>
  <si>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</si>
  <si>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</si>
  <si>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</si>
  <si>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</si>
  <si>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</si>
  <si>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</si>
  <si>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</si>
  <si>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</si>
  <si>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</si>
  <si>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</si>
  <si>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</si>
  <si>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</si>
  <si>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</si>
  <si>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</si>
  <si>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</si>
  <si>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</si>
  <si>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</si>
  <si>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</si>
  <si>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</si>
  <si>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</si>
  <si>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</si>
  <si>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</si>
  <si>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</si>
  <si>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</si>
  <si>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</si>
  <si>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</si>
  <si>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</si>
  <si>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</si>
  <si>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</si>
  <si>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</si>
  <si>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</si>
  <si>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</si>
  <si>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</si>
  <si>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</si>
  <si>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</si>
  <si>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</si>
  <si>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</si>
  <si>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</si>
  <si>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</si>
  <si>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</si>
  <si>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</si>
  <si>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</si>
  <si>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</si>
  <si>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</si>
  <si>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</si>
  <si>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</si>
  <si>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</si>
  <si>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</si>
  <si>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</si>
  <si>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</si>
  <si>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</si>
  <si>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</si>
  <si>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</si>
  <si>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</si>
  <si>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</si>
  <si>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</si>
  <si>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</si>
  <si>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</si>
  <si>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</si>
  <si>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</si>
  <si>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</si>
  <si>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</si>
  <si>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</si>
  <si>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</si>
  <si>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</si>
  <si>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</si>
  <si>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</si>
  <si>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</si>
  <si>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</si>
  <si>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</si>
  <si>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</si>
  <si>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</si>
  <si>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</si>
  <si>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</si>
  <si>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</si>
  <si>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</si>
  <si>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</si>
  <si>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</si>
  <si>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</si>
  <si>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</si>
  <si>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</si>
  <si>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</si>
  <si>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</si>
  <si>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</si>
  <si>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</si>
  <si>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</si>
  <si>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</si>
  <si>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</si>
  <si>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</si>
  <si>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</si>
  <si>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</si>
  <si>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</si>
  <si>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</si>
  <si>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</si>
  <si>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</si>
  <si>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</si>
  <si>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</si>
  <si>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</si>
  <si>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</si>
  <si>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</si>
  <si>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</si>
  <si>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</si>
  <si>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</si>
  <si>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</si>
  <si>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</si>
  <si>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</si>
  <si>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</si>
  <si>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</si>
  <si>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</si>
  <si>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</si>
  <si>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</si>
  <si>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</si>
  <si>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</si>
  <si>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</si>
  <si>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</si>
  <si>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</si>
  <si>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</si>
  <si>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</si>
  <si>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</si>
  <si>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</si>
  <si>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</si>
  <si>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</si>
  <si>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</si>
  <si>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</si>
  <si>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</si>
  <si>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</si>
  <si>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</si>
  <si>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</si>
  <si>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</si>
  <si>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</si>
  <si>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</si>
  <si>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</si>
  <si>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</si>
  <si>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</si>
  <si>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</si>
  <si>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</si>
  <si>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</si>
  <si>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</si>
  <si>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</si>
  <si>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</si>
  <si>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</si>
  <si>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</si>
  <si>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</si>
  <si>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</si>
  <si>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</si>
  <si>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</si>
  <si>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</si>
  <si>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</si>
  <si>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</si>
  <si>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</si>
  <si>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</si>
  <si>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</si>
  <si>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</si>
  <si>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</si>
  <si>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</si>
  <si>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</si>
  <si>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</si>
  <si>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</si>
  <si>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</si>
  <si>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</si>
  <si>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</si>
  <si>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</si>
  <si>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</si>
  <si>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</si>
  <si>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</si>
  <si>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</si>
  <si>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</si>
  <si>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</si>
  <si>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</si>
  <si>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</si>
  <si>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</si>
  <si>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</si>
  <si>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</si>
  <si>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</si>
  <si>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</si>
  <si>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</si>
  <si>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</si>
  <si>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</si>
  <si>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</si>
  <si>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</si>
  <si>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</si>
  <si>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</si>
  <si>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</si>
  <si>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</si>
  <si>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</si>
  <si>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</si>
  <si>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</si>
  <si>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</si>
  <si>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</si>
  <si>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</si>
  <si>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</si>
  <si>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</si>
  <si>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</si>
  <si>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</si>
  <si>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</si>
  <si>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</si>
  <si>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</si>
  <si>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</si>
  <si>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</si>
  <si>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</si>
  <si>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</si>
  <si>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</si>
  <si>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</si>
  <si>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</si>
  <si>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</si>
  <si>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</si>
  <si>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</si>
  <si>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</si>
  <si>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</si>
  <si>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</si>
  <si>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</si>
  <si>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</si>
  <si>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</si>
  <si>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</si>
  <si>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</si>
  <si>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</si>
  <si>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</si>
  <si>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</si>
  <si>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</si>
  <si>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</si>
  <si>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</si>
  <si>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</si>
  <si>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</si>
  <si>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</si>
  <si>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</si>
  <si>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</si>
  <si>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</si>
  <si>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</si>
  <si>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</si>
  <si>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</si>
  <si>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</si>
  <si>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</si>
  <si>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</si>
  <si>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</si>
  <si>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</si>
  <si>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</si>
  <si>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</si>
  <si>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</si>
  <si>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</si>
  <si>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</si>
  <si>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</si>
  <si>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</si>
  <si>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</si>
  <si>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</si>
  <si>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</si>
  <si>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</si>
  <si>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</si>
  <si>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</si>
  <si>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</si>
  <si>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</si>
  <si>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</si>
  <si>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</si>
  <si>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</si>
  <si>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</si>
  <si>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</si>
  <si>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</si>
  <si>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</si>
  <si>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</si>
  <si>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</si>
  <si>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</si>
  <si>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</si>
  <si>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</si>
  <si>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</si>
  <si>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</si>
  <si>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</si>
  <si>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</si>
  <si>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</si>
  <si>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</si>
  <si>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</si>
  <si>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</si>
  <si>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</si>
  <si>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</si>
  <si>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</si>
  <si>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</si>
  <si>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</si>
  <si>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</si>
  <si>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</si>
  <si>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</si>
  <si>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</si>
  <si>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</si>
  <si>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</si>
  <si>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</si>
  <si>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</si>
  <si>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</si>
  <si>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</si>
  <si>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</si>
  <si>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</si>
  <si>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</si>
  <si>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</si>
  <si>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</si>
  <si>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</si>
  <si>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</si>
  <si>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</si>
  <si>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</si>
  <si>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</si>
  <si>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</si>
  <si>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</si>
  <si>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</si>
  <si>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</si>
  <si>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</si>
  <si>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</si>
  <si>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</si>
  <si>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</si>
  <si>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</si>
  <si>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</si>
  <si>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</si>
  <si>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</si>
  <si>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</si>
  <si>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</si>
  <si>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</si>
  <si>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</si>
  <si>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</si>
  <si>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</si>
  <si>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</si>
  <si>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</si>
  <si>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</si>
  <si>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</si>
  <si>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</si>
  <si>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</si>
  <si>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</si>
  <si>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</si>
  <si>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</si>
  <si>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</si>
  <si>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</si>
  <si>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</si>
  <si>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</si>
  <si>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</si>
  <si>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</si>
  <si>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</si>
  <si>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</si>
  <si>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</si>
  <si>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</si>
  <si>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</si>
  <si>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</si>
  <si>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</si>
  <si>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</si>
  <si>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</si>
  <si>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</si>
  <si>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</si>
  <si>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</si>
  <si>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</si>
  <si>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</si>
  <si>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</si>
  <si>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</si>
  <si>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</si>
  <si>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</si>
  <si>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</si>
  <si>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</si>
  <si>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</si>
  <si>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</si>
  <si>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</si>
  <si>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</si>
  <si>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</si>
  <si>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</si>
  <si>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</si>
  <si>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</si>
  <si>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</si>
  <si>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</si>
  <si>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</si>
  <si>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</si>
  <si>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</si>
  <si>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</si>
  <si>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</si>
  <si>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</si>
  <si>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</si>
  <si>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</si>
  <si>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</si>
  <si>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</si>
  <si>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</si>
  <si>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</si>
  <si>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</si>
  <si>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</si>
  <si>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</si>
  <si>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</si>
  <si>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</si>
  <si>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</si>
  <si>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</si>
  <si>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</si>
  <si>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</si>
  <si>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</si>
  <si>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</si>
  <si>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</si>
  <si>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</si>
  <si>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</si>
  <si>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</si>
  <si>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</si>
  <si>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</si>
  <si>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</si>
  <si>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</si>
  <si>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</si>
  <si>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</si>
  <si>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</si>
  <si>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</si>
  <si>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</si>
  <si>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</si>
  <si>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</si>
  <si>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</si>
  <si>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</si>
  <si>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</si>
  <si>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</si>
  <si>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</si>
  <si>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</si>
  <si>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</si>
  <si>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</si>
  <si>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</si>
  <si>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</si>
  <si>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</si>
  <si>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</si>
  <si>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</si>
  <si>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</si>
  <si>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</si>
  <si>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</si>
  <si>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</si>
  <si>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</si>
  <si>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</si>
  <si>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</si>
  <si>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</si>
  <si>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</si>
  <si>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</si>
  <si>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</si>
  <si>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</si>
  <si>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</si>
  <si>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</si>
  <si>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</si>
  <si>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</si>
  <si>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</si>
  <si>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</si>
  <si>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</si>
  <si>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</si>
  <si>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</si>
  <si>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</si>
  <si>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</si>
  <si>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</si>
  <si>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</si>
  <si>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</si>
  <si>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</si>
  <si>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</si>
  <si>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</si>
  <si>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</si>
  <si>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</si>
  <si>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</si>
  <si>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</si>
  <si>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</si>
  <si>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</si>
  <si>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</si>
  <si>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</si>
  <si>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</si>
  <si>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</si>
  <si>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</si>
  <si>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</si>
  <si>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</si>
  <si>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</si>
  <si>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</si>
  <si>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</si>
  <si>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</si>
  <si>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</si>
  <si>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</si>
  <si>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</si>
  <si>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</si>
  <si>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</si>
  <si>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</si>
  <si>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</si>
  <si>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</si>
  <si>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</si>
  <si>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</si>
  <si>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</si>
  <si>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</si>
  <si>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</si>
  <si>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</si>
  <si>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</si>
  <si>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</si>
  <si>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</si>
  <si>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</si>
  <si>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</si>
  <si>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</si>
  <si>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</si>
  <si>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</si>
  <si>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</si>
  <si>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</si>
  <si>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</si>
  <si>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</si>
  <si>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</si>
  <si>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</si>
  <si>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</si>
  <si>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</si>
  <si>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</si>
  <si>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</si>
  <si>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</si>
  <si>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</si>
  <si>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</si>
  <si>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</si>
  <si>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</si>
  <si>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</si>
  <si>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</si>
  <si>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</si>
  <si>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</si>
  <si>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</si>
  <si>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</si>
  <si>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</si>
  <si>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</si>
  <si>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</si>
  <si>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</si>
  <si>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</si>
  <si>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</si>
  <si>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</si>
  <si>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</si>
  <si>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</si>
  <si>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</si>
  <si>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</si>
  <si>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</si>
  <si>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</si>
  <si>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</si>
  <si>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</si>
  <si>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</si>
  <si>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</si>
  <si>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</si>
  <si>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</si>
  <si>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</si>
  <si>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</si>
  <si>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</si>
  <si>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</si>
  <si>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</si>
  <si>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</si>
  <si>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</si>
  <si>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</si>
  <si>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</si>
  <si>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</si>
  <si>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国際連合平和維持活動（ＰＫＯ）分担金</t>
    <phoneticPr fontId="5"/>
  </si>
  <si>
    <t>総合外交政策局</t>
    <phoneticPr fontId="5"/>
  </si>
  <si>
    <t>国連企画調整課</t>
    <phoneticPr fontId="5"/>
  </si>
  <si>
    <t>課長　三宅　浩史</t>
    <phoneticPr fontId="5"/>
  </si>
  <si>
    <t>○</t>
  </si>
  <si>
    <t>-</t>
  </si>
  <si>
    <t>-</t>
    <phoneticPr fontId="5"/>
  </si>
  <si>
    <t>外務省設置法第４条第３項／国連憲章第１７条２項
各ＰＫＯ等設立及び派遣期間延長並びにマンデート変更に関する安保理決議</t>
    <phoneticPr fontId="5"/>
  </si>
  <si>
    <t>国連の諸活動に対する我が国の財政的貢献により，国連の平和維持活動（ＰＫＯ）を通じて，国際社会の平和と安定に積極的に貢献するとともに，国連における我が国の地位・影響力の維持・向上につなげる。</t>
    <phoneticPr fontId="5"/>
  </si>
  <si>
    <t>-</t>
    <phoneticPr fontId="5"/>
  </si>
  <si>
    <t>政府開発援助国際機関分担金</t>
    <phoneticPr fontId="5"/>
  </si>
  <si>
    <t>国際機関分担金</t>
    <phoneticPr fontId="5"/>
  </si>
  <si>
    <t>国連事務局の「望ましい職員数」の水準の達成</t>
    <phoneticPr fontId="5"/>
  </si>
  <si>
    <t>全職員数に占める邦人職員数（専門職以上）の割合</t>
    <phoneticPr fontId="5"/>
  </si>
  <si>
    <t>％</t>
    <phoneticPr fontId="5"/>
  </si>
  <si>
    <t>-</t>
    <phoneticPr fontId="5"/>
  </si>
  <si>
    <t>-</t>
    <phoneticPr fontId="5"/>
  </si>
  <si>
    <t>国連関係機関における全職員数に対する幹部職員数と同等の水準の確保</t>
    <phoneticPr fontId="5"/>
  </si>
  <si>
    <t>-</t>
    <phoneticPr fontId="5"/>
  </si>
  <si>
    <t>国際連合キプロス平和維持隊，国際連合レバノン暫定隊等，全１３ミッションが中東，東欧，アフリカ，中南米の各地域に展開し，活動中。</t>
    <phoneticPr fontId="5"/>
  </si>
  <si>
    <t>活動中ミッション</t>
    <phoneticPr fontId="5"/>
  </si>
  <si>
    <t>国連ＰＫＯ予算総額／ＰＫＯミッション数</t>
    <phoneticPr fontId="5"/>
  </si>
  <si>
    <t>米ドル</t>
    <phoneticPr fontId="5"/>
  </si>
  <si>
    <t>7,892,945,500/15</t>
    <phoneticPr fontId="5"/>
  </si>
  <si>
    <t>7,316,288,500/14</t>
    <phoneticPr fontId="5"/>
  </si>
  <si>
    <t>基本目標Ⅶ　分担金・拠出金</t>
    <phoneticPr fontId="5"/>
  </si>
  <si>
    <t>施策Ⅶ－１　国際機関を通じた政務及び安全保障分野に係る国際貢献</t>
    <phoneticPr fontId="5"/>
  </si>
  <si>
    <t>-</t>
    <phoneticPr fontId="5"/>
  </si>
  <si>
    <t>-</t>
    <phoneticPr fontId="5"/>
  </si>
  <si>
    <t>国際の平和と安全の維持を効率的に行う</t>
    <phoneticPr fontId="5"/>
  </si>
  <si>
    <t>行財政改革については，ジュネーブ・グループの枠組みや，二国間国連協議の場を活用し，主要財政貢献国と連携しつつ，国連通常予算及びＰＫＯ予算の増加抑制を図る。</t>
    <phoneticPr fontId="5"/>
  </si>
  <si>
    <t>-</t>
    <phoneticPr fontId="5"/>
  </si>
  <si>
    <t>-</t>
    <phoneticPr fontId="5"/>
  </si>
  <si>
    <t>-</t>
    <phoneticPr fontId="5"/>
  </si>
  <si>
    <t>‐</t>
  </si>
  <si>
    <t>無</t>
  </si>
  <si>
    <t>国連の活動目的の一つである，国際の平和と安全の維持は，我が国及び国民の利益に合致している。</t>
    <phoneticPr fontId="5"/>
  </si>
  <si>
    <t>平和国家及び国際協調主義を目指す，国家としての事業であり，代替は不可能。</t>
    <phoneticPr fontId="5"/>
  </si>
  <si>
    <t>国際の平和と安全の維持は，普遍的な価値であり，最もプライオリティの高い事業と考えられる。</t>
    <phoneticPr fontId="5"/>
  </si>
  <si>
    <t>PKO予算の負担額は，各加盟国の支払い能力等を考慮して国連総会で合意した分担率に基づいて決められている。</t>
    <phoneticPr fontId="5"/>
  </si>
  <si>
    <t>国連総会（第５委員会）において，国連行財政問題諮問委員会（ACABQ）の勧告を踏まえつつ，PKO予算（コスト等の水準）の妥当性は適切に審議・検討され，コンセンサスで合意してきている。</t>
    <phoneticPr fontId="5"/>
  </si>
  <si>
    <t>加盟国は，事務局予算案を国連行財政問題諮問委員会（ＡＣＡＢＱ）の勧告や事務局との質疑応答を踏まえ審議の上，効果的及び効率的な運用に資する予算額を査定。</t>
    <phoneticPr fontId="5"/>
  </si>
  <si>
    <t>国際機関からの拠出要請額が安保理の決定を受けて変更したこと等のため。安保理の決定を予見することは困難であることから，理由は妥当。</t>
    <phoneticPr fontId="5"/>
  </si>
  <si>
    <t>国際公会計基準（IPSAS)や経営資源計画（ERP)を導入するなどし，コスト削減や効率化に向けた努力がなされている。</t>
    <phoneticPr fontId="5"/>
  </si>
  <si>
    <t>国連会計検査委員会（BOA)は，毎年実施する監査において，成果目標を検証し，目標達成に必要な具体的措置について勧告を行っており，目標に見合う成果実績を求めるシステムとなっている。</t>
    <phoneticPr fontId="5"/>
  </si>
  <si>
    <t>他の手段・方法は想定されない。</t>
    <phoneticPr fontId="5"/>
  </si>
  <si>
    <t>活動内容は決議で決められており，活動実績は結果重視主義に基づき見込みに見合ったものとなっている。</t>
    <phoneticPr fontId="5"/>
  </si>
  <si>
    <t>我が国は，PKO予算の増額を抑えつつより効果的かつ効率的な運用に努めるよう主要財政貢献国と協調しながら要請してきており，引き続き取り組んでいく考え。</t>
    <phoneticPr fontId="5"/>
  </si>
  <si>
    <t>国連PKO予算については，以下のとおりPDCAを確保。
1. 計画段階（PLAN）：安保理で国連PKOミッションの設置又はマンデートの更新を決定。国連総会第５委員会で予算案の審議を行い，国連総会にて予算を承認。
2. 実施段階（DO）：国連PKOによる平和維持活動の実施。
3. 評価段階（CHECK）：事務総長による執行状況報告。内部・外部監査報告書により活動を評価。
4. フォローアップ（ACT）：安保理に提出される事業報告，国連総会に提出される決算報告を通じ，必要に応じて状況分析，必要な改善策を提言する。監査部門は改善策に対する事務局の対応についても進捗状況を継続してフォローしており，これらは書面で提出・公開され，次期予算作成にも反映されている。
本件は，PKO分担金としてまとめて予算請求していることから１つのシートにより作成している。「資金の流れ」の欄に対象となるPKOミッションを記載している。</t>
    <phoneticPr fontId="5"/>
  </si>
  <si>
    <t>14</t>
    <phoneticPr fontId="5"/>
  </si>
  <si>
    <t>3</t>
    <phoneticPr fontId="5"/>
  </si>
  <si>
    <t>28</t>
    <phoneticPr fontId="5"/>
  </si>
  <si>
    <t>125</t>
    <phoneticPr fontId="5"/>
  </si>
  <si>
    <t>117</t>
    <phoneticPr fontId="5"/>
  </si>
  <si>
    <t>123</t>
    <phoneticPr fontId="5"/>
  </si>
  <si>
    <t>152</t>
    <phoneticPr fontId="5"/>
  </si>
  <si>
    <t>0153</t>
    <phoneticPr fontId="5"/>
  </si>
  <si>
    <t>年２回のジュネーブ・グループ会合参加及び二国間協議を通じ，国連事務局幹部と意見交換の機会を持つとともに，主要財政貢献国との連携を強化。国連総会第５委員会にて2018/2019年度ＰＫＯ予算は前年度比3億ドル（4%）減を実現。</t>
    <phoneticPr fontId="5"/>
  </si>
  <si>
    <t>A/73/79　Composition of the Secretariat: staff dempgraphics
国連事務局の専門職（Pレベル）以上の職員3,074人中，邦人職員は75人。望ましい我が国の職員数の範囲は172-233人。</t>
    <phoneticPr fontId="5"/>
  </si>
  <si>
    <t>7,020,386,400/13</t>
    <phoneticPr fontId="5"/>
  </si>
  <si>
    <t>国連の平和維持活動（PKO）分担金の支払いは，国連憲章第１７条第２項に基づく加盟国の義務である。我が国の国連PKO分担率は2019年から8.564％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phoneticPr fontId="5"/>
  </si>
  <si>
    <t>2019年7～2020年6月のPKO予算の審議を行う国連総会第５委員会（2019年5月～6月）等の場において，我が国は，PKO予算の増額を抑えるため，主要財政貢献国と協調しつつ対応しており，今度とも，かかる取組を継続する。</t>
    <phoneticPr fontId="5"/>
  </si>
  <si>
    <t>6,481,911,200/13</t>
    <phoneticPr fontId="5"/>
  </si>
  <si>
    <t>A.国際連合</t>
    <rPh sb="2" eb="4">
      <t>コクサイ</t>
    </rPh>
    <rPh sb="4" eb="6">
      <t>レンゴウ</t>
    </rPh>
    <phoneticPr fontId="5"/>
  </si>
  <si>
    <t>分担金</t>
    <rPh sb="0" eb="3">
      <t>ブンタンキン</t>
    </rPh>
    <phoneticPr fontId="5"/>
  </si>
  <si>
    <t>平和維持活動（ＰＫＯ）</t>
    <rPh sb="0" eb="2">
      <t>ヘイワ</t>
    </rPh>
    <rPh sb="2" eb="4">
      <t>イジ</t>
    </rPh>
    <rPh sb="4" eb="6">
      <t>カツドウ</t>
    </rPh>
    <phoneticPr fontId="5"/>
  </si>
  <si>
    <t>国際連合</t>
    <rPh sb="0" eb="2">
      <t>コクサイ</t>
    </rPh>
    <rPh sb="2" eb="4">
      <t>レンゴウ</t>
    </rPh>
    <phoneticPr fontId="5"/>
  </si>
  <si>
    <t>-</t>
    <phoneticPr fontId="5"/>
  </si>
  <si>
    <t>安保理改革及びその他の国連改革の進展</t>
    <rPh sb="0" eb="3">
      <t>アンポリ</t>
    </rPh>
    <rPh sb="3" eb="5">
      <t>カイカク</t>
    </rPh>
    <rPh sb="5" eb="6">
      <t>オヨ</t>
    </rPh>
    <rPh sb="9" eb="10">
      <t>タ</t>
    </rPh>
    <rPh sb="11" eb="13">
      <t>コクレン</t>
    </rPh>
    <rPh sb="13" eb="15">
      <t>カイカク</t>
    </rPh>
    <rPh sb="16" eb="18">
      <t>シンテン</t>
    </rPh>
    <phoneticPr fontId="5"/>
  </si>
  <si>
    <t>外務省国連企画調整課国際機関人事センターが，在外公館を通じて，国連関係機関から取り寄せたデータを集約したもの及び国連統計資料。</t>
    <phoneticPr fontId="5"/>
  </si>
  <si>
    <t>日本人職員総数に占める幹部日本人職員
（幹部日本人職員数：87人／日本人職員総数：882人（暫定））</t>
    <rPh sb="46" eb="48">
      <t>ザンテイ</t>
    </rPh>
    <phoneticPr fontId="5"/>
  </si>
  <si>
    <t>本分担金の支払いは国連憲章第17条第２項に基づく加盟国の義務。我が国は，本分担金の拠出を通じて，国連平和維持活動の機動性，機能性を高め，「国際社会の平和と安定の維持」という目標の達成に貢献する。また，PKO予算分担率が加盟国中第３位の我が国の支払いは国連財政にとって非常に重要であることから，国連における各種選挙や日本人職員の増強における有力なアピール材料となり，国連における我が国の地位・影響力維持・増強につながる。</t>
    <rPh sb="36" eb="37">
      <t>ホン</t>
    </rPh>
    <rPh sb="37" eb="40">
      <t>ブンタンキン</t>
    </rPh>
    <rPh sb="41" eb="43">
      <t>キョシュツ</t>
    </rPh>
    <rPh sb="44" eb="45">
      <t>ツウ</t>
    </rPh>
    <rPh sb="48" eb="50">
      <t>コクレン</t>
    </rPh>
    <rPh sb="50" eb="52">
      <t>ヘイワ</t>
    </rPh>
    <rPh sb="52" eb="54">
      <t>イジ</t>
    </rPh>
    <rPh sb="54" eb="56">
      <t>カツドウ</t>
    </rPh>
    <rPh sb="57" eb="60">
      <t>キドウセイ</t>
    </rPh>
    <rPh sb="61" eb="64">
      <t>キノウセイ</t>
    </rPh>
    <rPh sb="65" eb="66">
      <t>タカ</t>
    </rPh>
    <rPh sb="69" eb="71">
      <t>コクサイ</t>
    </rPh>
    <rPh sb="71" eb="73">
      <t>シャカイ</t>
    </rPh>
    <rPh sb="74" eb="76">
      <t>ヘイワ</t>
    </rPh>
    <rPh sb="77" eb="79">
      <t>アンテイ</t>
    </rPh>
    <rPh sb="80" eb="82">
      <t>イジ</t>
    </rPh>
    <rPh sb="86" eb="88">
      <t>モクヒョウ</t>
    </rPh>
    <rPh sb="89" eb="91">
      <t>タッセイ</t>
    </rPh>
    <rPh sb="92" eb="94">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</si>
</sst>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0</xdr:colOff>
      <xdr:row>741</xdr:row>
      <xdr:rowOff>25743</xdr:rowOff>
    </xdr:from>
    <xdr:to>
      <xdr:col>36</xdr:col>
      <xdr:colOff>102973</xdr:colOff>
      <xdr:row>776</xdr:row>
      <xdr:rowOff>90102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1081" y="42926858"/>
          <a:ext cx="4015946" cy="5920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165</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631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51906</v>
      </c>
      <c r="Q13" s="109"/>
      <c r="R13" s="109"/>
      <c r="S13" s="109"/>
      <c r="T13" s="109"/>
      <c r="U13" s="109"/>
      <c r="V13" s="110"/>
      <c r="W13" s="108">
        <v>50604</v>
      </c>
      <c r="X13" s="109"/>
      <c r="Y13" s="109"/>
      <c r="Z13" s="109"/>
      <c r="AA13" s="109"/>
      <c r="AB13" s="109"/>
      <c r="AC13" s="110"/>
      <c r="AD13" s="108">
        <v>48258</v>
      </c>
      <c r="AE13" s="109"/>
      <c r="AF13" s="109"/>
      <c r="AG13" s="109"/>
      <c r="AH13" s="109"/>
      <c r="AI13" s="109"/>
      <c r="AJ13" s="110"/>
      <c r="AK13" s="108">
        <v>45940</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v>36024</v>
      </c>
      <c r="Q14" s="109"/>
      <c r="R14" s="109"/>
      <c r="S14" s="109"/>
      <c r="T14" s="109"/>
      <c r="U14" s="109"/>
      <c r="V14" s="110"/>
      <c r="W14" s="108">
        <v>21792</v>
      </c>
      <c r="X14" s="109"/>
      <c r="Y14" s="109"/>
      <c r="Z14" s="109"/>
      <c r="AA14" s="109"/>
      <c r="AB14" s="109"/>
      <c r="AC14" s="110"/>
      <c r="AD14" s="108">
        <v>16949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87930</v>
      </c>
      <c r="Q18" s="115"/>
      <c r="R18" s="115"/>
      <c r="S18" s="115"/>
      <c r="T18" s="115"/>
      <c r="U18" s="115"/>
      <c r="V18" s="116"/>
      <c r="W18" s="114">
        <f>SUM(W13:AC17)</f>
        <v>72396</v>
      </c>
      <c r="X18" s="115"/>
      <c r="Y18" s="115"/>
      <c r="Z18" s="115"/>
      <c r="AA18" s="115"/>
      <c r="AB18" s="115"/>
      <c r="AC18" s="116"/>
      <c r="AD18" s="114">
        <f>SUM(AD13:AJ17)</f>
        <v>65207</v>
      </c>
      <c r="AE18" s="115"/>
      <c r="AF18" s="115"/>
      <c r="AG18" s="115"/>
      <c r="AH18" s="115"/>
      <c r="AI18" s="115"/>
      <c r="AJ18" s="116"/>
      <c r="AK18" s="114">
        <f>SUM(AK13:AQ17)</f>
        <v>45940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85024</v>
      </c>
      <c r="Q19" s="109"/>
      <c r="R19" s="109"/>
      <c r="S19" s="109"/>
      <c r="T19" s="109"/>
      <c r="U19" s="109"/>
      <c r="V19" s="110"/>
      <c r="W19" s="108">
        <v>71152</v>
      </c>
      <c r="X19" s="109"/>
      <c r="Y19" s="109"/>
      <c r="Z19" s="109"/>
      <c r="AA19" s="109"/>
      <c r="AB19" s="109"/>
      <c r="AC19" s="110"/>
      <c r="AD19" s="108">
        <v>64338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0.96695098373706356</v>
      </c>
      <c r="Q20" s="539"/>
      <c r="R20" s="539"/>
      <c r="S20" s="539"/>
      <c r="T20" s="539"/>
      <c r="U20" s="539"/>
      <c r="V20" s="539"/>
      <c r="W20" s="539">
        <f t="shared" ref="W20" si="0">IF(W18=0, "-", SUM(W19)/W18)</f>
        <v>0.98281673020608873</v>
      </c>
      <c r="X20" s="539"/>
      <c r="Y20" s="539"/>
      <c r="Z20" s="539"/>
      <c r="AA20" s="539"/>
      <c r="AB20" s="539"/>
      <c r="AC20" s="539"/>
      <c r="AD20" s="539">
        <f t="shared" ref="AD20" si="1">IF(AD18=0, "-", SUM(AD19)/AD18)</f>
        <v>0.98667320993144902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7" t="s">
        <v>478</v>
      </c>
      <c r="H21" s="928"/>
      <c r="I21" s="928"/>
      <c r="J21" s="928"/>
      <c r="K21" s="928"/>
      <c r="L21" s="928"/>
      <c r="M21" s="928"/>
      <c r="N21" s="928"/>
      <c r="O21" s="928"/>
      <c r="P21" s="539">
        <f>IF(P19=0, "-", SUM(P19)/SUM(P13,P14))</f>
        <v>0.96695098373706356</v>
      </c>
      <c r="Q21" s="539"/>
      <c r="R21" s="539"/>
      <c r="S21" s="539"/>
      <c r="T21" s="539"/>
      <c r="U21" s="539"/>
      <c r="V21" s="539"/>
      <c r="W21" s="539">
        <f t="shared" ref="W21" si="2">IF(W19=0, "-", SUM(W19)/SUM(W13,W14))</f>
        <v>0.98281673020608873</v>
      </c>
      <c r="X21" s="539"/>
      <c r="Y21" s="539"/>
      <c r="Z21" s="539"/>
      <c r="AA21" s="539"/>
      <c r="AB21" s="539"/>
      <c r="AC21" s="539"/>
      <c r="AD21" s="539">
        <f t="shared" ref="AD21" si="3">IF(AD19=0, "-", SUM(AD19)/SUM(AD13,AD14))</f>
        <v>0.98667320993144902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581</v>
      </c>
      <c r="H23" s="187"/>
      <c r="I23" s="187"/>
      <c r="J23" s="187"/>
      <c r="K23" s="187"/>
      <c r="L23" s="187"/>
      <c r="M23" s="187"/>
      <c r="N23" s="187"/>
      <c r="O23" s="188"/>
      <c r="P23" s="105">
        <v>6213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582</v>
      </c>
      <c r="H24" s="190"/>
      <c r="I24" s="190"/>
      <c r="J24" s="190"/>
      <c r="K24" s="190"/>
      <c r="L24" s="190"/>
      <c r="M24" s="190"/>
      <c r="N24" s="190"/>
      <c r="O24" s="191"/>
      <c r="P24" s="108">
        <v>39727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227">
        <f>AK13</f>
        <v>45940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587</v>
      </c>
      <c r="AV31" s="271"/>
      <c r="AW31" s="379" t="s">
        <v>300</v>
      </c>
      <c r="AX31" s="380"/>
    </row>
    <row r="32" spans="1:50" ht="23.25" customHeight="1">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2.6</v>
      </c>
      <c r="AF32" s="365"/>
      <c r="AG32" s="365"/>
      <c r="AH32" s="365"/>
      <c r="AI32" s="364">
        <v>2.6</v>
      </c>
      <c r="AJ32" s="365"/>
      <c r="AK32" s="365"/>
      <c r="AL32" s="365"/>
      <c r="AM32" s="364">
        <f>75/3074*100</f>
        <v>2.4398178269355886</v>
      </c>
      <c r="AN32" s="365"/>
      <c r="AO32" s="365"/>
      <c r="AP32" s="365"/>
      <c r="AQ32" s="111" t="s">
        <v>580</v>
      </c>
      <c r="AR32" s="112"/>
      <c r="AS32" s="112"/>
      <c r="AT32" s="113"/>
      <c r="AU32" s="365" t="s">
        <v>580</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5.6</v>
      </c>
      <c r="AF33" s="365"/>
      <c r="AG33" s="365"/>
      <c r="AH33" s="365"/>
      <c r="AI33" s="364">
        <v>5.6</v>
      </c>
      <c r="AJ33" s="365"/>
      <c r="AK33" s="365"/>
      <c r="AL33" s="365"/>
      <c r="AM33" s="364">
        <f>172/3074*100</f>
        <v>5.595315549772284</v>
      </c>
      <c r="AN33" s="365"/>
      <c r="AO33" s="365"/>
      <c r="AP33" s="365"/>
      <c r="AQ33" s="111" t="s">
        <v>580</v>
      </c>
      <c r="AR33" s="112"/>
      <c r="AS33" s="112"/>
      <c r="AT33" s="113"/>
      <c r="AU33" s="365" t="s">
        <v>580</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46.7</v>
      </c>
      <c r="AF34" s="365"/>
      <c r="AG34" s="365"/>
      <c r="AH34" s="365"/>
      <c r="AI34" s="364">
        <v>47.3</v>
      </c>
      <c r="AJ34" s="365"/>
      <c r="AK34" s="365"/>
      <c r="AL34" s="365"/>
      <c r="AM34" s="364">
        <f>75/172*100</f>
        <v>43.604651162790695</v>
      </c>
      <c r="AN34" s="365"/>
      <c r="AO34" s="365"/>
      <c r="AP34" s="365"/>
      <c r="AQ34" s="111" t="s">
        <v>586</v>
      </c>
      <c r="AR34" s="112"/>
      <c r="AS34" s="112"/>
      <c r="AT34" s="113"/>
      <c r="AU34" s="365" t="s">
        <v>580</v>
      </c>
      <c r="AV34" s="365"/>
      <c r="AW34" s="365"/>
      <c r="AX34" s="367"/>
    </row>
    <row r="35" spans="1:50" ht="23.25" customHeight="1">
      <c r="A35" s="898" t="s">
        <v>506</v>
      </c>
      <c r="B35" s="899"/>
      <c r="C35" s="899"/>
      <c r="D35" s="899"/>
      <c r="E35" s="899"/>
      <c r="F35" s="900"/>
      <c r="G35" s="904" t="s">
        <v>629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t="s">
        <v>580</v>
      </c>
      <c r="AV38" s="271"/>
      <c r="AW38" s="379" t="s">
        <v>300</v>
      </c>
      <c r="AX38" s="380"/>
    </row>
    <row r="39" spans="1:50" ht="23.25" customHeight="1">
      <c r="A39" s="515"/>
      <c r="B39" s="513"/>
      <c r="C39" s="513"/>
      <c r="D39" s="513"/>
      <c r="E39" s="513"/>
      <c r="F39" s="514"/>
      <c r="G39" s="540" t="s">
        <v>588</v>
      </c>
      <c r="H39" s="541"/>
      <c r="I39" s="541"/>
      <c r="J39" s="541"/>
      <c r="K39" s="541"/>
      <c r="L39" s="541"/>
      <c r="M39" s="541"/>
      <c r="N39" s="541"/>
      <c r="O39" s="542"/>
      <c r="P39" s="161" t="s">
        <v>641</v>
      </c>
      <c r="Q39" s="161"/>
      <c r="R39" s="161"/>
      <c r="S39" s="161"/>
      <c r="T39" s="161"/>
      <c r="U39" s="161"/>
      <c r="V39" s="161"/>
      <c r="W39" s="161"/>
      <c r="X39" s="231"/>
      <c r="Y39" s="338" t="s">
        <v>12</v>
      </c>
      <c r="Z39" s="549"/>
      <c r="AA39" s="550"/>
      <c r="AB39" s="551" t="s">
        <v>301</v>
      </c>
      <c r="AC39" s="551"/>
      <c r="AD39" s="551"/>
      <c r="AE39" s="364">
        <v>9.4</v>
      </c>
      <c r="AF39" s="365"/>
      <c r="AG39" s="365"/>
      <c r="AH39" s="365"/>
      <c r="AI39" s="364">
        <v>9.9</v>
      </c>
      <c r="AJ39" s="365"/>
      <c r="AK39" s="365"/>
      <c r="AL39" s="365"/>
      <c r="AM39" s="364">
        <v>9.9</v>
      </c>
      <c r="AN39" s="365"/>
      <c r="AO39" s="365"/>
      <c r="AP39" s="365"/>
      <c r="AQ39" s="111" t="s">
        <v>589</v>
      </c>
      <c r="AR39" s="112"/>
      <c r="AS39" s="112"/>
      <c r="AT39" s="113"/>
      <c r="AU39" s="365" t="s">
        <v>580</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4">
        <v>8.1999999999999993</v>
      </c>
      <c r="AF40" s="365"/>
      <c r="AG40" s="365"/>
      <c r="AH40" s="365"/>
      <c r="AI40" s="364">
        <v>8.1</v>
      </c>
      <c r="AJ40" s="365"/>
      <c r="AK40" s="365"/>
      <c r="AL40" s="365"/>
      <c r="AM40" s="364">
        <v>8.1</v>
      </c>
      <c r="AN40" s="365"/>
      <c r="AO40" s="365"/>
      <c r="AP40" s="365"/>
      <c r="AQ40" s="111">
        <v>8.1</v>
      </c>
      <c r="AR40" s="112"/>
      <c r="AS40" s="112"/>
      <c r="AT40" s="113"/>
      <c r="AU40" s="365" t="s">
        <v>580</v>
      </c>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114.6</v>
      </c>
      <c r="AF41" s="365"/>
      <c r="AG41" s="365"/>
      <c r="AH41" s="365"/>
      <c r="AI41" s="364">
        <v>122.2</v>
      </c>
      <c r="AJ41" s="365"/>
      <c r="AK41" s="365"/>
      <c r="AL41" s="365"/>
      <c r="AM41" s="364">
        <v>122.2</v>
      </c>
      <c r="AN41" s="365"/>
      <c r="AO41" s="365"/>
      <c r="AP41" s="365"/>
      <c r="AQ41" s="111" t="s">
        <v>589</v>
      </c>
      <c r="AR41" s="112"/>
      <c r="AS41" s="112"/>
      <c r="AT41" s="113"/>
      <c r="AU41" s="365" t="s">
        <v>580</v>
      </c>
      <c r="AV41" s="365"/>
      <c r="AW41" s="365"/>
      <c r="AX41" s="367"/>
    </row>
    <row r="42" spans="1:50" ht="23.25" customHeight="1">
      <c r="A42" s="898" t="s">
        <v>506</v>
      </c>
      <c r="B42" s="899"/>
      <c r="C42" s="899"/>
      <c r="D42" s="899"/>
      <c r="E42" s="899"/>
      <c r="F42" s="900"/>
      <c r="G42" s="904" t="s">
        <v>640</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509</v>
      </c>
      <c r="B78" s="913"/>
      <c r="C78" s="913"/>
      <c r="D78" s="913"/>
      <c r="E78" s="910" t="s">
        <v>451</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c r="A80" s="519" t="s">
        <v>266</v>
      </c>
      <c r="B80" s="847" t="s">
        <v>465</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51" t="s">
        <v>591</v>
      </c>
      <c r="AC101" s="551"/>
      <c r="AD101" s="551"/>
      <c r="AE101" s="364">
        <v>15</v>
      </c>
      <c r="AF101" s="365"/>
      <c r="AG101" s="365"/>
      <c r="AH101" s="366"/>
      <c r="AI101" s="364">
        <v>14</v>
      </c>
      <c r="AJ101" s="365"/>
      <c r="AK101" s="365"/>
      <c r="AL101" s="366"/>
      <c r="AM101" s="364">
        <v>13</v>
      </c>
      <c r="AN101" s="365"/>
      <c r="AO101" s="365"/>
      <c r="AP101" s="366"/>
      <c r="AQ101" s="364" t="s">
        <v>580</v>
      </c>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t="s">
        <v>580</v>
      </c>
      <c r="AF102" s="358"/>
      <c r="AG102" s="358"/>
      <c r="AH102" s="358"/>
      <c r="AI102" s="358" t="s">
        <v>580</v>
      </c>
      <c r="AJ102" s="358"/>
      <c r="AK102" s="358"/>
      <c r="AL102" s="358"/>
      <c r="AM102" s="358" t="s">
        <v>577</v>
      </c>
      <c r="AN102" s="358"/>
      <c r="AO102" s="358"/>
      <c r="AP102" s="358"/>
      <c r="AQ102" s="815">
        <v>13</v>
      </c>
      <c r="AR102" s="816"/>
      <c r="AS102" s="816"/>
      <c r="AT102" s="817"/>
      <c r="AU102" s="815"/>
      <c r="AV102" s="816"/>
      <c r="AW102" s="816"/>
      <c r="AX102" s="817"/>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f>7892945500/15</f>
        <v>526196366.66666669</v>
      </c>
      <c r="AF116" s="358"/>
      <c r="AG116" s="358"/>
      <c r="AH116" s="358"/>
      <c r="AI116" s="358">
        <f>7316288500/14</f>
        <v>522592035.71428573</v>
      </c>
      <c r="AJ116" s="358"/>
      <c r="AK116" s="358"/>
      <c r="AL116" s="358"/>
      <c r="AM116" s="358">
        <f>7020386400/13</f>
        <v>540029723.07692313</v>
      </c>
      <c r="AN116" s="358"/>
      <c r="AO116" s="358"/>
      <c r="AP116" s="358"/>
      <c r="AQ116" s="364">
        <f>6481911200/13</f>
        <v>498608553.84615386</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594</v>
      </c>
      <c r="AF117" s="306"/>
      <c r="AG117" s="306"/>
      <c r="AH117" s="306"/>
      <c r="AI117" s="306" t="s">
        <v>595</v>
      </c>
      <c r="AJ117" s="306"/>
      <c r="AK117" s="306"/>
      <c r="AL117" s="306"/>
      <c r="AM117" s="306" t="s">
        <v>630</v>
      </c>
      <c r="AN117" s="306"/>
      <c r="AO117" s="306"/>
      <c r="AP117" s="306"/>
      <c r="AQ117" s="795" t="s">
        <v>633</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566</v>
      </c>
      <c r="B130" s="992"/>
      <c r="C130" s="991" t="s">
        <v>358</v>
      </c>
      <c r="D130" s="992"/>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hidden="1" customHeight="1">
      <c r="A134" s="995"/>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t="s">
        <v>580</v>
      </c>
      <c r="AF134" s="112"/>
      <c r="AG134" s="112"/>
      <c r="AH134" s="112"/>
      <c r="AI134" s="266" t="s">
        <v>580</v>
      </c>
      <c r="AJ134" s="112"/>
      <c r="AK134" s="112"/>
      <c r="AL134" s="112"/>
      <c r="AM134" s="266" t="s">
        <v>599</v>
      </c>
      <c r="AN134" s="112"/>
      <c r="AO134" s="112"/>
      <c r="AP134" s="112"/>
      <c r="AQ134" s="266" t="s">
        <v>580</v>
      </c>
      <c r="AR134" s="112"/>
      <c r="AS134" s="112"/>
      <c r="AT134" s="112"/>
      <c r="AU134" s="266" t="s">
        <v>580</v>
      </c>
      <c r="AV134" s="112"/>
      <c r="AW134" s="112"/>
      <c r="AX134" s="222"/>
    </row>
    <row r="135" spans="1:50" ht="39.75" hidden="1"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589</v>
      </c>
      <c r="AF135" s="112"/>
      <c r="AG135" s="112"/>
      <c r="AH135" s="112"/>
      <c r="AI135" s="266" t="s">
        <v>580</v>
      </c>
      <c r="AJ135" s="112"/>
      <c r="AK135" s="112"/>
      <c r="AL135" s="112"/>
      <c r="AM135" s="266" t="s">
        <v>580</v>
      </c>
      <c r="AN135" s="112"/>
      <c r="AO135" s="112"/>
      <c r="AP135" s="112"/>
      <c r="AQ135" s="266" t="s">
        <v>589</v>
      </c>
      <c r="AR135" s="112"/>
      <c r="AS135" s="112"/>
      <c r="AT135" s="112"/>
      <c r="AU135" s="266" t="s">
        <v>580</v>
      </c>
      <c r="AV135" s="112"/>
      <c r="AW135" s="112"/>
      <c r="AX135" s="22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5"/>
      <c r="B154" s="252"/>
      <c r="C154" s="251"/>
      <c r="D154" s="252"/>
      <c r="E154" s="251"/>
      <c r="F154" s="314"/>
      <c r="G154" s="230" t="s">
        <v>639</v>
      </c>
      <c r="H154" s="161"/>
      <c r="I154" s="161"/>
      <c r="J154" s="161"/>
      <c r="K154" s="161"/>
      <c r="L154" s="161"/>
      <c r="M154" s="161"/>
      <c r="N154" s="161"/>
      <c r="O154" s="161"/>
      <c r="P154" s="231"/>
      <c r="Q154" s="160" t="s">
        <v>600</v>
      </c>
      <c r="R154" s="161"/>
      <c r="S154" s="161"/>
      <c r="T154" s="161"/>
      <c r="U154" s="161"/>
      <c r="V154" s="161"/>
      <c r="W154" s="161"/>
      <c r="X154" s="161"/>
      <c r="Y154" s="161"/>
      <c r="Z154" s="161"/>
      <c r="AA154" s="924"/>
      <c r="AB154" s="255" t="s">
        <v>580</v>
      </c>
      <c r="AC154" s="256"/>
      <c r="AD154" s="256"/>
      <c r="AE154" s="261" t="s">
        <v>601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75"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628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75"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 customHeight="1">
      <c r="A188" s="995"/>
      <c r="B188" s="252"/>
      <c r="C188" s="251"/>
      <c r="D188" s="252"/>
      <c r="E188" s="160" t="s">
        <v>642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 customHeight="1" thickBo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5"/>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604</v>
      </c>
      <c r="AV432" s="136"/>
      <c r="AW432" s="137" t="s">
        <v>300</v>
      </c>
      <c r="AX432" s="138"/>
    </row>
    <row r="433" spans="1:50" ht="23.25" hidden="1" customHeight="1">
      <c r="A433" s="995"/>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580</v>
      </c>
      <c r="AF433" s="112"/>
      <c r="AG433" s="112"/>
      <c r="AH433" s="112"/>
      <c r="AI433" s="111" t="s">
        <v>580</v>
      </c>
      <c r="AJ433" s="112"/>
      <c r="AK433" s="112"/>
      <c r="AL433" s="112"/>
      <c r="AM433" s="111" t="s">
        <v>589</v>
      </c>
      <c r="AN433" s="112"/>
      <c r="AO433" s="112"/>
      <c r="AP433" s="113"/>
      <c r="AQ433" s="111" t="s">
        <v>580</v>
      </c>
      <c r="AR433" s="112"/>
      <c r="AS433" s="112"/>
      <c r="AT433" s="113"/>
      <c r="AU433" s="112" t="s">
        <v>580</v>
      </c>
      <c r="AV433" s="112"/>
      <c r="AW433" s="112"/>
      <c r="AX433" s="222"/>
    </row>
    <row r="434" spans="1:50" ht="23.25" hidden="1"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580</v>
      </c>
      <c r="AF434" s="112"/>
      <c r="AG434" s="112"/>
      <c r="AH434" s="113"/>
      <c r="AI434" s="111" t="s">
        <v>580</v>
      </c>
      <c r="AJ434" s="112"/>
      <c r="AK434" s="112"/>
      <c r="AL434" s="112"/>
      <c r="AM434" s="111" t="s">
        <v>580</v>
      </c>
      <c r="AN434" s="112"/>
      <c r="AO434" s="112"/>
      <c r="AP434" s="113"/>
      <c r="AQ434" s="111" t="s">
        <v>580</v>
      </c>
      <c r="AR434" s="112"/>
      <c r="AS434" s="112"/>
      <c r="AT434" s="113"/>
      <c r="AU434" s="112" t="s">
        <v>589</v>
      </c>
      <c r="AV434" s="112"/>
      <c r="AW434" s="112"/>
      <c r="AX434" s="222"/>
    </row>
    <row r="435" spans="1:50" ht="23.25" hidden="1"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580</v>
      </c>
      <c r="AN435" s="112"/>
      <c r="AO435" s="112"/>
      <c r="AP435" s="113"/>
      <c r="AQ435" s="111" t="s">
        <v>603</v>
      </c>
      <c r="AR435" s="112"/>
      <c r="AS435" s="112"/>
      <c r="AT435" s="113"/>
      <c r="AU435" s="112" t="s">
        <v>580</v>
      </c>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575</v>
      </c>
      <c r="AE702" s="897"/>
      <c r="AF702" s="897"/>
      <c r="AG702" s="886" t="s">
        <v>607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63.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7.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613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69"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t="s">
        <v>616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8" t="s">
        <v>632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618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4" customHeight="1" thickBot="1">
      <c r="A735" s="611" t="s">
        <v>619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620</v>
      </c>
      <c r="F737" s="122"/>
      <c r="G737" s="122"/>
      <c r="H737" s="122"/>
      <c r="I737" s="122"/>
      <c r="J737" s="122"/>
      <c r="K737" s="122"/>
      <c r="L737" s="122"/>
      <c r="M737" s="122"/>
      <c r="N737" s="101" t="s">
        <v>543</v>
      </c>
      <c r="O737" s="101"/>
      <c r="P737" s="101"/>
      <c r="Q737" s="101"/>
      <c r="R737" s="122" t="s">
        <v>621</v>
      </c>
      <c r="S737" s="122"/>
      <c r="T737" s="122"/>
      <c r="U737" s="122"/>
      <c r="V737" s="122"/>
      <c r="W737" s="122"/>
      <c r="X737" s="122"/>
      <c r="Y737" s="122"/>
      <c r="Z737" s="122"/>
      <c r="AA737" s="101" t="s">
        <v>542</v>
      </c>
      <c r="AB737" s="101"/>
      <c r="AC737" s="101"/>
      <c r="AD737" s="101"/>
      <c r="AE737" s="122" t="s">
        <v>622</v>
      </c>
      <c r="AF737" s="122"/>
      <c r="AG737" s="122"/>
      <c r="AH737" s="122"/>
      <c r="AI737" s="122"/>
      <c r="AJ737" s="122"/>
      <c r="AK737" s="122"/>
      <c r="AL737" s="122"/>
      <c r="AM737" s="122"/>
      <c r="AN737" s="101" t="s">
        <v>541</v>
      </c>
      <c r="AO737" s="101"/>
      <c r="AP737" s="101"/>
      <c r="AQ737" s="101"/>
      <c r="AR737" s="102" t="s">
        <v>623</v>
      </c>
      <c r="AS737" s="103"/>
      <c r="AT737" s="103"/>
      <c r="AU737" s="103"/>
      <c r="AV737" s="103"/>
      <c r="AW737" s="103"/>
      <c r="AX737" s="104"/>
      <c r="AY737" s="89"/>
      <c r="AZ737" s="89"/>
    </row>
    <row r="738" spans="1:52" ht="24.75" customHeight="1">
      <c r="A738" s="123" t="s">
        <v>540</v>
      </c>
      <c r="B738" s="124"/>
      <c r="C738" s="124"/>
      <c r="D738" s="125"/>
      <c r="E738" s="122" t="s">
        <v>624</v>
      </c>
      <c r="F738" s="122"/>
      <c r="G738" s="122"/>
      <c r="H738" s="122"/>
      <c r="I738" s="122"/>
      <c r="J738" s="122"/>
      <c r="K738" s="122"/>
      <c r="L738" s="122"/>
      <c r="M738" s="122"/>
      <c r="N738" s="101" t="s">
        <v>539</v>
      </c>
      <c r="O738" s="101"/>
      <c r="P738" s="101"/>
      <c r="Q738" s="101"/>
      <c r="R738" s="122" t="s">
        <v>625</v>
      </c>
      <c r="S738" s="122"/>
      <c r="T738" s="122"/>
      <c r="U738" s="122"/>
      <c r="V738" s="122"/>
      <c r="W738" s="122"/>
      <c r="X738" s="122"/>
      <c r="Y738" s="122"/>
      <c r="Z738" s="122"/>
      <c r="AA738" s="101" t="s">
        <v>538</v>
      </c>
      <c r="AB738" s="101"/>
      <c r="AC738" s="101"/>
      <c r="AD738" s="101"/>
      <c r="AE738" s="122" t="s">
        <v>626</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3.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3.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3.5"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635</v>
      </c>
      <c r="H781" s="450"/>
      <c r="I781" s="450"/>
      <c r="J781" s="450"/>
      <c r="K781" s="451"/>
      <c r="L781" s="452" t="s">
        <v>636</v>
      </c>
      <c r="M781" s="453"/>
      <c r="N781" s="453"/>
      <c r="O781" s="453"/>
      <c r="P781" s="453"/>
      <c r="Q781" s="453"/>
      <c r="R781" s="453"/>
      <c r="S781" s="453"/>
      <c r="T781" s="453"/>
      <c r="U781" s="453"/>
      <c r="V781" s="453"/>
      <c r="W781" s="453"/>
      <c r="X781" s="454"/>
      <c r="Y781" s="455">
        <v>64338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64338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637</v>
      </c>
      <c r="D837" s="418"/>
      <c r="E837" s="418"/>
      <c r="F837" s="418"/>
      <c r="G837" s="418"/>
      <c r="H837" s="418"/>
      <c r="I837" s="418"/>
      <c r="J837" s="419" t="s">
        <v>638</v>
      </c>
      <c r="K837" s="420"/>
      <c r="L837" s="420"/>
      <c r="M837" s="420"/>
      <c r="N837" s="420"/>
      <c r="O837" s="420"/>
      <c r="P837" s="425" t="s">
        <v>636</v>
      </c>
      <c r="Q837" s="317"/>
      <c r="R837" s="317"/>
      <c r="S837" s="317"/>
      <c r="T837" s="317"/>
      <c r="U837" s="317"/>
      <c r="V837" s="317"/>
      <c r="W837" s="317"/>
      <c r="X837" s="317"/>
      <c r="Y837" s="318">
        <v>64338</v>
      </c>
      <c r="Z837" s="319"/>
      <c r="AA837" s="319"/>
      <c r="AB837" s="320"/>
      <c r="AC837" s="328"/>
      <c r="AD837" s="423"/>
      <c r="AE837" s="423"/>
      <c r="AF837" s="423"/>
      <c r="AG837" s="423"/>
      <c r="AH837" s="421" t="s">
        <v>638</v>
      </c>
      <c r="AI837" s="422"/>
      <c r="AJ837" s="422"/>
      <c r="AK837" s="422"/>
      <c r="AL837" s="325" t="s">
        <v>638</v>
      </c>
      <c r="AM837" s="326"/>
      <c r="AN837" s="326"/>
      <c r="AO837" s="327"/>
      <c r="AP837" s="321" t="s">
        <v>638</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AM102">
    <cfRule type="expression" dxfId="2645" priority="13219">
      <formula>IF(RIGHT(TEXT(AI102,"0.#"),1)=".",FALSE,TRUE)</formula>
    </cfRule>
    <cfRule type="expression" dxfId="2644" priority="13220">
      <formula>IF(RIGHT(TEXT(AI102,"0.#"),1)=".",TRUE,FALSE)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6">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867" max="49" man="1"/>
  </rowBreaks>
  <colBreaks count="1" manualBreakCount="1">
    <brk id="6" max="86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2019-06-27T02:28:40Z</cp:lastPrinted>
  <dcterms:created xsi:type="dcterms:W3CDTF">2012-03-13T00:50:25Z</dcterms:created>
  <dcterms:modified xsi:type="dcterms:W3CDTF">2019-07-22T00:56:43Z</dcterms:modified>
</cp:coreProperties>
</file>