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5930" windowWidth="1764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<sst xmlns="http://schemas.openxmlformats.org/spreadsheetml/2006/main" count="2797" uniqueCount="610">
  <si>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</si>
  <si>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</si>
  <si>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</si>
  <si>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</si>
  <si>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</si>
  <si>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</si>
  <si>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</si>
  <si>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</si>
  <si>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</si>
  <si>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</si>
  <si>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</si>
  <si>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</si>
  <si>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</si>
  <si>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</si>
  <si>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</si>
  <si>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</si>
  <si>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</si>
  <si>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</si>
  <si>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</si>
  <si>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</si>
  <si>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</si>
  <si>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</si>
  <si>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</si>
  <si>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</si>
  <si>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</si>
  <si>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</si>
  <si>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</si>
  <si>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</si>
  <si>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</si>
  <si>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</si>
  <si>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</si>
  <si>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</si>
  <si>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</si>
  <si>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</si>
  <si>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</si>
  <si>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</si>
  <si>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</si>
  <si>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</si>
  <si>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</si>
  <si>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</si>
  <si>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</si>
  <si>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</si>
  <si>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</si>
  <si>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</si>
  <si>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</si>
  <si>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</si>
  <si>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</si>
  <si>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</si>
  <si>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</si>
  <si>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</si>
  <si>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</si>
  <si>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</si>
  <si>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</si>
  <si>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</si>
  <si>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</si>
  <si>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</si>
  <si>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</si>
  <si>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</si>
  <si>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</si>
  <si>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</si>
  <si>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</si>
  <si>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</si>
  <si>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</si>
  <si>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</si>
  <si>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</si>
  <si>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</si>
  <si>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</si>
  <si>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</si>
  <si>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</si>
  <si>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</si>
  <si>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</si>
  <si>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</si>
  <si>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</si>
  <si>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</si>
  <si>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</si>
  <si>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</si>
  <si>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</si>
  <si>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</si>
  <si>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</si>
  <si>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</si>
  <si>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</si>
  <si>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</si>
  <si>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</si>
  <si>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</si>
  <si>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</si>
  <si>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</si>
  <si>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</si>
  <si>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</si>
  <si>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</si>
  <si>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</si>
  <si>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</si>
  <si>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</si>
  <si>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</si>
  <si>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</si>
  <si>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</si>
  <si>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</si>
  <si>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</si>
  <si>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</si>
  <si>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</si>
  <si>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</si>
  <si>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</si>
  <si>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</si>
  <si>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</si>
  <si>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</si>
  <si>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</si>
  <si>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</si>
  <si>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</si>
  <si>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</si>
  <si>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</si>
  <si>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</si>
  <si>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</si>
  <si>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</si>
  <si>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</si>
  <si>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</si>
  <si>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</si>
  <si>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</si>
  <si>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</si>
  <si>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</si>
  <si>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</si>
  <si>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</si>
  <si>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</si>
  <si>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</si>
  <si>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</si>
  <si>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</si>
  <si>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</si>
  <si>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</si>
  <si>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</si>
  <si>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</si>
  <si>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</si>
  <si>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</si>
  <si>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</si>
  <si>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</si>
  <si>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</si>
  <si>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</si>
  <si>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</si>
  <si>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</si>
  <si>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</si>
  <si>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</si>
  <si>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</si>
  <si>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</si>
  <si>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</si>
  <si>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</si>
  <si>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</si>
  <si>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</si>
  <si>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</si>
  <si>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</si>
  <si>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</si>
  <si>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</si>
  <si>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</si>
  <si>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</si>
  <si>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</si>
  <si>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</si>
  <si>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</si>
  <si>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</si>
  <si>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</si>
  <si>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</si>
  <si>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</si>
  <si>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</si>
  <si>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</si>
  <si>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</si>
  <si>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</si>
  <si>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</si>
  <si>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</si>
  <si>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</si>
  <si>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</si>
  <si>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</si>
  <si>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</si>
  <si>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</si>
  <si>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</si>
  <si>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</si>
  <si>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</si>
  <si>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</si>
  <si>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</si>
  <si>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</si>
  <si>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</si>
  <si>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</si>
  <si>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</si>
  <si>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</si>
  <si>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</si>
  <si>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</si>
  <si>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</si>
  <si>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</si>
  <si>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</si>
  <si>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</si>
  <si>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</si>
  <si>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</si>
  <si>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</si>
  <si>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</si>
  <si>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</si>
  <si>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</si>
  <si>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</si>
  <si>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</si>
  <si>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</si>
  <si>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</si>
  <si>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</si>
  <si>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</si>
  <si>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</si>
  <si>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</si>
  <si>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</si>
  <si>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</si>
  <si>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</si>
  <si>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</si>
  <si>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</si>
  <si>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</si>
  <si>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</si>
  <si>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</si>
  <si>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</si>
  <si>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</si>
  <si>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</si>
  <si>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</si>
  <si>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</si>
  <si>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</si>
  <si>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</si>
  <si>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</si>
  <si>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</si>
  <si>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</si>
  <si>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</si>
  <si>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</si>
  <si>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</si>
  <si>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</si>
  <si>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</si>
  <si>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</si>
  <si>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</si>
  <si>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</si>
  <si>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</si>
  <si>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</si>
  <si>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</si>
  <si>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</si>
  <si>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</si>
  <si>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</si>
  <si>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</si>
  <si>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</si>
  <si>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</si>
  <si>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</si>
  <si>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</si>
  <si>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</si>
  <si>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</si>
  <si>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</si>
  <si>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</si>
  <si>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</si>
  <si>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</si>
  <si>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</si>
  <si>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</si>
  <si>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</si>
  <si>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</si>
  <si>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</si>
  <si>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</si>
  <si>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</si>
  <si>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</si>
  <si>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</si>
  <si>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</si>
  <si>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</si>
  <si>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</si>
  <si>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</si>
  <si>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</si>
  <si>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</si>
  <si>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</si>
  <si>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</si>
  <si>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</si>
  <si>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</si>
  <si>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</si>
  <si>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</si>
  <si>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</si>
  <si>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</si>
  <si>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</si>
  <si>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</si>
  <si>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</si>
  <si>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</si>
  <si>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</si>
  <si>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</si>
  <si>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</si>
  <si>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</si>
  <si>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</si>
  <si>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</si>
  <si>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</si>
  <si>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</si>
  <si>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</si>
  <si>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</si>
  <si>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</si>
  <si>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</si>
  <si>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</si>
  <si>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</si>
  <si>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</si>
  <si>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</si>
  <si>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</si>
  <si>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</si>
  <si>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</si>
  <si>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</si>
  <si>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</si>
  <si>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</si>
  <si>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</si>
  <si>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</si>
  <si>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</si>
  <si>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</si>
  <si>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</si>
  <si>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</si>
  <si>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</si>
  <si>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</si>
  <si>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</si>
  <si>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</si>
  <si>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</si>
  <si>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</si>
  <si>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</si>
  <si>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</si>
  <si>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</si>
  <si>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</si>
  <si>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</si>
  <si>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</si>
  <si>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</si>
  <si>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</si>
  <si>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</si>
  <si>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</si>
  <si>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</si>
  <si>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</si>
  <si>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</si>
  <si>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</si>
  <si>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</si>
  <si>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</si>
  <si>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</si>
  <si>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</si>
  <si>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</si>
  <si>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</si>
  <si>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</si>
  <si>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</si>
  <si>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</si>
  <si>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</si>
  <si>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</si>
  <si>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</si>
  <si>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</si>
  <si>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</si>
  <si>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</si>
  <si>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</si>
  <si>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</si>
  <si>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</si>
  <si>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</si>
  <si>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</si>
  <si>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</si>
  <si>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</si>
  <si>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</si>
  <si>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</si>
  <si>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</si>
  <si>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</si>
  <si>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</si>
  <si>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</si>
  <si>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</si>
  <si>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</si>
  <si>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</si>
  <si>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</si>
  <si>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</si>
  <si>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</si>
  <si>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</si>
  <si>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</si>
  <si>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</si>
  <si>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</si>
  <si>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</si>
  <si>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</si>
  <si>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</si>
  <si>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</si>
  <si>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</si>
  <si>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</si>
  <si>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</si>
  <si>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</si>
  <si>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</si>
  <si>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</si>
  <si>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</si>
  <si>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</si>
  <si>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</si>
  <si>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</si>
  <si>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</si>
  <si>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</si>
  <si>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</si>
  <si>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</si>
  <si>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</si>
  <si>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</si>
  <si>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</si>
  <si>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</si>
  <si>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</si>
  <si>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</si>
  <si>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</si>
  <si>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</si>
  <si>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</si>
  <si>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</si>
  <si>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</si>
  <si>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</si>
  <si>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</si>
  <si>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</si>
  <si>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</si>
  <si>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</si>
  <si>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</si>
  <si>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</si>
  <si>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</si>
  <si>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</si>
  <si>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</si>
  <si>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</si>
  <si>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</si>
  <si>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</si>
  <si>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</si>
  <si>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</si>
  <si>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</si>
  <si>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</si>
  <si>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</si>
  <si>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</si>
  <si>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</si>
  <si>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</si>
  <si>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</si>
  <si>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</si>
  <si>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</si>
  <si>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</si>
  <si>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</si>
  <si>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</si>
  <si>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</si>
  <si>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</si>
  <si>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</si>
  <si>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</si>
  <si>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</si>
  <si>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</si>
  <si>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</si>
  <si>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</si>
  <si>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</si>
  <si>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</si>
  <si>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</si>
  <si>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</si>
  <si>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</si>
  <si>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</si>
  <si>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</si>
  <si>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</si>
  <si>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</si>
  <si>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</si>
  <si>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</si>
  <si>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</si>
  <si>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</si>
  <si>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</si>
  <si>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</si>
  <si>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</si>
  <si>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</si>
  <si>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</si>
  <si>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</si>
  <si>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</si>
  <si>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</si>
  <si>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</si>
  <si>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</si>
  <si>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</si>
  <si>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</si>
  <si>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</si>
  <si>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</si>
  <si>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</si>
  <si>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</si>
  <si>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</si>
  <si>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</si>
  <si>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</si>
  <si>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</si>
  <si>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</si>
  <si>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</si>
  <si>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</si>
  <si>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</si>
  <si>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</si>
  <si>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</si>
  <si>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</si>
  <si>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</si>
  <si>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</si>
  <si>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</si>
  <si>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</si>
  <si>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</si>
  <si>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</si>
  <si>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</si>
  <si>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</si>
  <si>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</si>
  <si>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</si>
  <si>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</si>
  <si>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</si>
  <si>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</si>
  <si>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</si>
  <si>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</si>
  <si>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</si>
  <si>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</si>
  <si>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</si>
  <si>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</si>
  <si>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</si>
  <si>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</si>
  <si>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</si>
  <si>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</si>
  <si>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</si>
  <si>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</si>
  <si>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</si>
  <si>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</si>
  <si>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</si>
  <si>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</si>
  <si>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</si>
  <si>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</si>
  <si>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</si>
  <si>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</si>
  <si>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</si>
  <si>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</si>
  <si>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</si>
  <si>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</si>
  <si>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</si>
  <si>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</si>
  <si>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</si>
  <si>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</si>
  <si>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</si>
  <si>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</si>
  <si>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</si>
  <si>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</si>
  <si>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</si>
  <si>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</si>
  <si>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</si>
  <si>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</si>
  <si>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</si>
  <si>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</si>
  <si>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</si>
  <si>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</si>
  <si>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</si>
  <si>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</si>
  <si>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</si>
  <si>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</si>
  <si>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</si>
  <si>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</si>
  <si>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</si>
  <si>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</si>
  <si>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</si>
  <si>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</si>
  <si>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</si>
  <si>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</si>
  <si>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</si>
  <si>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</si>
  <si>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</si>
  <si>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</si>
  <si>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</si>
  <si>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</si>
  <si>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</si>
  <si>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</si>
  <si>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</si>
  <si>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</si>
  <si>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</si>
  <si>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</si>
  <si>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</si>
  <si>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</si>
  <si>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</si>
  <si>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</si>
  <si>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</si>
  <si>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</si>
  <si>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</si>
  <si>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</si>
  <si>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</si>
  <si>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</si>
  <si>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</si>
  <si>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</si>
  <si>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</si>
  <si>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</si>
  <si>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</si>
  <si>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</si>
  <si>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</si>
  <si>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</si>
  <si>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大鶴　哲也</t>
    <rPh sb="0" eb="2">
      <t>カチョウ</t>
    </rPh>
    <rPh sb="3" eb="5">
      <t>オオツル</t>
    </rPh>
    <rPh sb="6" eb="8">
      <t>テツヤ</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</si>
  <si>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</si>
  <si>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</si>
  <si>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</si>
  <si>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</si>
  <si>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t>
  </si>
  <si>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</si>
  <si>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</si>
  <si>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</si>
  <si>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</si>
  <si>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</si>
  <si>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ズミ</t>
    </rPh>
    <rPh sb="10" eb="11">
      <t>ガク</t>
    </rPh>
    <rPh sb="12" eb="14">
      <t>シセツ</t>
    </rPh>
    <rPh sb="14" eb="16">
      <t>セコウ</t>
    </rPh>
    <rPh sb="16" eb="18">
      <t>チョウヒ</t>
    </rPh>
    <rPh sb="19" eb="21">
      <t>シッコウ</t>
    </rPh>
    <rPh sb="21" eb="22">
      <t>ズミ</t>
    </rPh>
    <rPh sb="22" eb="23">
      <t>ガク</t>
    </rPh>
    <rPh sb="25" eb="26">
      <t>アン</t>
    </rPh>
    <rPh sb="26" eb="28">
      <t>ケンスウ</t>
    </rPh>
    <phoneticPr fontId="5"/>
  </si>
  <si>
    <t>円</t>
    <rPh sb="0" eb="1">
      <t>エン</t>
    </rPh>
    <phoneticPr fontId="5"/>
  </si>
  <si>
    <t>千円/件</t>
    <rPh sb="0" eb="2">
      <t>センエン</t>
    </rPh>
    <rPh sb="3" eb="4">
      <t>ケン</t>
    </rPh>
    <phoneticPr fontId="5"/>
  </si>
  <si>
    <t>(344,582+17,770)/4</t>
    <phoneticPr fontId="5"/>
  </si>
  <si>
    <t>(724,610+2,689)/8</t>
    <phoneticPr fontId="5"/>
  </si>
  <si>
    <t>無</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</si>
  <si>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</si>
  <si>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</si>
  <si>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</si>
  <si>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</si>
  <si>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</si>
  <si>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</si>
  <si>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</si>
  <si>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</si>
  <si>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</si>
  <si>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</si>
  <si>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</si>
  <si>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</si>
  <si>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8" eb="80">
      <t>シシュツ</t>
    </rPh>
    <rPh sb="80" eb="82">
      <t>イニン</t>
    </rPh>
    <rPh sb="83" eb="84">
      <t>ウエ</t>
    </rPh>
    <rPh sb="85" eb="87">
      <t>コクド</t>
    </rPh>
    <rPh sb="87" eb="90">
      <t>コウツウショウ</t>
    </rPh>
    <rPh sb="90" eb="92">
      <t>カンシュウ</t>
    </rPh>
    <rPh sb="93" eb="94">
      <t>モト</t>
    </rPh>
    <rPh sb="95" eb="97">
      <t>コウジ</t>
    </rPh>
    <rPh sb="97" eb="100">
      <t>ジギョウシャ</t>
    </rPh>
    <rPh sb="101" eb="103">
      <t>セッケイ</t>
    </rPh>
    <rPh sb="104" eb="106">
      <t>コウジ</t>
    </rPh>
    <rPh sb="106" eb="108">
      <t>カンリ</t>
    </rPh>
    <rPh sb="108" eb="111">
      <t>ジギョウシャ</t>
    </rPh>
    <rPh sb="111" eb="113">
      <t>センテイ</t>
    </rPh>
    <rPh sb="113" eb="115">
      <t>ニュウサツ</t>
    </rPh>
    <rPh sb="118" eb="120">
      <t>ギョウム</t>
    </rPh>
    <rPh sb="121" eb="123">
      <t>ジッシ</t>
    </rPh>
    <rPh sb="128" eb="130">
      <t>リョウシツ</t>
    </rPh>
    <rPh sb="131" eb="134">
      <t>コウリツテキ</t>
    </rPh>
    <rPh sb="135" eb="137">
      <t>カンチョウ</t>
    </rPh>
    <rPh sb="137" eb="139">
      <t>シセツ</t>
    </rPh>
    <rPh sb="140" eb="142">
      <t>セイビ</t>
    </rPh>
    <rPh sb="143" eb="144">
      <t>ハカ</t>
    </rPh>
    <rPh sb="145" eb="147">
      <t>カンテン</t>
    </rPh>
    <rPh sb="149" eb="151">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</si>
  <si>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</si>
  <si>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167,168,169</t>
    <phoneticPr fontId="5"/>
  </si>
  <si>
    <t>167,168,169</t>
    <phoneticPr fontId="5"/>
  </si>
  <si>
    <t>187</t>
    <phoneticPr fontId="5"/>
  </si>
  <si>
    <t>282</t>
    <phoneticPr fontId="5"/>
  </si>
  <si>
    <t>272</t>
    <phoneticPr fontId="5"/>
  </si>
  <si>
    <t>326</t>
    <phoneticPr fontId="5"/>
  </si>
  <si>
    <t>（１）施設整備費</t>
    <rPh sb="3" eb="5">
      <t>シセツ</t>
    </rPh>
    <rPh sb="5" eb="8">
      <t>セイビヒ</t>
    </rPh>
    <phoneticPr fontId="5"/>
  </si>
  <si>
    <t>（２）施設施工庁費</t>
    <rPh sb="3" eb="5">
      <t>シセツ</t>
    </rPh>
    <rPh sb="5" eb="7">
      <t>セコウ</t>
    </rPh>
    <rPh sb="7" eb="9">
      <t>チョウヒ</t>
    </rPh>
    <phoneticPr fontId="5"/>
  </si>
  <si>
    <t>施設整備費</t>
    <rPh sb="0" eb="2">
      <t>シセツ</t>
    </rPh>
    <rPh sb="2" eb="5">
      <t>セイビヒ</t>
    </rPh>
    <phoneticPr fontId="5"/>
  </si>
  <si>
    <t>本省電話設備交換工事</t>
    <rPh sb="0" eb="2">
      <t>ホンショウ</t>
    </rPh>
    <rPh sb="2" eb="4">
      <t>デンワ</t>
    </rPh>
    <rPh sb="4" eb="6">
      <t>セツビ</t>
    </rPh>
    <rPh sb="6" eb="8">
      <t>コウカン</t>
    </rPh>
    <rPh sb="8" eb="10">
      <t>コウジ</t>
    </rPh>
    <phoneticPr fontId="5"/>
  </si>
  <si>
    <t>施設施工庁費</t>
    <rPh sb="0" eb="2">
      <t>シセツ</t>
    </rPh>
    <rPh sb="2" eb="4">
      <t>セコウ</t>
    </rPh>
    <rPh sb="4" eb="6">
      <t>チョウヒ</t>
    </rPh>
    <phoneticPr fontId="5"/>
  </si>
  <si>
    <t>附帯事務経費</t>
    <rPh sb="0" eb="2">
      <t>フタイ</t>
    </rPh>
    <rPh sb="2" eb="4">
      <t>ジム</t>
    </rPh>
    <rPh sb="4" eb="6">
      <t>ケイヒ</t>
    </rPh>
    <phoneticPr fontId="5"/>
  </si>
  <si>
    <t>車庫棟耐震診断等</t>
    <rPh sb="0" eb="3">
      <t>シャコトウ</t>
    </rPh>
    <rPh sb="3" eb="5">
      <t>タイシン</t>
    </rPh>
    <rPh sb="5" eb="7">
      <t>シンダン</t>
    </rPh>
    <rPh sb="7" eb="8">
      <t>トウ</t>
    </rPh>
    <phoneticPr fontId="5"/>
  </si>
  <si>
    <t>ＮＥＣネッツエスアイ（株）</t>
    <rPh sb="10" eb="13">
      <t>カブ</t>
    </rPh>
    <phoneticPr fontId="5"/>
  </si>
  <si>
    <t>－</t>
    <phoneticPr fontId="5"/>
  </si>
  <si>
    <t>デロイトトーマツＰＲＳ（株）</t>
    <rPh sb="11" eb="14">
      <t>カブ</t>
    </rPh>
    <phoneticPr fontId="5"/>
  </si>
  <si>
    <t>A</t>
  </si>
  <si>
    <t>(944,128+95,570)/9</t>
    <phoneticPr fontId="5"/>
  </si>
  <si>
    <t>施設施工庁費</t>
    <rPh sb="0" eb="2">
      <t>シセツ</t>
    </rPh>
    <rPh sb="2" eb="4">
      <t>セコウ</t>
    </rPh>
    <rPh sb="4" eb="6">
      <t>チョウヒ</t>
    </rPh>
    <phoneticPr fontId="5"/>
  </si>
  <si>
    <t>外務省調べ</t>
    <rPh sb="0" eb="3">
      <t>ガイムショウ</t>
    </rPh>
    <rPh sb="3" eb="4">
      <t>シラ</t>
    </rPh>
    <phoneticPr fontId="5"/>
  </si>
  <si>
    <t xml:space="preserve">
車庫棟耐震診断等を実施する事業者の選定，監理</t>
    <rPh sb="3" eb="6">
      <t>シャコトウ</t>
    </rPh>
    <rPh sb="6" eb="8">
      <t>タイシン</t>
    </rPh>
    <rPh sb="8" eb="10">
      <t>シンダン</t>
    </rPh>
    <rPh sb="10" eb="11">
      <t>トウ</t>
    </rPh>
    <rPh sb="12" eb="14">
      <t>ジッシ</t>
    </rPh>
    <rPh sb="16" eb="19">
      <t>ジギョウシャ</t>
    </rPh>
    <rPh sb="20" eb="22">
      <t>センテイ</t>
    </rPh>
    <rPh sb="23" eb="25">
      <t>カンリ</t>
    </rPh>
    <phoneticPr fontId="5"/>
  </si>
  <si>
    <t>外部有識者の指摘事項についてはレビューシートに明示する。
引き続き適切かつ効率的な事業実施に努める。</t>
    <phoneticPr fontId="5"/>
  </si>
  <si>
    <t>平成30年度は当初予算が大幅に増加している。金額が大きく変動している場合には原因となる施設整備の内容（予定）をレビューシートに明示しておくことが望ましい。（別途，平成30年度の施設整備の予定を確認したところ，問題点は見受けられなかった。）</t>
    <phoneticPr fontId="5"/>
  </si>
  <si>
    <t>外部有識者の所見を踏まえ，施設整備の内容を明示した。
引き続き適切かつ効率的な予算要求及び事業実施に努める。</t>
    <rPh sb="0" eb="2">
      <t>ガイブ</t>
    </rPh>
    <rPh sb="2" eb="5">
      <t>ユウシキシャ</t>
    </rPh>
    <rPh sb="6" eb="8">
      <t>ショケン</t>
    </rPh>
    <rPh sb="9" eb="10">
      <t>フ</t>
    </rPh>
    <rPh sb="13" eb="15">
      <t>シセツ</t>
    </rPh>
    <rPh sb="15" eb="17">
      <t>セイビ</t>
    </rPh>
    <rPh sb="18" eb="20">
      <t>ナイヨウ</t>
    </rPh>
    <rPh sb="21" eb="23">
      <t>メイジ</t>
    </rPh>
    <rPh sb="27" eb="28">
      <t>ヒ</t>
    </rPh>
    <rPh sb="29" eb="30">
      <t>ツヅ</t>
    </rPh>
    <rPh sb="31" eb="33">
      <t>テキセツ</t>
    </rPh>
    <rPh sb="35" eb="38">
      <t>コウリツテキ</t>
    </rPh>
    <rPh sb="39" eb="41">
      <t>ヨサン</t>
    </rPh>
    <rPh sb="41" eb="43">
      <t>ヨウキュウ</t>
    </rPh>
    <rPh sb="43" eb="44">
      <t>オヨ</t>
    </rPh>
    <rPh sb="45" eb="47">
      <t>ジギョウ</t>
    </rPh>
    <rPh sb="47" eb="49">
      <t>ジッシ</t>
    </rPh>
    <rPh sb="50" eb="51">
      <t>ツト</t>
    </rPh>
    <phoneticPr fontId="5"/>
  </si>
  <si>
    <t xml:space="preserve">30年度の施設整備は，新庁舎空調設備更新や本省非常用発電機整備，本省屋上防水，国際会議室映像・音響設備改修他を予定している。施設整備に係る予算はこれまで年々削減され続けてきたが，施設の老朽化による設備の更新やCO2の削減対策等実施できていない工事が多数あるため，30年度予算は大幅な増となった。
</t>
    <rPh sb="5" eb="7">
      <t>シセツ</t>
    </rPh>
    <rPh sb="7" eb="9">
      <t>セイビ</t>
    </rPh>
    <rPh sb="11" eb="14">
      <t>シンチョウシャ</t>
    </rPh>
    <rPh sb="14" eb="16">
      <t>クウチョウ</t>
    </rPh>
    <rPh sb="16" eb="18">
      <t>セツビ</t>
    </rPh>
    <rPh sb="18" eb="20">
      <t>コウシン</t>
    </rPh>
    <rPh sb="21" eb="23">
      <t>ホンショウ</t>
    </rPh>
    <rPh sb="23" eb="26">
      <t>ヒジョウヨウ</t>
    </rPh>
    <rPh sb="26" eb="29">
      <t>ハツデンキ</t>
    </rPh>
    <rPh sb="29" eb="31">
      <t>セイビ</t>
    </rPh>
    <rPh sb="32" eb="34">
      <t>ホンショウ</t>
    </rPh>
    <rPh sb="34" eb="36">
      <t>オクジョウ</t>
    </rPh>
    <rPh sb="36" eb="38">
      <t>ボウスイ</t>
    </rPh>
    <rPh sb="39" eb="41">
      <t>コクサイ</t>
    </rPh>
    <rPh sb="41" eb="44">
      <t>カイギシツ</t>
    </rPh>
    <rPh sb="44" eb="46">
      <t>エイゾウ</t>
    </rPh>
    <rPh sb="47" eb="49">
      <t>オンキョウ</t>
    </rPh>
    <rPh sb="49" eb="51">
      <t>セツビ</t>
    </rPh>
    <rPh sb="51" eb="53">
      <t>カイシュウ</t>
    </rPh>
    <rPh sb="53" eb="54">
      <t>ホカ</t>
    </rPh>
    <rPh sb="55" eb="57">
      <t>ヨテイ</t>
    </rPh>
    <rPh sb="133" eb="135">
      <t>ネンド</t>
    </rPh>
    <rPh sb="135" eb="137">
      <t>ヨサン</t>
    </rPh>
    <rPh sb="138" eb="140">
      <t>オオハバ</t>
    </rPh>
    <rPh sb="141" eb="142">
      <t>ゾウ</t>
    </rPh>
    <phoneticPr fontId="5"/>
  </si>
  <si>
    <t>(232,956+7,727)/2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</si>
</sst>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742</xdr:row>
      <xdr:rowOff>9525</xdr:rowOff>
    </xdr:from>
    <xdr:to>
      <xdr:col>14</xdr:col>
      <xdr:colOff>190500</xdr:colOff>
      <xdr:row>743</xdr:row>
      <xdr:rowOff>333375</xdr:rowOff>
    </xdr:to>
    <xdr:sp macro="" textlink="">
      <xdr:nvSpPr>
        <xdr:cNvPr id="2" name="正方形/長方形 1"/>
        <xdr:cNvSpPr/>
      </xdr:nvSpPr>
      <xdr:spPr>
        <a:xfrm>
          <a:off x="1790700" y="232876725"/>
          <a:ext cx="12001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twoCellAnchor>
    <xdr:from>
      <xdr:col>9</xdr:col>
      <xdr:colOff>9525</xdr:colOff>
      <xdr:row>746</xdr:row>
      <xdr:rowOff>9525</xdr:rowOff>
    </xdr:from>
    <xdr:to>
      <xdr:col>14</xdr:col>
      <xdr:colOff>190500</xdr:colOff>
      <xdr:row>747</xdr:row>
      <xdr:rowOff>333375</xdr:rowOff>
    </xdr:to>
    <xdr:sp macro="" textlink="">
      <xdr:nvSpPr>
        <xdr:cNvPr id="3" name="正方形/長方形 2"/>
        <xdr:cNvSpPr/>
      </xdr:nvSpPr>
      <xdr:spPr>
        <a:xfrm>
          <a:off x="1809750" y="234286425"/>
          <a:ext cx="118110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支出委任工事</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twoCellAnchor>
    <xdr:from>
      <xdr:col>11</xdr:col>
      <xdr:colOff>190500</xdr:colOff>
      <xdr:row>743</xdr:row>
      <xdr:rowOff>333375</xdr:rowOff>
    </xdr:from>
    <xdr:to>
      <xdr:col>11</xdr:col>
      <xdr:colOff>190500</xdr:colOff>
      <xdr:row>746</xdr:row>
      <xdr:rowOff>9525</xdr:rowOff>
    </xdr:to>
    <xdr:cxnSp macro="">
      <xdr:nvCxnSpPr>
        <xdr:cNvPr id="5" name="直線矢印コネクタ 4"/>
        <xdr:cNvCxnSpPr>
          <a:stCxn id="2" idx="2"/>
          <a:endCxn id="3" idx="0"/>
        </xdr:cNvCxnSpPr>
      </xdr:nvCxnSpPr>
      <xdr:spPr>
        <a:xfrm>
          <a:off x="2390775" y="233553000"/>
          <a:ext cx="0" cy="7334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747</xdr:row>
      <xdr:rowOff>9525</xdr:rowOff>
    </xdr:from>
    <xdr:to>
      <xdr:col>19</xdr:col>
      <xdr:colOff>0</xdr:colOff>
      <xdr:row>747</xdr:row>
      <xdr:rowOff>9525</xdr:rowOff>
    </xdr:to>
    <xdr:cxnSp macro="">
      <xdr:nvCxnSpPr>
        <xdr:cNvPr id="7" name="直線コネクタ 6"/>
        <xdr:cNvCxnSpPr/>
      </xdr:nvCxnSpPr>
      <xdr:spPr>
        <a:xfrm flipV="1">
          <a:off x="2990850" y="234638850"/>
          <a:ext cx="8096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746</xdr:row>
      <xdr:rowOff>9525</xdr:rowOff>
    </xdr:from>
    <xdr:to>
      <xdr:col>34</xdr:col>
      <xdr:colOff>1</xdr:colOff>
      <xdr:row>747</xdr:row>
      <xdr:rowOff>333375</xdr:rowOff>
    </xdr:to>
    <xdr:sp macro="" textlink="">
      <xdr:nvSpPr>
        <xdr:cNvPr id="8" name="正方形/長方形 7"/>
        <xdr:cNvSpPr/>
      </xdr:nvSpPr>
      <xdr:spPr>
        <a:xfrm>
          <a:off x="3819525" y="234286425"/>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a:p>
          <a:pPr algn="ctr"/>
          <a:r>
            <a:rPr kumimoji="1" lang="ja-JP" altLang="en-US" sz="1100">
              <a:solidFill>
                <a:sysClr val="windowText" lastClr="000000"/>
              </a:solidFill>
            </a:rPr>
            <a:t>本省電話設備交換工事</a:t>
          </a:r>
          <a:endParaRPr kumimoji="1" lang="en-US" altLang="ja-JP" sz="1100">
            <a:solidFill>
              <a:sysClr val="windowText" lastClr="000000"/>
            </a:solidFill>
          </a:endParaRPr>
        </a:p>
        <a:p>
          <a:pPr algn="ctr"/>
          <a:r>
            <a:rPr kumimoji="1" lang="ja-JP" altLang="en-US" sz="1100">
              <a:solidFill>
                <a:sysClr val="windowText" lastClr="000000"/>
              </a:solidFill>
            </a:rPr>
            <a:t>国土交通省</a:t>
          </a:r>
        </a:p>
      </xdr:txBody>
    </xdr:sp>
    <xdr:clientData/>
  </xdr:twoCellAnchor>
  <xdr:twoCellAnchor>
    <xdr:from>
      <xdr:col>34</xdr:col>
      <xdr:colOff>9524</xdr:colOff>
      <xdr:row>747</xdr:row>
      <xdr:rowOff>4763</xdr:rowOff>
    </xdr:from>
    <xdr:to>
      <xdr:col>38</xdr:col>
      <xdr:colOff>9525</xdr:colOff>
      <xdr:row>747</xdr:row>
      <xdr:rowOff>4763</xdr:rowOff>
    </xdr:to>
    <xdr:cxnSp macro="">
      <xdr:nvCxnSpPr>
        <xdr:cNvPr id="9" name="直線矢印コネクタ 8"/>
        <xdr:cNvCxnSpPr/>
      </xdr:nvCxnSpPr>
      <xdr:spPr>
        <a:xfrm>
          <a:off x="6810374" y="234634088"/>
          <a:ext cx="80010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746</xdr:row>
      <xdr:rowOff>19050</xdr:rowOff>
    </xdr:from>
    <xdr:to>
      <xdr:col>49</xdr:col>
      <xdr:colOff>0</xdr:colOff>
      <xdr:row>747</xdr:row>
      <xdr:rowOff>342900</xdr:rowOff>
    </xdr:to>
    <xdr:sp macro="" textlink="">
      <xdr:nvSpPr>
        <xdr:cNvPr id="10" name="正方形/長方形 9"/>
        <xdr:cNvSpPr/>
      </xdr:nvSpPr>
      <xdr:spPr>
        <a:xfrm>
          <a:off x="7610475" y="234295950"/>
          <a:ext cx="21907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Ａ．ＮＥＣネッツエスアイ（株）</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施工業者</a:t>
          </a:r>
        </a:p>
      </xdr:txBody>
    </xdr:sp>
    <xdr:clientData/>
  </xdr:twoCellAnchor>
  <xdr:twoCellAnchor>
    <xdr:from>
      <xdr:col>8</xdr:col>
      <xdr:colOff>190500</xdr:colOff>
      <xdr:row>751</xdr:row>
      <xdr:rowOff>9525</xdr:rowOff>
    </xdr:from>
    <xdr:to>
      <xdr:col>14</xdr:col>
      <xdr:colOff>190500</xdr:colOff>
      <xdr:row>752</xdr:row>
      <xdr:rowOff>333375</xdr:rowOff>
    </xdr:to>
    <xdr:sp macro="" textlink="">
      <xdr:nvSpPr>
        <xdr:cNvPr id="11" name="正方形/長方形 10"/>
        <xdr:cNvSpPr/>
      </xdr:nvSpPr>
      <xdr:spPr>
        <a:xfrm>
          <a:off x="1790700" y="236048550"/>
          <a:ext cx="12001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9</xdr:col>
      <xdr:colOff>9525</xdr:colOff>
      <xdr:row>755</xdr:row>
      <xdr:rowOff>9525</xdr:rowOff>
    </xdr:from>
    <xdr:to>
      <xdr:col>14</xdr:col>
      <xdr:colOff>190500</xdr:colOff>
      <xdr:row>756</xdr:row>
      <xdr:rowOff>333375</xdr:rowOff>
    </xdr:to>
    <xdr:sp macro="" textlink="">
      <xdr:nvSpPr>
        <xdr:cNvPr id="12" name="正方形/長方形 11"/>
        <xdr:cNvSpPr/>
      </xdr:nvSpPr>
      <xdr:spPr>
        <a:xfrm>
          <a:off x="1809750" y="237458250"/>
          <a:ext cx="118110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支出委任工事</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11</xdr:col>
      <xdr:colOff>190500</xdr:colOff>
      <xdr:row>752</xdr:row>
      <xdr:rowOff>333375</xdr:rowOff>
    </xdr:from>
    <xdr:to>
      <xdr:col>11</xdr:col>
      <xdr:colOff>190500</xdr:colOff>
      <xdr:row>755</xdr:row>
      <xdr:rowOff>9525</xdr:rowOff>
    </xdr:to>
    <xdr:cxnSp macro="">
      <xdr:nvCxnSpPr>
        <xdr:cNvPr id="13" name="直線矢印コネクタ 12"/>
        <xdr:cNvCxnSpPr>
          <a:stCxn id="11" idx="2"/>
          <a:endCxn id="12" idx="0"/>
        </xdr:cNvCxnSpPr>
      </xdr:nvCxnSpPr>
      <xdr:spPr>
        <a:xfrm>
          <a:off x="2390775" y="236724825"/>
          <a:ext cx="0" cy="7334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756</xdr:row>
      <xdr:rowOff>0</xdr:rowOff>
    </xdr:from>
    <xdr:to>
      <xdr:col>19</xdr:col>
      <xdr:colOff>19050</xdr:colOff>
      <xdr:row>756</xdr:row>
      <xdr:rowOff>0</xdr:rowOff>
    </xdr:to>
    <xdr:cxnSp macro="">
      <xdr:nvCxnSpPr>
        <xdr:cNvPr id="14" name="直線コネクタ 13"/>
        <xdr:cNvCxnSpPr/>
      </xdr:nvCxnSpPr>
      <xdr:spPr>
        <a:xfrm flipV="1">
          <a:off x="3009900" y="237801150"/>
          <a:ext cx="8096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755</xdr:row>
      <xdr:rowOff>9525</xdr:rowOff>
    </xdr:from>
    <xdr:to>
      <xdr:col>34</xdr:col>
      <xdr:colOff>1</xdr:colOff>
      <xdr:row>756</xdr:row>
      <xdr:rowOff>333375</xdr:rowOff>
    </xdr:to>
    <xdr:sp macro="" textlink="">
      <xdr:nvSpPr>
        <xdr:cNvPr id="15" name="正方形/長方形 14"/>
        <xdr:cNvSpPr/>
      </xdr:nvSpPr>
      <xdr:spPr>
        <a:xfrm>
          <a:off x="3819525" y="237458250"/>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a:p>
          <a:pPr algn="ctr"/>
          <a:r>
            <a:rPr kumimoji="1" lang="ja-JP" altLang="en-US" sz="1100">
              <a:solidFill>
                <a:sysClr val="windowText" lastClr="000000"/>
              </a:solidFill>
            </a:rPr>
            <a:t>車庫棟耐震診断等</a:t>
          </a:r>
          <a:endParaRPr kumimoji="1" lang="en-US" altLang="ja-JP" sz="1100">
            <a:solidFill>
              <a:sysClr val="windowText" lastClr="000000"/>
            </a:solidFill>
          </a:endParaRPr>
        </a:p>
        <a:p>
          <a:pPr algn="ctr"/>
          <a:r>
            <a:rPr kumimoji="1" lang="ja-JP" altLang="en-US" sz="1100">
              <a:solidFill>
                <a:sysClr val="windowText" lastClr="000000"/>
              </a:solidFill>
            </a:rPr>
            <a:t>国土交通省</a:t>
          </a:r>
        </a:p>
      </xdr:txBody>
    </xdr:sp>
    <xdr:clientData/>
  </xdr:twoCellAnchor>
  <xdr:twoCellAnchor>
    <xdr:from>
      <xdr:col>34</xdr:col>
      <xdr:colOff>19049</xdr:colOff>
      <xdr:row>755</xdr:row>
      <xdr:rowOff>347663</xdr:rowOff>
    </xdr:from>
    <xdr:to>
      <xdr:col>38</xdr:col>
      <xdr:colOff>19050</xdr:colOff>
      <xdr:row>755</xdr:row>
      <xdr:rowOff>347663</xdr:rowOff>
    </xdr:to>
    <xdr:cxnSp macro="">
      <xdr:nvCxnSpPr>
        <xdr:cNvPr id="16" name="直線矢印コネクタ 15"/>
        <xdr:cNvCxnSpPr/>
      </xdr:nvCxnSpPr>
      <xdr:spPr>
        <a:xfrm>
          <a:off x="6819899" y="237796388"/>
          <a:ext cx="80010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28575</xdr:colOff>
      <xdr:row>755</xdr:row>
      <xdr:rowOff>9525</xdr:rowOff>
    </xdr:from>
    <xdr:to>
      <xdr:col>49</xdr:col>
      <xdr:colOff>19050</xdr:colOff>
      <xdr:row>756</xdr:row>
      <xdr:rowOff>333375</xdr:rowOff>
    </xdr:to>
    <xdr:sp macro="" textlink="">
      <xdr:nvSpPr>
        <xdr:cNvPr id="17" name="正方形/長方形 16"/>
        <xdr:cNvSpPr/>
      </xdr:nvSpPr>
      <xdr:spPr>
        <a:xfrm>
          <a:off x="7629525" y="237458250"/>
          <a:ext cx="21907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Ｃ．デロイトトーマツＰＲＳ（株）</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a:t>
          </a:r>
        </a:p>
      </xdr:txBody>
    </xdr:sp>
    <xdr:clientData/>
  </xdr:twoCellAnchor>
  <xdr:twoCellAnchor>
    <xdr:from>
      <xdr:col>19</xdr:col>
      <xdr:colOff>19050</xdr:colOff>
      <xdr:row>752</xdr:row>
      <xdr:rowOff>9525</xdr:rowOff>
    </xdr:from>
    <xdr:to>
      <xdr:col>34</xdr:col>
      <xdr:colOff>1</xdr:colOff>
      <xdr:row>753</xdr:row>
      <xdr:rowOff>333375</xdr:rowOff>
    </xdr:to>
    <xdr:sp macro="" textlink="">
      <xdr:nvSpPr>
        <xdr:cNvPr id="18" name="正方形/長方形 17"/>
        <xdr:cNvSpPr/>
      </xdr:nvSpPr>
      <xdr:spPr>
        <a:xfrm>
          <a:off x="3819525" y="236400975"/>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ja-JP" altLang="en-US" sz="1100">
              <a:solidFill>
                <a:sysClr val="windowText" lastClr="000000"/>
              </a:solidFill>
            </a:rPr>
            <a:t>附帯事務経費</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17</xdr:col>
      <xdr:colOff>9525</xdr:colOff>
      <xdr:row>753</xdr:row>
      <xdr:rowOff>9525</xdr:rowOff>
    </xdr:from>
    <xdr:to>
      <xdr:col>19</xdr:col>
      <xdr:colOff>5475</xdr:colOff>
      <xdr:row>753</xdr:row>
      <xdr:rowOff>9525</xdr:rowOff>
    </xdr:to>
    <xdr:cxnSp macro="">
      <xdr:nvCxnSpPr>
        <xdr:cNvPr id="21" name="直線コネクタ 20"/>
        <xdr:cNvCxnSpPr/>
      </xdr:nvCxnSpPr>
      <xdr:spPr>
        <a:xfrm flipV="1">
          <a:off x="3409950" y="236753400"/>
          <a:ext cx="3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195263</xdr:colOff>
      <xdr:row>753</xdr:row>
      <xdr:rowOff>4763</xdr:rowOff>
    </xdr:from>
    <xdr:to>
      <xdr:col>16</xdr:col>
      <xdr:colOff>195263</xdr:colOff>
      <xdr:row>755</xdr:row>
      <xdr:rowOff>343913</xdr:rowOff>
    </xdr:to>
    <xdr:cxnSp macro="">
      <xdr:nvCxnSpPr>
        <xdr:cNvPr id="22" name="直線コネクタ 21"/>
        <xdr:cNvCxnSpPr/>
      </xdr:nvCxnSpPr>
      <xdr:spPr>
        <a:xfrm rot="5400000" flipV="1">
          <a:off x="2873663" y="237270638"/>
          <a:ext cx="104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9524</xdr:colOff>
      <xdr:row>748</xdr:row>
      <xdr:rowOff>47625</xdr:rowOff>
    </xdr:from>
    <xdr:to>
      <xdr:col>38</xdr:col>
      <xdr:colOff>95249</xdr:colOff>
      <xdr:row>748</xdr:row>
      <xdr:rowOff>323850</xdr:rowOff>
    </xdr:to>
    <xdr:sp macro="" textlink="">
      <xdr:nvSpPr>
        <xdr:cNvPr id="4" name="左大かっこ 3"/>
        <xdr:cNvSpPr/>
      </xdr:nvSpPr>
      <xdr:spPr>
        <a:xfrm>
          <a:off x="7610474" y="350139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114299</xdr:colOff>
      <xdr:row>748</xdr:row>
      <xdr:rowOff>47625</xdr:rowOff>
    </xdr:from>
    <xdr:to>
      <xdr:col>48</xdr:col>
      <xdr:colOff>200024</xdr:colOff>
      <xdr:row>748</xdr:row>
      <xdr:rowOff>323850</xdr:rowOff>
    </xdr:to>
    <xdr:sp macro="" textlink="">
      <xdr:nvSpPr>
        <xdr:cNvPr id="20" name="左大かっこ 19"/>
        <xdr:cNvSpPr/>
      </xdr:nvSpPr>
      <xdr:spPr>
        <a:xfrm flipH="1">
          <a:off x="9715499" y="350139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748</xdr:row>
      <xdr:rowOff>38100</xdr:rowOff>
    </xdr:from>
    <xdr:to>
      <xdr:col>19</xdr:col>
      <xdr:colOff>104774</xdr:colOff>
      <xdr:row>748</xdr:row>
      <xdr:rowOff>314325</xdr:rowOff>
    </xdr:to>
    <xdr:sp macro="" textlink="">
      <xdr:nvSpPr>
        <xdr:cNvPr id="23" name="左大かっこ 22"/>
        <xdr:cNvSpPr/>
      </xdr:nvSpPr>
      <xdr:spPr>
        <a:xfrm>
          <a:off x="3819524" y="350043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114299</xdr:colOff>
      <xdr:row>748</xdr:row>
      <xdr:rowOff>38100</xdr:rowOff>
    </xdr:from>
    <xdr:to>
      <xdr:col>33</xdr:col>
      <xdr:colOff>200024</xdr:colOff>
      <xdr:row>748</xdr:row>
      <xdr:rowOff>314325</xdr:rowOff>
    </xdr:to>
    <xdr:sp macro="" textlink="">
      <xdr:nvSpPr>
        <xdr:cNvPr id="24" name="左大かっこ 23"/>
        <xdr:cNvSpPr/>
      </xdr:nvSpPr>
      <xdr:spPr>
        <a:xfrm flipH="1">
          <a:off x="6715124" y="350043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19</xdr:col>
      <xdr:colOff>19050</xdr:colOff>
      <xdr:row>757</xdr:row>
      <xdr:rowOff>28575</xdr:rowOff>
    </xdr:from>
    <xdr:to>
      <xdr:col>19</xdr:col>
      <xdr:colOff>104775</xdr:colOff>
      <xdr:row>757</xdr:row>
      <xdr:rowOff>304800</xdr:rowOff>
    </xdr:to>
    <xdr:sp macro="" textlink="">
      <xdr:nvSpPr>
        <xdr:cNvPr id="27" name="左大かっこ 26"/>
        <xdr:cNvSpPr/>
      </xdr:nvSpPr>
      <xdr:spPr>
        <a:xfrm>
          <a:off x="38195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114300</xdr:colOff>
      <xdr:row>757</xdr:row>
      <xdr:rowOff>28575</xdr:rowOff>
    </xdr:from>
    <xdr:to>
      <xdr:col>34</xdr:col>
      <xdr:colOff>0</xdr:colOff>
      <xdr:row>757</xdr:row>
      <xdr:rowOff>304800</xdr:rowOff>
    </xdr:to>
    <xdr:sp macro="" textlink="">
      <xdr:nvSpPr>
        <xdr:cNvPr id="28" name="左大かっこ 27"/>
        <xdr:cNvSpPr/>
      </xdr:nvSpPr>
      <xdr:spPr>
        <a:xfrm flipH="1">
          <a:off x="67151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19</xdr:col>
      <xdr:colOff>28575</xdr:colOff>
      <xdr:row>754</xdr:row>
      <xdr:rowOff>28575</xdr:rowOff>
    </xdr:from>
    <xdr:to>
      <xdr:col>19</xdr:col>
      <xdr:colOff>114300</xdr:colOff>
      <xdr:row>754</xdr:row>
      <xdr:rowOff>304800</xdr:rowOff>
    </xdr:to>
    <xdr:sp macro="" textlink="">
      <xdr:nvSpPr>
        <xdr:cNvPr id="29" name="左大かっこ 28"/>
        <xdr:cNvSpPr/>
      </xdr:nvSpPr>
      <xdr:spPr>
        <a:xfrm>
          <a:off x="3829050" y="371094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123825</xdr:colOff>
      <xdr:row>754</xdr:row>
      <xdr:rowOff>28575</xdr:rowOff>
    </xdr:from>
    <xdr:to>
      <xdr:col>34</xdr:col>
      <xdr:colOff>9525</xdr:colOff>
      <xdr:row>754</xdr:row>
      <xdr:rowOff>304800</xdr:rowOff>
    </xdr:to>
    <xdr:sp macro="" textlink="">
      <xdr:nvSpPr>
        <xdr:cNvPr id="30" name="左大かっこ 29"/>
        <xdr:cNvSpPr/>
      </xdr:nvSpPr>
      <xdr:spPr>
        <a:xfrm flipH="1">
          <a:off x="6724650" y="371094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38</xdr:col>
      <xdr:colOff>19050</xdr:colOff>
      <xdr:row>757</xdr:row>
      <xdr:rowOff>28575</xdr:rowOff>
    </xdr:from>
    <xdr:to>
      <xdr:col>38</xdr:col>
      <xdr:colOff>104775</xdr:colOff>
      <xdr:row>757</xdr:row>
      <xdr:rowOff>304800</xdr:rowOff>
    </xdr:to>
    <xdr:sp macro="" textlink="">
      <xdr:nvSpPr>
        <xdr:cNvPr id="31" name="左大かっこ 30"/>
        <xdr:cNvSpPr/>
      </xdr:nvSpPr>
      <xdr:spPr>
        <a:xfrm>
          <a:off x="7620000"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123825</xdr:colOff>
      <xdr:row>757</xdr:row>
      <xdr:rowOff>28575</xdr:rowOff>
    </xdr:from>
    <xdr:to>
      <xdr:col>49</xdr:col>
      <xdr:colOff>9525</xdr:colOff>
      <xdr:row>757</xdr:row>
      <xdr:rowOff>304800</xdr:rowOff>
    </xdr:to>
    <xdr:sp macro="" textlink="">
      <xdr:nvSpPr>
        <xdr:cNvPr id="32" name="左大かっこ 31"/>
        <xdr:cNvSpPr/>
      </xdr:nvSpPr>
      <xdr:spPr>
        <a:xfrm flipH="1">
          <a:off x="97250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200024</xdr:colOff>
      <xdr:row>747</xdr:row>
      <xdr:rowOff>314325</xdr:rowOff>
    </xdr:from>
    <xdr:to>
      <xdr:col>32</xdr:col>
      <xdr:colOff>200024</xdr:colOff>
      <xdr:row>749</xdr:row>
      <xdr:rowOff>200025</xdr:rowOff>
    </xdr:to>
    <xdr:sp macro="" textlink="">
      <xdr:nvSpPr>
        <xdr:cNvPr id="6" name="テキスト ボックス 5"/>
        <xdr:cNvSpPr txBox="1"/>
      </xdr:nvSpPr>
      <xdr:spPr>
        <a:xfrm>
          <a:off x="4000499" y="34928175"/>
          <a:ext cx="26003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電話設備交換工事を実施する事業者の選定，監理</a:t>
          </a:r>
        </a:p>
      </xdr:txBody>
    </xdr:sp>
    <xdr:clientData/>
  </xdr:twoCellAnchor>
  <xdr:twoCellAnchor>
    <xdr:from>
      <xdr:col>19</xdr:col>
      <xdr:colOff>200024</xdr:colOff>
      <xdr:row>753</xdr:row>
      <xdr:rowOff>304800</xdr:rowOff>
    </xdr:from>
    <xdr:to>
      <xdr:col>32</xdr:col>
      <xdr:colOff>200024</xdr:colOff>
      <xdr:row>755</xdr:row>
      <xdr:rowOff>57150</xdr:rowOff>
    </xdr:to>
    <xdr:sp macro="" textlink="">
      <xdr:nvSpPr>
        <xdr:cNvPr id="33" name="テキスト ボックス 32"/>
        <xdr:cNvSpPr txBox="1"/>
      </xdr:nvSpPr>
      <xdr:spPr>
        <a:xfrm>
          <a:off x="4000499" y="37033200"/>
          <a:ext cx="26003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工事の実施に必要な附帯事務経費</a:t>
          </a:r>
        </a:p>
      </xdr:txBody>
    </xdr:sp>
    <xdr:clientData/>
  </xdr:twoCellAnchor>
  <xdr:twoCellAnchor>
    <xdr:from>
      <xdr:col>20</xdr:col>
      <xdr:colOff>9524</xdr:colOff>
      <xdr:row>756</xdr:row>
      <xdr:rowOff>314325</xdr:rowOff>
    </xdr:from>
    <xdr:to>
      <xdr:col>33</xdr:col>
      <xdr:colOff>9524</xdr:colOff>
      <xdr:row>758</xdr:row>
      <xdr:rowOff>257175</xdr:rowOff>
    </xdr:to>
    <xdr:sp macro="" textlink="">
      <xdr:nvSpPr>
        <xdr:cNvPr id="34" name="テキスト ボックス 33"/>
        <xdr:cNvSpPr txBox="1"/>
      </xdr:nvSpPr>
      <xdr:spPr>
        <a:xfrm>
          <a:off x="4010024" y="38100000"/>
          <a:ext cx="26003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車庫棟耐震診断等を実施する事業者の選定，監理</a:t>
          </a:r>
        </a:p>
      </xdr:txBody>
    </xdr:sp>
    <xdr:clientData/>
  </xdr:twoCellAnchor>
  <xdr:twoCellAnchor>
    <xdr:from>
      <xdr:col>39</xdr:col>
      <xdr:colOff>9525</xdr:colOff>
      <xdr:row>747</xdr:row>
      <xdr:rowOff>314325</xdr:rowOff>
    </xdr:from>
    <xdr:to>
      <xdr:col>47</xdr:col>
      <xdr:colOff>190501</xdr:colOff>
      <xdr:row>749</xdr:row>
      <xdr:rowOff>200025</xdr:rowOff>
    </xdr:to>
    <xdr:sp macro="" textlink="">
      <xdr:nvSpPr>
        <xdr:cNvPr id="35" name="テキスト ボックス 34"/>
        <xdr:cNvSpPr txBox="1"/>
      </xdr:nvSpPr>
      <xdr:spPr>
        <a:xfrm>
          <a:off x="7810500" y="34928175"/>
          <a:ext cx="1781176"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電話設備交換工事の実施</a:t>
          </a:r>
        </a:p>
      </xdr:txBody>
    </xdr:sp>
    <xdr:clientData/>
  </xdr:twoCellAnchor>
  <xdr:twoCellAnchor>
    <xdr:from>
      <xdr:col>39</xdr:col>
      <xdr:colOff>0</xdr:colOff>
      <xdr:row>756</xdr:row>
      <xdr:rowOff>314324</xdr:rowOff>
    </xdr:from>
    <xdr:to>
      <xdr:col>47</xdr:col>
      <xdr:colOff>180976</xdr:colOff>
      <xdr:row>758</xdr:row>
      <xdr:rowOff>304799</xdr:rowOff>
    </xdr:to>
    <xdr:sp macro="" textlink="">
      <xdr:nvSpPr>
        <xdr:cNvPr id="37" name="テキスト ボックス 36"/>
        <xdr:cNvSpPr txBox="1"/>
      </xdr:nvSpPr>
      <xdr:spPr>
        <a:xfrm>
          <a:off x="7800975" y="38099999"/>
          <a:ext cx="1781176"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車庫棟耐震診断等の実施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352</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558</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c r="A13" s="614"/>
      <c r="B13" s="615"/>
      <c r="C13" s="615"/>
      <c r="D13" s="615"/>
      <c r="E13" s="615"/>
      <c r="F13" s="616"/>
      <c r="G13" s="723" t="s">
        <v>6</v>
      </c>
      <c r="H13" s="724"/>
      <c r="I13" s="764" t="s">
        <v>7</v>
      </c>
      <c r="J13" s="765"/>
      <c r="K13" s="765"/>
      <c r="L13" s="765"/>
      <c r="M13" s="765"/>
      <c r="N13" s="765"/>
      <c r="O13" s="766"/>
      <c r="P13" s="657">
        <v>378</v>
      </c>
      <c r="Q13" s="658"/>
      <c r="R13" s="658"/>
      <c r="S13" s="658"/>
      <c r="T13" s="658"/>
      <c r="U13" s="658"/>
      <c r="V13" s="659"/>
      <c r="W13" s="657">
        <v>364</v>
      </c>
      <c r="X13" s="658"/>
      <c r="Y13" s="658"/>
      <c r="Z13" s="658"/>
      <c r="AA13" s="658"/>
      <c r="AB13" s="658"/>
      <c r="AC13" s="659"/>
      <c r="AD13" s="657">
        <v>305</v>
      </c>
      <c r="AE13" s="658"/>
      <c r="AF13" s="658"/>
      <c r="AG13" s="658"/>
      <c r="AH13" s="658"/>
      <c r="AI13" s="658"/>
      <c r="AJ13" s="659"/>
      <c r="AK13" s="657">
        <v>1040</v>
      </c>
      <c r="AL13" s="658"/>
      <c r="AM13" s="658"/>
      <c r="AN13" s="658"/>
      <c r="AO13" s="658"/>
      <c r="AP13" s="658"/>
      <c r="AQ13" s="659"/>
      <c r="AR13" s="918">
        <v>1127</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212</v>
      </c>
      <c r="X14" s="658"/>
      <c r="Y14" s="658"/>
      <c r="Z14" s="658"/>
      <c r="AA14" s="658"/>
      <c r="AB14" s="658"/>
      <c r="AC14" s="659"/>
      <c r="AD14" s="657">
        <v>-42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271</v>
      </c>
      <c r="Q15" s="658"/>
      <c r="R15" s="658"/>
      <c r="S15" s="658"/>
      <c r="T15" s="658"/>
      <c r="U15" s="658"/>
      <c r="V15" s="659"/>
      <c r="W15" s="657">
        <v>274</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-274</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375</v>
      </c>
      <c r="Q18" s="879"/>
      <c r="R18" s="879"/>
      <c r="S18" s="879"/>
      <c r="T18" s="879"/>
      <c r="U18" s="879"/>
      <c r="V18" s="880"/>
      <c r="W18" s="878">
        <f>SUM(W13:AC17)</f>
        <v>850</v>
      </c>
      <c r="X18" s="879"/>
      <c r="Y18" s="879"/>
      <c r="Z18" s="879"/>
      <c r="AA18" s="879"/>
      <c r="AB18" s="879"/>
      <c r="AC18" s="880"/>
      <c r="AD18" s="878">
        <f>SUM(AD13:AJ17)</f>
        <v>263</v>
      </c>
      <c r="AE18" s="879"/>
      <c r="AF18" s="879"/>
      <c r="AG18" s="879"/>
      <c r="AH18" s="879"/>
      <c r="AI18" s="879"/>
      <c r="AJ18" s="880"/>
      <c r="AK18" s="878">
        <f>SUM(AK13:AQ17)</f>
        <v>1040</v>
      </c>
      <c r="AL18" s="879"/>
      <c r="AM18" s="879"/>
      <c r="AN18" s="879"/>
      <c r="AO18" s="879"/>
      <c r="AP18" s="879"/>
      <c r="AQ18" s="880"/>
      <c r="AR18" s="878">
        <f>SUM(AR13:AX17)</f>
        <v>1127</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362</v>
      </c>
      <c r="Q19" s="658"/>
      <c r="R19" s="658"/>
      <c r="S19" s="658"/>
      <c r="T19" s="658"/>
      <c r="U19" s="658"/>
      <c r="V19" s="659"/>
      <c r="W19" s="657">
        <v>727</v>
      </c>
      <c r="X19" s="658"/>
      <c r="Y19" s="658"/>
      <c r="Z19" s="658"/>
      <c r="AA19" s="658"/>
      <c r="AB19" s="658"/>
      <c r="AC19" s="659"/>
      <c r="AD19" s="657">
        <v>241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6" t="s">
        <v>10</v>
      </c>
      <c r="H20" s="877"/>
      <c r="I20" s="877"/>
      <c r="J20" s="877"/>
      <c r="K20" s="877"/>
      <c r="L20" s="877"/>
      <c r="M20" s="877"/>
      <c r="N20" s="877"/>
      <c r="O20" s="877"/>
      <c r="P20" s="312">
        <f>IF(P18=0, "-", SUM(P19)/P18)</f>
        <v>0.96533333333333338</v>
      </c>
      <c r="Q20" s="312"/>
      <c r="R20" s="312"/>
      <c r="S20" s="312"/>
      <c r="T20" s="312"/>
      <c r="U20" s="312"/>
      <c r="V20" s="312"/>
      <c r="W20" s="312">
        <f t="shared" ref="W20" si="0">IF(W18=0, "-", SUM(W19)/W18)</f>
        <v>0.85529411764705887</v>
      </c>
      <c r="X20" s="312"/>
      <c r="Y20" s="312"/>
      <c r="Z20" s="312"/>
      <c r="AA20" s="312"/>
      <c r="AB20" s="312"/>
      <c r="AC20" s="312"/>
      <c r="AD20" s="312">
        <f t="shared" ref="AD20" si="1">IF(AD18=0, "-", SUM(AD19)/AD18)</f>
        <v>0.91634980988593151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9"/>
      <c r="B21" s="850"/>
      <c r="C21" s="850"/>
      <c r="D21" s="850"/>
      <c r="E21" s="850"/>
      <c r="F21" s="945"/>
      <c r="G21" s="310" t="s">
        <v>497</v>
      </c>
      <c r="H21" s="311"/>
      <c r="I21" s="311"/>
      <c r="J21" s="311"/>
      <c r="K21" s="311"/>
      <c r="L21" s="311"/>
      <c r="M21" s="311"/>
      <c r="N21" s="311"/>
      <c r="O21" s="311"/>
      <c r="P21" s="312">
        <f>IF(P19=0, "-", SUM(P19)/SUM(P13,P14))</f>
        <v>0.95767195767195767</v>
      </c>
      <c r="Q21" s="312"/>
      <c r="R21" s="312"/>
      <c r="S21" s="312"/>
      <c r="T21" s="312"/>
      <c r="U21" s="312"/>
      <c r="V21" s="312"/>
      <c r="W21" s="312">
        <f t="shared" ref="W21" si="2">IF(W19=0, "-", SUM(W19)/SUM(W13,W14))</f>
        <v>1.2621527777777777</v>
      </c>
      <c r="X21" s="312"/>
      <c r="Y21" s="312"/>
      <c r="Z21" s="312"/>
      <c r="AA21" s="312"/>
      <c r="AB21" s="312"/>
      <c r="AC21" s="312"/>
      <c r="AD21" s="312">
        <f t="shared" ref="AD21" si="3">IF(AD19=0, "-", SUM(AD19)/SUM(AD13,AD14))</f>
        <v>0.91634980988593151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c r="A23" s="966"/>
      <c r="B23" s="967"/>
      <c r="C23" s="967"/>
      <c r="D23" s="967"/>
      <c r="E23" s="967"/>
      <c r="F23" s="968"/>
      <c r="G23" s="951" t="s">
        <v>550</v>
      </c>
      <c r="H23" s="952"/>
      <c r="I23" s="952"/>
      <c r="J23" s="952"/>
      <c r="K23" s="952"/>
      <c r="L23" s="952"/>
      <c r="M23" s="952"/>
      <c r="N23" s="952"/>
      <c r="O23" s="953"/>
      <c r="P23" s="918">
        <v>944</v>
      </c>
      <c r="Q23" s="919"/>
      <c r="R23" s="919"/>
      <c r="S23" s="919"/>
      <c r="T23" s="919"/>
      <c r="U23" s="919"/>
      <c r="V23" s="936"/>
      <c r="W23" s="918">
        <v>1079</v>
      </c>
      <c r="X23" s="919"/>
      <c r="Y23" s="919"/>
      <c r="Z23" s="919"/>
      <c r="AA23" s="919"/>
      <c r="AB23" s="919"/>
      <c r="AC23" s="936"/>
      <c r="AD23" s="973" t="s">
        <v>608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602</v>
      </c>
      <c r="H24" s="955"/>
      <c r="I24" s="955"/>
      <c r="J24" s="955"/>
      <c r="K24" s="955"/>
      <c r="L24" s="955"/>
      <c r="M24" s="955"/>
      <c r="N24" s="955"/>
      <c r="O24" s="956"/>
      <c r="P24" s="657">
        <v>96</v>
      </c>
      <c r="Q24" s="658"/>
      <c r="R24" s="658"/>
      <c r="S24" s="658"/>
      <c r="T24" s="658"/>
      <c r="U24" s="658"/>
      <c r="V24" s="659"/>
      <c r="W24" s="657">
        <v>48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1040</v>
      </c>
      <c r="Q29" s="933"/>
      <c r="R29" s="933"/>
      <c r="S29" s="933"/>
      <c r="T29" s="933"/>
      <c r="U29" s="933"/>
      <c r="V29" s="934"/>
      <c r="W29" s="932">
        <f>AR13</f>
        <v>1127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customHeight="1">
      <c r="A32" s="400"/>
      <c r="B32" s="398"/>
      <c r="C32" s="398"/>
      <c r="D32" s="398"/>
      <c r="E32" s="398"/>
      <c r="F32" s="399"/>
      <c r="G32" s="561" t="s">
        <v>560</v>
      </c>
      <c r="H32" s="562"/>
      <c r="I32" s="562"/>
      <c r="J32" s="562"/>
      <c r="K32" s="562"/>
      <c r="L32" s="562"/>
      <c r="M32" s="562"/>
      <c r="N32" s="562"/>
      <c r="O32" s="563"/>
      <c r="P32" s="99" t="s">
        <v>561</v>
      </c>
      <c r="Q32" s="99"/>
      <c r="R32" s="99"/>
      <c r="S32" s="99"/>
      <c r="T32" s="99"/>
      <c r="U32" s="99"/>
      <c r="V32" s="99"/>
      <c r="W32" s="99"/>
      <c r="X32" s="100"/>
      <c r="Y32" s="468" t="s">
        <v>12</v>
      </c>
      <c r="Z32" s="528"/>
      <c r="AA32" s="529"/>
      <c r="AB32" s="458" t="s">
        <v>562</v>
      </c>
      <c r="AC32" s="458"/>
      <c r="AD32" s="458"/>
      <c r="AE32" s="212">
        <v>4</v>
      </c>
      <c r="AF32" s="213"/>
      <c r="AG32" s="213"/>
      <c r="AH32" s="213"/>
      <c r="AI32" s="212">
        <v>6</v>
      </c>
      <c r="AJ32" s="213"/>
      <c r="AK32" s="213"/>
      <c r="AL32" s="213"/>
      <c r="AM32" s="212">
        <v>1</v>
      </c>
      <c r="AN32" s="213"/>
      <c r="AO32" s="213"/>
      <c r="AP32" s="213"/>
      <c r="AQ32" s="334"/>
      <c r="AR32" s="201"/>
      <c r="AS32" s="201"/>
      <c r="AT32" s="335"/>
      <c r="AU32" s="213"/>
      <c r="AV32" s="213"/>
      <c r="AW32" s="213"/>
      <c r="AX32" s="215"/>
    </row>
    <row r="33" spans="1:50" ht="23.25"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562</v>
      </c>
      <c r="AC33" s="520"/>
      <c r="AD33" s="520"/>
      <c r="AE33" s="212">
        <v>4</v>
      </c>
      <c r="AF33" s="213"/>
      <c r="AG33" s="213"/>
      <c r="AH33" s="213"/>
      <c r="AI33" s="212">
        <v>6</v>
      </c>
      <c r="AJ33" s="213"/>
      <c r="AK33" s="213"/>
      <c r="AL33" s="213"/>
      <c r="AM33" s="212">
        <v>1</v>
      </c>
      <c r="AN33" s="213"/>
      <c r="AO33" s="213"/>
      <c r="AP33" s="213"/>
      <c r="AQ33" s="334"/>
      <c r="AR33" s="201"/>
      <c r="AS33" s="201"/>
      <c r="AT33" s="335"/>
      <c r="AU33" s="213"/>
      <c r="AV33" s="213"/>
      <c r="AW33" s="213"/>
      <c r="AX33" s="215"/>
    </row>
    <row r="34" spans="1:50" ht="23.25"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100</v>
      </c>
      <c r="AF34" s="213"/>
      <c r="AG34" s="213"/>
      <c r="AH34" s="213"/>
      <c r="AI34" s="212">
        <v>100</v>
      </c>
      <c r="AJ34" s="213"/>
      <c r="AK34" s="213"/>
      <c r="AL34" s="213"/>
      <c r="AM34" s="212">
        <v>100</v>
      </c>
      <c r="AN34" s="213"/>
      <c r="AO34" s="213"/>
      <c r="AP34" s="213"/>
      <c r="AQ34" s="334"/>
      <c r="AR34" s="201"/>
      <c r="AS34" s="201"/>
      <c r="AT34" s="335"/>
      <c r="AU34" s="213"/>
      <c r="AV34" s="213"/>
      <c r="AW34" s="213"/>
      <c r="AX34" s="215"/>
    </row>
    <row r="35" spans="1:50" ht="23.25" customHeight="1">
      <c r="A35" s="220" t="s">
        <v>528</v>
      </c>
      <c r="B35" s="221"/>
      <c r="C35" s="221"/>
      <c r="D35" s="221"/>
      <c r="E35" s="221"/>
      <c r="F35" s="222"/>
      <c r="G35" s="226" t="s">
        <v>603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563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v>4</v>
      </c>
      <c r="AF101" s="213"/>
      <c r="AG101" s="213"/>
      <c r="AH101" s="214"/>
      <c r="AI101" s="212">
        <v>8</v>
      </c>
      <c r="AJ101" s="213"/>
      <c r="AK101" s="213"/>
      <c r="AL101" s="214"/>
      <c r="AM101" s="212">
        <v>2</v>
      </c>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v>4</v>
      </c>
      <c r="AF102" s="415"/>
      <c r="AG102" s="415"/>
      <c r="AH102" s="415"/>
      <c r="AI102" s="415">
        <v>8</v>
      </c>
      <c r="AJ102" s="415"/>
      <c r="AK102" s="415"/>
      <c r="AL102" s="415"/>
      <c r="AM102" s="415">
        <v>2</v>
      </c>
      <c r="AN102" s="415"/>
      <c r="AO102" s="415"/>
      <c r="AP102" s="415"/>
      <c r="AQ102" s="267">
        <v>9</v>
      </c>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90588042</v>
      </c>
      <c r="AF116" s="415"/>
      <c r="AG116" s="415"/>
      <c r="AH116" s="415"/>
      <c r="AI116" s="415">
        <v>90912375</v>
      </c>
      <c r="AJ116" s="415"/>
      <c r="AK116" s="415"/>
      <c r="AL116" s="415"/>
      <c r="AM116" s="415">
        <v>120341637</v>
      </c>
      <c r="AN116" s="415"/>
      <c r="AO116" s="415"/>
      <c r="AP116" s="415"/>
      <c r="AQ116" s="212">
        <v>1039698000</v>
      </c>
      <c r="AR116" s="213"/>
      <c r="AS116" s="213"/>
      <c r="AT116" s="213"/>
      <c r="AU116" s="213"/>
      <c r="AV116" s="213"/>
      <c r="AW116" s="213"/>
      <c r="AX116" s="215"/>
    </row>
    <row r="117" spans="1:50" ht="46.5" customHeight="1" thickBo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567</v>
      </c>
      <c r="AF117" s="548"/>
      <c r="AG117" s="548"/>
      <c r="AH117" s="548"/>
      <c r="AI117" s="548" t="s">
        <v>568</v>
      </c>
      <c r="AJ117" s="548"/>
      <c r="AK117" s="548"/>
      <c r="AL117" s="548"/>
      <c r="AM117" s="548" t="s">
        <v>609</v>
      </c>
      <c r="AN117" s="548"/>
      <c r="AO117" s="548"/>
      <c r="AP117" s="548"/>
      <c r="AQ117" s="548" t="s">
        <v>601</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thickBo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thickBo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thickBo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571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9" t="s">
        <v>574</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569</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575</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570</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576</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570</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5" t="s">
        <v>579</v>
      </c>
      <c r="AH716" s="96"/>
      <c r="AI716" s="96"/>
      <c r="AJ716" s="96"/>
      <c r="AK716" s="96"/>
      <c r="AL716" s="96"/>
      <c r="AM716" s="96"/>
      <c r="AN716" s="96"/>
      <c r="AO716" s="96"/>
      <c r="AP716" s="96"/>
      <c r="AQ716" s="96"/>
      <c r="AR716" s="96"/>
      <c r="AS716" s="96"/>
      <c r="AT716" s="96"/>
      <c r="AU716" s="96"/>
      <c r="AV716" s="96"/>
      <c r="AW716" s="96"/>
      <c r="AX716" s="97"/>
    </row>
    <row r="717" spans="1:50" ht="27"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580</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581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02"/>
      <c r="C726" s="815" t="s">
        <v>53</v>
      </c>
      <c r="D726" s="837"/>
      <c r="E726" s="837"/>
      <c r="F726" s="838"/>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583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605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607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4"/>
      <c r="C737" s="204"/>
      <c r="D737" s="205"/>
      <c r="E737" s="987" t="s">
        <v>584</v>
      </c>
      <c r="F737" s="987"/>
      <c r="G737" s="987"/>
      <c r="H737" s="987"/>
      <c r="I737" s="987"/>
      <c r="J737" s="987"/>
      <c r="K737" s="987"/>
      <c r="L737" s="987"/>
      <c r="M737" s="987"/>
      <c r="N737" s="359" t="s">
        <v>358</v>
      </c>
      <c r="O737" s="359"/>
      <c r="P737" s="359"/>
      <c r="Q737" s="359"/>
      <c r="R737" s="987" t="s">
        <v>585</v>
      </c>
      <c r="S737" s="987"/>
      <c r="T737" s="987"/>
      <c r="U737" s="987"/>
      <c r="V737" s="987"/>
      <c r="W737" s="987"/>
      <c r="X737" s="987"/>
      <c r="Y737" s="987"/>
      <c r="Z737" s="987"/>
      <c r="AA737" s="359" t="s">
        <v>359</v>
      </c>
      <c r="AB737" s="359"/>
      <c r="AC737" s="359"/>
      <c r="AD737" s="359"/>
      <c r="AE737" s="987" t="s">
        <v>586</v>
      </c>
      <c r="AF737" s="987"/>
      <c r="AG737" s="987"/>
      <c r="AH737" s="987"/>
      <c r="AI737" s="987"/>
      <c r="AJ737" s="987"/>
      <c r="AK737" s="987"/>
      <c r="AL737" s="987"/>
      <c r="AM737" s="987"/>
      <c r="AN737" s="359" t="s">
        <v>360</v>
      </c>
      <c r="AO737" s="359"/>
      <c r="AP737" s="359"/>
      <c r="AQ737" s="359"/>
      <c r="AR737" s="988" t="s">
        <v>587</v>
      </c>
      <c r="AS737" s="989"/>
      <c r="AT737" s="989"/>
      <c r="AU737" s="989"/>
      <c r="AV737" s="989"/>
      <c r="AW737" s="989"/>
      <c r="AX737" s="990"/>
      <c r="AY737" s="89"/>
      <c r="AZ737" s="89"/>
    </row>
    <row r="738" spans="1:52" ht="24.75" customHeight="1">
      <c r="A738" s="991" t="s">
        <v>361</v>
      </c>
      <c r="B738" s="204"/>
      <c r="C738" s="204"/>
      <c r="D738" s="205"/>
      <c r="E738" s="987" t="s">
        <v>587</v>
      </c>
      <c r="F738" s="987"/>
      <c r="G738" s="987"/>
      <c r="H738" s="987"/>
      <c r="I738" s="987"/>
      <c r="J738" s="987"/>
      <c r="K738" s="987"/>
      <c r="L738" s="987"/>
      <c r="M738" s="987"/>
      <c r="N738" s="359" t="s">
        <v>362</v>
      </c>
      <c r="O738" s="359"/>
      <c r="P738" s="359"/>
      <c r="Q738" s="359"/>
      <c r="R738" s="987" t="s">
        <v>588</v>
      </c>
      <c r="S738" s="987"/>
      <c r="T738" s="987"/>
      <c r="U738" s="987"/>
      <c r="V738" s="987"/>
      <c r="W738" s="987"/>
      <c r="X738" s="987"/>
      <c r="Y738" s="987"/>
      <c r="Z738" s="987"/>
      <c r="AA738" s="359" t="s">
        <v>482</v>
      </c>
      <c r="AB738" s="359"/>
      <c r="AC738" s="359"/>
      <c r="AD738" s="359"/>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558</v>
      </c>
      <c r="F739" s="999"/>
      <c r="G739" s="999"/>
      <c r="H739" s="91" t="str">
        <f>IF(E739="", "", "(")</f>
        <v>(</v>
      </c>
      <c r="I739" s="982"/>
      <c r="J739" s="982"/>
      <c r="K739" s="91" t="str">
        <f>IF(OR(I739="　", I739=""), "", "-")</f>
        <v/>
      </c>
      <c r="L739" s="983">
        <v>335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t="s">
        <v>590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4"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4"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94"/>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t="s">
        <v>591</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c r="A757" s="614"/>
      <c r="B757" s="615"/>
      <c r="C757" s="615"/>
      <c r="D757" s="615"/>
      <c r="E757" s="615"/>
      <c r="F757" s="616"/>
      <c r="G757" s="46"/>
      <c r="H757" s="47"/>
      <c r="I757" s="47"/>
      <c r="J757" s="47"/>
      <c r="K757" s="47"/>
      <c r="L757" s="47"/>
      <c r="M757" s="47"/>
      <c r="N757" s="47"/>
      <c r="O757" s="47"/>
      <c r="P757" s="47"/>
      <c r="Q757" s="47"/>
      <c r="R757" s="47"/>
      <c r="S757" s="47"/>
      <c r="T757" s="47"/>
      <c r="U757" s="94" t="s">
        <v>604</v>
      </c>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5">
        <v>233</v>
      </c>
      <c r="Z781" s="386"/>
      <c r="AA781" s="386"/>
      <c r="AB781" s="805"/>
      <c r="AC781" s="670" t="s">
        <v>594</v>
      </c>
      <c r="AD781" s="671"/>
      <c r="AE781" s="671"/>
      <c r="AF781" s="671"/>
      <c r="AG781" s="672"/>
      <c r="AH781" s="664" t="s">
        <v>595</v>
      </c>
      <c r="AI781" s="665"/>
      <c r="AJ781" s="665"/>
      <c r="AK781" s="665"/>
      <c r="AL781" s="665"/>
      <c r="AM781" s="665"/>
      <c r="AN781" s="665"/>
      <c r="AO781" s="665"/>
      <c r="AP781" s="665"/>
      <c r="AQ781" s="665"/>
      <c r="AR781" s="665"/>
      <c r="AS781" s="665"/>
      <c r="AT781" s="666"/>
      <c r="AU781" s="385">
        <v>0.2</v>
      </c>
      <c r="AV781" s="386"/>
      <c r="AW781" s="386"/>
      <c r="AX781" s="387"/>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0.2</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594</v>
      </c>
      <c r="H794" s="671"/>
      <c r="I794" s="671"/>
      <c r="J794" s="671"/>
      <c r="K794" s="672"/>
      <c r="L794" s="664" t="s">
        <v>596</v>
      </c>
      <c r="M794" s="665"/>
      <c r="N794" s="665"/>
      <c r="O794" s="665"/>
      <c r="P794" s="665"/>
      <c r="Q794" s="665"/>
      <c r="R794" s="665"/>
      <c r="S794" s="665"/>
      <c r="T794" s="665"/>
      <c r="U794" s="665"/>
      <c r="V794" s="665"/>
      <c r="W794" s="665"/>
      <c r="X794" s="666"/>
      <c r="Y794" s="385">
        <v>8</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597</v>
      </c>
      <c r="D837" s="341"/>
      <c r="E837" s="341"/>
      <c r="F837" s="341"/>
      <c r="G837" s="341"/>
      <c r="H837" s="341"/>
      <c r="I837" s="341"/>
      <c r="J837" s="342">
        <v>6010001135680</v>
      </c>
      <c r="K837" s="343"/>
      <c r="L837" s="343"/>
      <c r="M837" s="343"/>
      <c r="N837" s="343"/>
      <c r="O837" s="343"/>
      <c r="P837" s="356" t="s">
        <v>593</v>
      </c>
      <c r="Q837" s="344"/>
      <c r="R837" s="344"/>
      <c r="S837" s="344"/>
      <c r="T837" s="344"/>
      <c r="U837" s="344"/>
      <c r="V837" s="344"/>
      <c r="W837" s="344"/>
      <c r="X837" s="344"/>
      <c r="Y837" s="345">
        <v>233</v>
      </c>
      <c r="Z837" s="346"/>
      <c r="AA837" s="346"/>
      <c r="AB837" s="347"/>
      <c r="AC837" s="357" t="s">
        <v>521</v>
      </c>
      <c r="AD837" s="365"/>
      <c r="AE837" s="365"/>
      <c r="AF837" s="365"/>
      <c r="AG837" s="365"/>
      <c r="AH837" s="366">
        <v>3</v>
      </c>
      <c r="AI837" s="367"/>
      <c r="AJ837" s="367"/>
      <c r="AK837" s="367"/>
      <c r="AL837" s="351">
        <v>96.7</v>
      </c>
      <c r="AM837" s="352"/>
      <c r="AN837" s="352"/>
      <c r="AO837" s="353"/>
      <c r="AP837" s="354"/>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598</v>
      </c>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55" t="s">
        <v>599</v>
      </c>
      <c r="D903" s="341"/>
      <c r="E903" s="341"/>
      <c r="F903" s="341"/>
      <c r="G903" s="341"/>
      <c r="H903" s="341"/>
      <c r="I903" s="341"/>
      <c r="J903" s="342">
        <v>6010001116094</v>
      </c>
      <c r="K903" s="343"/>
      <c r="L903" s="343"/>
      <c r="M903" s="343"/>
      <c r="N903" s="343"/>
      <c r="O903" s="343"/>
      <c r="P903" s="356" t="s">
        <v>596</v>
      </c>
      <c r="Q903" s="344"/>
      <c r="R903" s="344"/>
      <c r="S903" s="344"/>
      <c r="T903" s="344"/>
      <c r="U903" s="344"/>
      <c r="V903" s="344"/>
      <c r="W903" s="344"/>
      <c r="X903" s="344"/>
      <c r="Y903" s="345">
        <v>8</v>
      </c>
      <c r="Z903" s="346"/>
      <c r="AA903" s="346"/>
      <c r="AB903" s="347"/>
      <c r="AC903" s="357" t="s">
        <v>521</v>
      </c>
      <c r="AD903" s="365"/>
      <c r="AE903" s="365"/>
      <c r="AF903" s="365"/>
      <c r="AG903" s="365"/>
      <c r="AH903" s="366">
        <v>7</v>
      </c>
      <c r="AI903" s="367"/>
      <c r="AJ903" s="367"/>
      <c r="AK903" s="367"/>
      <c r="AL903" s="351">
        <v>42.29</v>
      </c>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t="s">
        <v>600</v>
      </c>
      <c r="D1102" s="371"/>
      <c r="E1102" s="141" t="s">
        <v>597</v>
      </c>
      <c r="F1102" s="372"/>
      <c r="G1102" s="372"/>
      <c r="H1102" s="372"/>
      <c r="I1102" s="372"/>
      <c r="J1102" s="342">
        <v>6010001135680</v>
      </c>
      <c r="K1102" s="343"/>
      <c r="L1102" s="343"/>
      <c r="M1102" s="343"/>
      <c r="N1102" s="343"/>
      <c r="O1102" s="343"/>
      <c r="P1102" s="356" t="s">
        <v>593</v>
      </c>
      <c r="Q1102" s="344"/>
      <c r="R1102" s="344"/>
      <c r="S1102" s="344"/>
      <c r="T1102" s="344"/>
      <c r="U1102" s="344"/>
      <c r="V1102" s="344"/>
      <c r="W1102" s="344"/>
      <c r="X1102" s="344"/>
      <c r="Y1102" s="345">
        <v>233</v>
      </c>
      <c r="Z1102" s="346"/>
      <c r="AA1102" s="346"/>
      <c r="AB1102" s="347"/>
      <c r="AC1102" s="348" t="s">
        <v>521</v>
      </c>
      <c r="AD1102" s="348"/>
      <c r="AE1102" s="348"/>
      <c r="AF1102" s="348"/>
      <c r="AG1102" s="348"/>
      <c r="AH1102" s="349">
        <v>3</v>
      </c>
      <c r="AI1102" s="350"/>
      <c r="AJ1102" s="350"/>
      <c r="AK1102" s="350"/>
      <c r="AL1102" s="351">
        <v>96.7</v>
      </c>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2018-08-28T07:31:24Z</cp:lastPrinted>
  <dcterms:created xsi:type="dcterms:W3CDTF">2012-03-13T00:50:25Z</dcterms:created>
  <dcterms:modified xsi:type="dcterms:W3CDTF">2020-12-01T10:05:05Z</dcterms:modified>
</cp:coreProperties>
</file>