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<sst xmlns="http://schemas.openxmlformats.org/spreadsheetml/2006/main" count="2837" uniqueCount="638">
  <si>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</si>
  <si>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</si>
  <si>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</si>
  <si>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</si>
  <si>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</si>
  <si>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</si>
  <si>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</si>
  <si>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</si>
  <si>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</si>
  <si>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</si>
  <si>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</si>
  <si>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</si>
  <si>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</si>
  <si>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</si>
  <si>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</si>
  <si>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</si>
  <si>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</si>
  <si>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</si>
  <si>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</si>
  <si>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</si>
  <si>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</si>
  <si>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</si>
  <si>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</si>
  <si>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</si>
  <si>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</si>
  <si>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</si>
  <si>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</si>
  <si>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</si>
  <si>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</si>
  <si>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</si>
  <si>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</si>
  <si>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</si>
  <si>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</si>
  <si>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</si>
  <si>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</si>
  <si>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</si>
  <si>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</si>
  <si>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</si>
  <si>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</si>
  <si>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</si>
  <si>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</si>
  <si>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</si>
  <si>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</si>
  <si>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</si>
  <si>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</si>
  <si>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</si>
  <si>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</si>
  <si>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</si>
  <si>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</si>
  <si>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</si>
  <si>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</si>
  <si>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</si>
  <si>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</si>
  <si>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</si>
  <si>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</si>
  <si>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</si>
  <si>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</si>
  <si>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</si>
  <si>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</si>
  <si>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</si>
  <si>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</si>
  <si>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</si>
  <si>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</si>
  <si>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</si>
  <si>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</si>
  <si>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</si>
  <si>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</si>
  <si>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</si>
  <si>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</si>
  <si>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</si>
  <si>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</si>
  <si>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</si>
  <si>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</si>
  <si>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</si>
  <si>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</si>
  <si>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</si>
  <si>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</si>
  <si>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</si>
  <si>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</si>
  <si>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</si>
  <si>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</si>
  <si>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</si>
  <si>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</si>
  <si>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</si>
  <si>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</si>
  <si>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</si>
  <si>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</si>
  <si>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</si>
  <si>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</si>
  <si>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</si>
  <si>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</si>
  <si>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</si>
  <si>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</si>
  <si>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</si>
  <si>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</si>
  <si>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</si>
  <si>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</si>
  <si>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</si>
  <si>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</si>
  <si>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</si>
  <si>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</si>
  <si>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</si>
  <si>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</si>
  <si>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</si>
  <si>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</si>
  <si>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</si>
  <si>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</si>
  <si>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</si>
  <si>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</si>
  <si>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</si>
  <si>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</si>
  <si>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</si>
  <si>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</si>
  <si>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</si>
  <si>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</si>
  <si>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</si>
  <si>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</si>
  <si>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</si>
  <si>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</si>
  <si>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</si>
  <si>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</si>
  <si>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</si>
  <si>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</si>
  <si>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</si>
  <si>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</si>
  <si>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</si>
  <si>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</si>
  <si>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</si>
  <si>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</si>
  <si>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</si>
  <si>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</si>
  <si>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</si>
  <si>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</si>
  <si>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</si>
  <si>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</si>
  <si>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</si>
  <si>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</si>
  <si>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</si>
  <si>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</si>
  <si>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</si>
  <si>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</si>
  <si>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</si>
  <si>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</si>
  <si>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</si>
  <si>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</si>
  <si>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</si>
  <si>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</si>
  <si>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</si>
  <si>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</si>
  <si>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</si>
  <si>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</si>
  <si>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</si>
  <si>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</si>
  <si>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</si>
  <si>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</si>
  <si>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</si>
  <si>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</si>
  <si>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</si>
  <si>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</si>
  <si>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</si>
  <si>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</si>
  <si>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</si>
  <si>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</si>
  <si>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</si>
  <si>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</si>
  <si>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</si>
  <si>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</si>
  <si>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</si>
  <si>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</si>
  <si>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</si>
  <si>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</si>
  <si>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</si>
  <si>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</si>
  <si>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</si>
  <si>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</si>
  <si>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</si>
  <si>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</si>
  <si>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</si>
  <si>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</si>
  <si>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</si>
  <si>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</si>
  <si>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</si>
  <si>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</si>
  <si>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</si>
  <si>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</si>
  <si>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</si>
  <si>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</si>
  <si>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</si>
  <si>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</si>
  <si>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</si>
  <si>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</si>
  <si>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</si>
  <si>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</si>
  <si>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</si>
  <si>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</si>
  <si>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</si>
  <si>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</si>
  <si>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</si>
  <si>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</si>
  <si>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</si>
  <si>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</si>
  <si>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</si>
  <si>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</si>
  <si>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</si>
  <si>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</si>
  <si>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</si>
  <si>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</si>
  <si>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</si>
  <si>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</si>
  <si>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</si>
  <si>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</si>
  <si>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</si>
  <si>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</si>
  <si>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</si>
  <si>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</si>
  <si>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</si>
  <si>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</si>
  <si>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</si>
  <si>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</si>
  <si>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</si>
  <si>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</si>
  <si>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</si>
  <si>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</si>
  <si>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</si>
  <si>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</si>
  <si>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</si>
  <si>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</si>
  <si>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</si>
  <si>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</si>
  <si>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</si>
  <si>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</si>
  <si>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</si>
  <si>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</si>
  <si>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</si>
  <si>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</si>
  <si>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</si>
  <si>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</si>
  <si>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</si>
  <si>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</si>
  <si>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</si>
  <si>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</si>
  <si>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</si>
  <si>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</si>
  <si>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</si>
  <si>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</si>
  <si>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</si>
  <si>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</si>
  <si>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</si>
  <si>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</si>
  <si>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</si>
  <si>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</si>
  <si>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</si>
  <si>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</si>
  <si>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</si>
  <si>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</si>
  <si>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</si>
  <si>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</si>
  <si>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</si>
  <si>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</si>
  <si>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</si>
  <si>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</si>
  <si>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</si>
  <si>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</si>
  <si>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</si>
  <si>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</si>
  <si>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</si>
  <si>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</si>
  <si>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</si>
  <si>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</si>
  <si>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</si>
  <si>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</si>
  <si>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</si>
  <si>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</si>
  <si>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</si>
  <si>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</si>
  <si>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</si>
  <si>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</si>
  <si>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</si>
  <si>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</si>
  <si>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</si>
  <si>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</si>
  <si>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</si>
  <si>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</si>
  <si>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</si>
  <si>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</si>
  <si>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</si>
  <si>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</si>
  <si>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</si>
  <si>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</si>
  <si>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</si>
  <si>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</si>
  <si>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</si>
  <si>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</si>
  <si>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</si>
  <si>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</si>
  <si>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</si>
  <si>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</si>
  <si>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</si>
  <si>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</si>
  <si>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</si>
  <si>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</si>
  <si>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</si>
  <si>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</si>
  <si>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</si>
  <si>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</si>
  <si>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</si>
  <si>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</si>
  <si>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</si>
  <si>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</si>
  <si>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</si>
  <si>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</si>
  <si>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</si>
  <si>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</si>
  <si>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</si>
  <si>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</si>
  <si>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</si>
  <si>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</si>
  <si>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</si>
  <si>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</si>
  <si>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</si>
  <si>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</si>
  <si>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</si>
  <si>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</si>
  <si>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</si>
  <si>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</si>
  <si>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</si>
  <si>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</si>
  <si>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</si>
  <si>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</si>
  <si>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</si>
  <si>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</si>
  <si>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</si>
  <si>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</si>
  <si>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</si>
  <si>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</si>
  <si>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</si>
  <si>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</si>
  <si>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</si>
  <si>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</si>
  <si>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</si>
  <si>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</si>
  <si>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</si>
  <si>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</si>
  <si>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</si>
  <si>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</si>
  <si>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</si>
  <si>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</si>
  <si>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</si>
  <si>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</si>
  <si>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</si>
  <si>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</si>
  <si>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</si>
  <si>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</si>
  <si>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</si>
  <si>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</si>
  <si>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</si>
  <si>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</si>
  <si>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</si>
  <si>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</si>
  <si>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</si>
  <si>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</si>
  <si>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</si>
  <si>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</si>
  <si>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</si>
  <si>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</si>
  <si>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</si>
  <si>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</si>
  <si>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</si>
  <si>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</si>
  <si>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</si>
  <si>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</si>
  <si>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</si>
  <si>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</si>
  <si>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</si>
  <si>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</si>
  <si>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</si>
  <si>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</si>
  <si>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</si>
  <si>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</si>
  <si>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</si>
  <si>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</si>
  <si>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</si>
  <si>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</si>
  <si>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</si>
  <si>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</si>
  <si>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</si>
  <si>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</si>
  <si>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</si>
  <si>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</si>
  <si>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</si>
  <si>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</si>
  <si>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</si>
  <si>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</si>
  <si>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</si>
  <si>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</si>
  <si>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</si>
  <si>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</si>
  <si>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</si>
  <si>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</si>
  <si>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</si>
  <si>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</si>
  <si>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</si>
  <si>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</si>
  <si>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</si>
  <si>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</si>
  <si>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</si>
  <si>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</si>
  <si>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</si>
  <si>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</si>
  <si>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</si>
  <si>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</si>
  <si>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</si>
  <si>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</si>
  <si>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</si>
  <si>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</si>
  <si>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</si>
  <si>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</si>
  <si>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</si>
  <si>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</si>
  <si>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</si>
  <si>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</si>
  <si>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</si>
  <si>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</si>
  <si>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</si>
  <si>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</si>
  <si>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</si>
  <si>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</si>
  <si>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</si>
  <si>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</si>
  <si>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</si>
  <si>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</si>
  <si>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</si>
  <si>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</si>
  <si>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</si>
  <si>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</si>
  <si>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</si>
  <si>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</si>
  <si>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</si>
  <si>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</si>
  <si>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</si>
  <si>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</si>
  <si>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</si>
  <si>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</si>
  <si>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</si>
  <si>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</si>
  <si>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</si>
  <si>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</si>
  <si>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</si>
  <si>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</si>
  <si>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</si>
  <si>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</si>
  <si>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</si>
  <si>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</si>
  <si>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</si>
  <si>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</si>
  <si>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</si>
  <si>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</si>
  <si>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</si>
  <si>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</si>
  <si>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</si>
  <si>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</si>
  <si>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</si>
  <si>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</si>
  <si>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</si>
  <si>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</si>
  <si>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</si>
  <si>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</si>
  <si>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</si>
  <si>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</si>
  <si>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</si>
  <si>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</si>
  <si>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</si>
  <si>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</si>
  <si>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</si>
  <si>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</si>
  <si>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</si>
  <si>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</si>
  <si>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</si>
  <si>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</si>
  <si>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</si>
  <si>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</si>
  <si>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</si>
  <si>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</si>
  <si>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</si>
  <si>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</si>
  <si>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</si>
  <si>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</si>
  <si>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</si>
  <si>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</si>
  <si>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</si>
  <si>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</si>
  <si>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</si>
  <si>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</si>
  <si>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</si>
  <si>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</si>
  <si>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</si>
  <si>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</si>
  <si>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</si>
  <si>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</si>
  <si>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</si>
  <si>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</si>
  <si>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</si>
  <si>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</si>
  <si>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</si>
  <si>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</si>
  <si>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</si>
  <si>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</si>
  <si>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</si>
  <si>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</si>
  <si>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</si>
  <si>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</si>
  <si>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</si>
  <si>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</si>
  <si>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</si>
  <si>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</si>
  <si>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</si>
  <si>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</si>
  <si>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</si>
  <si>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</si>
  <si>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</si>
  <si>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</si>
  <si>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</si>
  <si>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</si>
  <si>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</si>
  <si>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</si>
  <si>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</si>
  <si>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</si>
  <si>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</si>
  <si>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</si>
  <si>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</si>
  <si>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</si>
  <si>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</si>
  <si>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</si>
  <si>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</si>
  <si>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</si>
  <si>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</si>
  <si>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</si>
  <si>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</si>
  <si>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</si>
  <si>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</si>
  <si>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</si>
  <si>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</si>
  <si>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</si>
  <si>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</si>
  <si>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</si>
  <si>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</si>
  <si>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</si>
  <si>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</si>
  <si>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</si>
  <si>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</si>
  <si>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</si>
  <si>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</si>
  <si>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包括核実験禁止条約機関準備委員会（ＣＴＢＴＯ）分担金</t>
    <phoneticPr fontId="5"/>
  </si>
  <si>
    <t>軍縮不拡散･科学部</t>
    <phoneticPr fontId="5"/>
  </si>
  <si>
    <t>軍備管理軍縮課</t>
    <phoneticPr fontId="5"/>
  </si>
  <si>
    <t>課長　今西　靖治</t>
    <phoneticPr fontId="5"/>
  </si>
  <si>
    <t>○</t>
  </si>
  <si>
    <t>外務省設置法第4条3項</t>
    <phoneticPr fontId="5"/>
  </si>
  <si>
    <t>CTBTO準備委員会の設置に関する決議の付属書５項（ａ）</t>
    <phoneticPr fontId="5"/>
  </si>
  <si>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phoneticPr fontId="5"/>
  </si>
  <si>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９０％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phoneticPr fontId="5"/>
  </si>
  <si>
    <t>-</t>
    <phoneticPr fontId="5"/>
  </si>
  <si>
    <t>-</t>
    <phoneticPr fontId="5"/>
  </si>
  <si>
    <t>-</t>
    <phoneticPr fontId="5"/>
  </si>
  <si>
    <t>分担金</t>
    <rPh sb="0" eb="3">
      <t>ブンタンキン</t>
    </rPh>
    <phoneticPr fontId="5"/>
  </si>
  <si>
    <t>核実験を探知するためのＣＴＢＴ検証制度の整備・強化。</t>
    <phoneticPr fontId="5"/>
  </si>
  <si>
    <t>国際監視制度の一部をなす監視施設の認証</t>
    <phoneticPr fontId="5"/>
  </si>
  <si>
    <t>ＣＴＢＴ機関資料</t>
    <phoneticPr fontId="5"/>
  </si>
  <si>
    <t>施設数</t>
    <rPh sb="0" eb="3">
      <t>シセツスウ</t>
    </rPh>
    <phoneticPr fontId="5"/>
  </si>
  <si>
    <t>回</t>
    <rPh sb="0" eb="1">
      <t>カイ</t>
    </rPh>
    <phoneticPr fontId="5"/>
  </si>
  <si>
    <t>基本目標Ⅶ　分担金・拠出金</t>
    <phoneticPr fontId="5"/>
  </si>
  <si>
    <t>施策Ⅶ－１　国際機関を通じた政務及び安全保障分野に係る国際貢献</t>
    <phoneticPr fontId="5"/>
  </si>
  <si>
    <t>国際的な核軍縮を追求するための取組を強化する</t>
    <phoneticPr fontId="5"/>
  </si>
  <si>
    <t>ＣＴＢＴ発効促進共同調整国として，条約の早期発効に向けた取組を主導する。</t>
    <phoneticPr fontId="5"/>
  </si>
  <si>
    <t>「核兵器のない世界」に向けた取組を更に前進させるべく，ＣＴＢＴの早期発効に関する地域会合を開催する。</t>
    <phoneticPr fontId="5"/>
  </si>
  <si>
    <t>平成29年7月27日，外務省において，ＣＴＢＴ発効促進のための東南アジア・極東・太平洋地域会合を開催し，中国，韓国，ミャンマー，豪，タイ，島嶼国の国々，パキスタン等のCTBTの批准国，署名国及び未署名国の政府関係者・専門家並びに国内の関係者が約50名が出席。</t>
    <rPh sb="0" eb="2">
      <t>ヘイセイ</t>
    </rPh>
    <rPh sb="4" eb="5">
      <t>ネン</t>
    </rPh>
    <rPh sb="6" eb="7">
      <t>ガツ</t>
    </rPh>
    <rPh sb="9" eb="10">
      <t>ニチ</t>
    </rPh>
    <rPh sb="11" eb="14">
      <t>ガイムショウ</t>
    </rPh>
    <rPh sb="23" eb="25">
      <t>ハッコウ</t>
    </rPh>
    <rPh sb="25" eb="27">
      <t>ソクシン</t>
    </rPh>
    <rPh sb="31" eb="33">
      <t>トウナン</t>
    </rPh>
    <rPh sb="37" eb="39">
      <t>キョクトウ</t>
    </rPh>
    <rPh sb="40" eb="43">
      <t>タイヘイヨウ</t>
    </rPh>
    <rPh sb="43" eb="45">
      <t>チイキ</t>
    </rPh>
    <rPh sb="45" eb="47">
      <t>カイゴウ</t>
    </rPh>
    <rPh sb="48" eb="50">
      <t>カイサイ</t>
    </rPh>
    <rPh sb="64" eb="65">
      <t>ゴウ</t>
    </rPh>
    <phoneticPr fontId="5"/>
  </si>
  <si>
    <t>関係国の関係機関と意見・情報交換を行い，協力関係を構築・維持する。</t>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</si>
  <si>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phoneticPr fontId="5"/>
  </si>
  <si>
    <t>平和国家及び国際協調主義を目指す国家としての事業であり，代替は不可能。</t>
    <phoneticPr fontId="5"/>
  </si>
  <si>
    <t>国際の平和と安全は，普遍的な価値であり，最もプライオリティの高い事業と考えられる。</t>
    <phoneticPr fontId="5"/>
  </si>
  <si>
    <t>無</t>
  </si>
  <si>
    <t>本件分担金は締約国から支払われたものであり，ＣＴＢＴＯ準備委員会暫定技術事務局（ＰＴＳ）は行財政規則に従い，適切に運用しており，報告・相談がなされている。</t>
    <phoneticPr fontId="5"/>
  </si>
  <si>
    <t>分担率は準備委員会で決定されたものであり，妥当。</t>
    <phoneticPr fontId="5"/>
  </si>
  <si>
    <t>該当なし。</t>
    <phoneticPr fontId="5"/>
  </si>
  <si>
    <t>‐</t>
  </si>
  <si>
    <t>使途は条約の早期発効に向けた取り組みであり，妥当。</t>
    <phoneticPr fontId="5"/>
  </si>
  <si>
    <t>該当なし。</t>
    <phoneticPr fontId="5"/>
  </si>
  <si>
    <t>準備委員会で精査している。</t>
    <phoneticPr fontId="5"/>
  </si>
  <si>
    <t>条約運用の業務は最小限のスタッフで行っており，コスト水準は妥当。</t>
    <phoneticPr fontId="5"/>
  </si>
  <si>
    <t>CTBTの検証体制は代替手段が存在しない。ただし，条約運用の業務は最小限のスタッフで行っており，コスト水準は妥当。</t>
    <rPh sb="5" eb="7">
      <t>ケンショウ</t>
    </rPh>
    <rPh sb="7" eb="9">
      <t>タイセイ</t>
    </rPh>
    <rPh sb="10" eb="12">
      <t>ダイタイ</t>
    </rPh>
    <rPh sb="12" eb="14">
      <t>シュダン</t>
    </rPh>
    <rPh sb="15" eb="17">
      <t>ソンザイ</t>
    </rPh>
    <phoneticPr fontId="5"/>
  </si>
  <si>
    <t>他部署，他府省庁における類似の事業は存在しない。
なお，本件分担金が主に国際監視制度をはじめとする検証制度の整備や適切な運用を中心とする通常予算に充当されるのに対し，個別の拠出金は，通常予算でカバーしきれないこれら検証制度の精度向上等に充てられ，「0218包括的核実験禁止条約機関準備委員会拠出金」は，北朝鮮等による核実験を精確に検知する体制を強化するもの。</t>
    <phoneticPr fontId="5"/>
  </si>
  <si>
    <t>包括的核実験禁止条約機関準備委員会拠出金</t>
    <phoneticPr fontId="5"/>
  </si>
  <si>
    <t>条約の早期発効が求められる中，検証制度の整備が急がれるところであり，署名国による分担金の支払いは必須。引き続き，ＩＭＳ監視観測施設の建設・保守管理，準備の遅れている現地視察（ＯＳＩ）の整備，途上国のキャパビル支援等が必要であり，その整備に係る経費の増加が避けられない状況であるところ，我が国はＣＴＢＴ発効促進共同調整国として，ＣＴＢＴＯ準備委員会の活動を支援するとともに，同準備委員会に対して無駄のない効率的な予算配分を引き続き求めていく。</t>
    <phoneticPr fontId="5"/>
  </si>
  <si>
    <t>ＣＴＢＴは継続的に署名・批准国を増やしているが，未だ８か国の発効要件国が未署名，未批准である。一刻も早い発効に向けて，日本はカザフスタンと共に発効促進共同調整国として，これらの国の署名・批准を働きかけ条約の早期発効を促しつつ，検証制度の整備を進めていく必要がある。</t>
    <phoneticPr fontId="5"/>
  </si>
  <si>
    <t>264</t>
    <phoneticPr fontId="5"/>
  </si>
  <si>
    <t>13</t>
    <phoneticPr fontId="5"/>
  </si>
  <si>
    <t>38</t>
    <phoneticPr fontId="5"/>
  </si>
  <si>
    <t>129</t>
    <phoneticPr fontId="5"/>
  </si>
  <si>
    <t>121</t>
    <phoneticPr fontId="5"/>
  </si>
  <si>
    <t>127</t>
    <phoneticPr fontId="5"/>
  </si>
  <si>
    <t>158</t>
    <phoneticPr fontId="5"/>
  </si>
  <si>
    <t>国際機関の運営，業務執行</t>
    <phoneticPr fontId="5"/>
  </si>
  <si>
    <t>包括的核実験禁止条約機関</t>
    <phoneticPr fontId="5"/>
  </si>
  <si>
    <t>-</t>
    <phoneticPr fontId="5"/>
  </si>
  <si>
    <t>ー</t>
    <phoneticPr fontId="5"/>
  </si>
  <si>
    <t>核実験を検知するためのＣＴＢＴ検証制度の整備・強化</t>
    <phoneticPr fontId="5"/>
  </si>
  <si>
    <t>条約発効後の発効後の現地査察（ＯＳＩ）の実施に備えた，代用査察員訓練の実施（第三期訓練2016-2020年）</t>
    <phoneticPr fontId="5"/>
  </si>
  <si>
    <t>CTBTＯ作成資料</t>
    <phoneticPr fontId="5"/>
  </si>
  <si>
    <t>CTBTOにおける邦人職員数の達成</t>
    <phoneticPr fontId="5"/>
  </si>
  <si>
    <t>邦人職員数（専門職以上）</t>
    <phoneticPr fontId="5"/>
  </si>
  <si>
    <t>人</t>
    <rPh sb="0" eb="1">
      <t>ニン</t>
    </rPh>
    <phoneticPr fontId="5"/>
  </si>
  <si>
    <t>CTBTＯ作成資料</t>
    <phoneticPr fontId="5"/>
  </si>
  <si>
    <t>CTBTOにおける邦人の幹部職員登用の達成</t>
    <phoneticPr fontId="5"/>
  </si>
  <si>
    <t>ＣＴＢＴＯより聴取</t>
    <rPh sb="7" eb="9">
      <t>チョウシュ</t>
    </rPh>
    <phoneticPr fontId="5"/>
  </si>
  <si>
    <t>局長ポスト（Ｄ１）以上</t>
    <phoneticPr fontId="5"/>
  </si>
  <si>
    <t>国際監視制度（ＩＭＳ）の観測所の設置が年々進捗しており，それにより設置されたＩＭＳ施設は，2016年１月の核実験を含む過去６回の核実験において効果的に機能している。またかかる本来目的のみならず，２０１１年の福島原発事故起因の放射性核種の拡散状況の観測をはじめとした民生・科学目的のためにも，十分活用されてきている。</t>
    <phoneticPr fontId="5"/>
  </si>
  <si>
    <t>国際監視制度（ＩＭＳ）の観測所の設置が年々進捗しており，それにより設置されたＩＭＳ施設は，2016年１月の核実験を含む過去６回の核実験において効果的に機能している。またかかる本来目的のみならず，２０１１年の福島原発事故起因の放射性核種の拡散状況の観測をはじめとした民生・科学目的のためにも，十分活用されてきている。</t>
    <phoneticPr fontId="5"/>
  </si>
  <si>
    <t>IＭＳ施設は，2016年１月の核実験を含む過去６回の核実験において効果的に機能している。またかかる本来目的のみならず，２０１１年の福島原発事故起因の放射性核種の拡散状況の観測をはじめとした民生・科学目的のためにも，十分活用されてきている。</t>
    <phoneticPr fontId="5"/>
  </si>
  <si>
    <t>核実験の探知</t>
    <rPh sb="0" eb="3">
      <t>カクジッケン</t>
    </rPh>
    <rPh sb="4" eb="6">
      <t>タンチ</t>
    </rPh>
    <phoneticPr fontId="5"/>
  </si>
  <si>
    <t>北朝鮮の核実験時の検知</t>
    <rPh sb="0" eb="3">
      <t>キタチョウセン</t>
    </rPh>
    <rPh sb="4" eb="7">
      <t>カクジッケン</t>
    </rPh>
    <rPh sb="7" eb="8">
      <t>ジ</t>
    </rPh>
    <rPh sb="9" eb="11">
      <t>ケンチ</t>
    </rPh>
    <phoneticPr fontId="5"/>
  </si>
  <si>
    <t>ＣＴＢＴ機関資料</t>
    <rPh sb="4" eb="6">
      <t>キカン</t>
    </rPh>
    <rPh sb="6" eb="8">
      <t>シリョウ</t>
    </rPh>
    <phoneticPr fontId="5"/>
  </si>
  <si>
    <t>回</t>
    <rPh sb="0" eb="1">
      <t>カイ</t>
    </rPh>
    <phoneticPr fontId="5"/>
  </si>
  <si>
    <t>-</t>
    <phoneticPr fontId="5"/>
  </si>
  <si>
    <t>国際データセンター（IDC）から日本に対する世界約300カ所から集められたデータ配信。</t>
    <rPh sb="0" eb="2">
      <t>コクサイ</t>
    </rPh>
    <rPh sb="16" eb="18">
      <t>ニホン</t>
    </rPh>
    <rPh sb="19" eb="20">
      <t>タイ</t>
    </rPh>
    <rPh sb="40" eb="42">
      <t>ハイシン</t>
    </rPh>
    <phoneticPr fontId="5"/>
  </si>
  <si>
    <t>MB</t>
    <phoneticPr fontId="5"/>
  </si>
  <si>
    <t>MB</t>
    <phoneticPr fontId="5"/>
  </si>
  <si>
    <t>-</t>
    <phoneticPr fontId="5"/>
  </si>
  <si>
    <t>-</t>
    <phoneticPr fontId="5"/>
  </si>
  <si>
    <t>円</t>
    <rPh sb="0" eb="1">
      <t>エン</t>
    </rPh>
    <phoneticPr fontId="5"/>
  </si>
  <si>
    <t>1461000000/1631331</t>
    <phoneticPr fontId="5"/>
  </si>
  <si>
    <t>　　円/ＭＢ</t>
    <rPh sb="2" eb="3">
      <t>エン</t>
    </rPh>
    <phoneticPr fontId="5"/>
  </si>
  <si>
    <t>分担金／国際データセンター（IDC）から日本に対する世界約300カ所から集められたデータ配信　　　　　　　　　　</t>
    <rPh sb="0" eb="3">
      <t>ブンタンキン</t>
    </rPh>
    <rPh sb="44" eb="46">
      <t>ハイシン</t>
    </rPh>
    <phoneticPr fontId="5"/>
  </si>
  <si>
    <t>1472000000/1352212</t>
    <phoneticPr fontId="5"/>
  </si>
  <si>
    <t>1294000000/1282592</t>
    <phoneticPr fontId="5"/>
  </si>
  <si>
    <t>外部有識者の点検対象外である。</t>
    <rPh sb="0" eb="2">
      <t>ガイブ</t>
    </rPh>
    <rPh sb="2" eb="5">
      <t>ユウシキシャ</t>
    </rPh>
    <rPh sb="6" eb="8">
      <t>テンケン</t>
    </rPh>
    <rPh sb="8" eb="11">
      <t>タイショウガイ</t>
    </rPh>
    <phoneticPr fontId="5"/>
  </si>
  <si>
    <t>CTBTOは2015年まで単年予算を採用しており、予算残額が発生した場合は３年後の分担金と相殺する形で署名国に返還がなされてきている。2016年からは2カ年予算が導入され，初年度の予算残額は2年目に繰り越されることとなり，また残余金は2016年－2017年予算終了後の3年後に返還（相殺）されることになった。このため2019年には残額返還が無く，平成31年度（2019年）概算要求額は米ドルで26.72%増になっている。</t>
    <phoneticPr fontId="5"/>
  </si>
  <si>
    <t>拠出先の国際機関に対する国際機関評価を実施しており，その結果（総合評価Ｂ）も踏まえつつ，分担金が効果的に活用されるよう，引き続き適正な執行管理に努める。</t>
    <phoneticPr fontId="5"/>
  </si>
  <si>
    <t>各種協議への積極的参加を通じた条約の発効促進及び検証体制強化への貢献など，分担金が効果的に活用されるよう適正な執行管理に努める。</t>
    <rPh sb="15" eb="17">
      <t>ジョウヤク</t>
    </rPh>
    <rPh sb="18" eb="20">
      <t>ハッコウ</t>
    </rPh>
    <rPh sb="20" eb="22">
      <t>ソクシン</t>
    </rPh>
    <rPh sb="22" eb="23">
      <t>オヨ</t>
    </rPh>
    <rPh sb="24" eb="26">
      <t>ケンショウ</t>
    </rPh>
    <rPh sb="26" eb="28">
      <t>タイセイ</t>
    </rPh>
    <rPh sb="28" eb="3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</si>
</sst>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95251</xdr:colOff>
      <xdr:row>742</xdr:row>
      <xdr:rowOff>27214</xdr:rowOff>
    </xdr:from>
    <xdr:to>
      <xdr:col>33</xdr:col>
      <xdr:colOff>51708</xdr:colOff>
      <xdr:row>748</xdr:row>
      <xdr:rowOff>238685</xdr:rowOff>
    </xdr:to>
    <xdr:grpSp>
      <xdr:nvGrpSpPr>
        <xdr:cNvPr id="2" name="グループ化 1"/>
        <xdr:cNvGrpSpPr/>
      </xdr:nvGrpSpPr>
      <xdr:grpSpPr>
        <a:xfrm>
          <a:off x="4095751" y="42318214"/>
          <a:ext cx="2556782" cy="2326021"/>
          <a:chOff x="4034118" y="49395529"/>
          <a:chExt cx="2631701" cy="2303930"/>
        </a:xfrm>
      </xdr:grpSpPr>
      <xdr:sp macro="" textlink="">
        <xdr:nvSpPr>
          <xdr:cNvPr id="3" name="テキスト ボックス 2"/>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１，２９４百万円</a:t>
            </a:r>
          </a:p>
        </xdr:txBody>
      </xdr:sp>
      <xdr:cxnSp macro="">
        <xdr:nvCxnSpPr>
          <xdr:cNvPr id="4" name="直線矢印コネクタ 3"/>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２９４</a:t>
            </a:r>
            <a:r>
              <a:rPr kumimoji="1" lang="ja-JP" altLang="en-US" sz="1100"/>
              <a:t>百万円</a:t>
            </a:r>
            <a:endParaRPr kumimoji="1" lang="en-US" altLang="ja-JP" sz="1100"/>
          </a:p>
        </xdr:txBody>
      </xdr:sp>
      <xdr:sp macro="" textlink="">
        <xdr:nvSpPr>
          <xdr:cNvPr id="7" name="大かっこ 6"/>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156</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1461</v>
      </c>
      <c r="Q13" s="98"/>
      <c r="R13" s="98"/>
      <c r="S13" s="98"/>
      <c r="T13" s="98"/>
      <c r="U13" s="98"/>
      <c r="V13" s="99"/>
      <c r="W13" s="97">
        <v>1472</v>
      </c>
      <c r="X13" s="98"/>
      <c r="Y13" s="98"/>
      <c r="Z13" s="98"/>
      <c r="AA13" s="98"/>
      <c r="AB13" s="98"/>
      <c r="AC13" s="99"/>
      <c r="AD13" s="97">
        <v>1322</v>
      </c>
      <c r="AE13" s="98"/>
      <c r="AF13" s="98"/>
      <c r="AG13" s="98"/>
      <c r="AH13" s="98"/>
      <c r="AI13" s="98"/>
      <c r="AJ13" s="99"/>
      <c r="AK13" s="94">
        <v>1231</v>
      </c>
      <c r="AL13" s="95"/>
      <c r="AM13" s="95"/>
      <c r="AN13" s="95"/>
      <c r="AO13" s="95"/>
      <c r="AP13" s="95"/>
      <c r="AQ13" s="392"/>
      <c r="AR13" s="94">
        <v>1420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561</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t="s">
        <v>562</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563</v>
      </c>
      <c r="X16" s="98"/>
      <c r="Y16" s="98"/>
      <c r="Z16" s="98"/>
      <c r="AA16" s="98"/>
      <c r="AB16" s="98"/>
      <c r="AC16" s="99"/>
      <c r="AD16" s="97" t="s">
        <v>562</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563</v>
      </c>
      <c r="Q17" s="98"/>
      <c r="R17" s="98"/>
      <c r="S17" s="98"/>
      <c r="T17" s="98"/>
      <c r="U17" s="98"/>
      <c r="V17" s="99"/>
      <c r="W17" s="97" t="s">
        <v>562</v>
      </c>
      <c r="X17" s="98"/>
      <c r="Y17" s="98"/>
      <c r="Z17" s="98"/>
      <c r="AA17" s="98"/>
      <c r="AB17" s="98"/>
      <c r="AC17" s="99"/>
      <c r="AD17" s="97" t="s">
        <v>562</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1461</v>
      </c>
      <c r="Q18" s="104"/>
      <c r="R18" s="104"/>
      <c r="S18" s="104"/>
      <c r="T18" s="104"/>
      <c r="U18" s="104"/>
      <c r="V18" s="105"/>
      <c r="W18" s="103">
        <f>SUM(W13:AC17)</f>
        <v>1472</v>
      </c>
      <c r="X18" s="104"/>
      <c r="Y18" s="104"/>
      <c r="Z18" s="104"/>
      <c r="AA18" s="104"/>
      <c r="AB18" s="104"/>
      <c r="AC18" s="105"/>
      <c r="AD18" s="103">
        <f>SUM(AD13:AJ17)</f>
        <v>1322</v>
      </c>
      <c r="AE18" s="104"/>
      <c r="AF18" s="104"/>
      <c r="AG18" s="104"/>
      <c r="AH18" s="104"/>
      <c r="AI18" s="104"/>
      <c r="AJ18" s="105"/>
      <c r="AK18" s="103">
        <f>SUM(AK13:AQ17)</f>
        <v>1231</v>
      </c>
      <c r="AL18" s="104"/>
      <c r="AM18" s="104"/>
      <c r="AN18" s="104"/>
      <c r="AO18" s="104"/>
      <c r="AP18" s="104"/>
      <c r="AQ18" s="105"/>
      <c r="AR18" s="103">
        <f>SUM(AR13:AX17)</f>
        <v>1420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1461</v>
      </c>
      <c r="Q19" s="98"/>
      <c r="R19" s="98"/>
      <c r="S19" s="98"/>
      <c r="T19" s="98"/>
      <c r="U19" s="98"/>
      <c r="V19" s="99"/>
      <c r="W19" s="97">
        <v>1470</v>
      </c>
      <c r="X19" s="98"/>
      <c r="Y19" s="98"/>
      <c r="Z19" s="98"/>
      <c r="AA19" s="98"/>
      <c r="AB19" s="98"/>
      <c r="AC19" s="99"/>
      <c r="AD19" s="97">
        <v>1294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0.99864130434782605</v>
      </c>
      <c r="X20" s="539"/>
      <c r="Y20" s="539"/>
      <c r="Z20" s="539"/>
      <c r="AA20" s="539"/>
      <c r="AB20" s="539"/>
      <c r="AC20" s="539"/>
      <c r="AD20" s="539">
        <f t="shared" ref="AD20" si="1">IF(AD18=0, "-", SUM(AD19)/AD18)</f>
        <v>0.97881996974281393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0.99864130434782605</v>
      </c>
      <c r="X21" s="539"/>
      <c r="Y21" s="539"/>
      <c r="Z21" s="539"/>
      <c r="AA21" s="539"/>
      <c r="AB21" s="539"/>
      <c r="AC21" s="539"/>
      <c r="AD21" s="539">
        <f t="shared" ref="AD21" si="3">IF(AD19=0, "-", SUM(AD19)/SUM(AD13,AD14))</f>
        <v>0.97881996974281393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564</v>
      </c>
      <c r="H23" s="184"/>
      <c r="I23" s="184"/>
      <c r="J23" s="184"/>
      <c r="K23" s="184"/>
      <c r="L23" s="184"/>
      <c r="M23" s="184"/>
      <c r="N23" s="184"/>
      <c r="O23" s="185"/>
      <c r="P23" s="94">
        <v>1232</v>
      </c>
      <c r="Q23" s="95"/>
      <c r="R23" s="95"/>
      <c r="S23" s="95"/>
      <c r="T23" s="95"/>
      <c r="U23" s="95"/>
      <c r="V23" s="96"/>
      <c r="W23" s="94">
        <v>1420</v>
      </c>
      <c r="X23" s="95"/>
      <c r="Y23" s="95"/>
      <c r="Z23" s="95"/>
      <c r="AA23" s="95"/>
      <c r="AB23" s="95"/>
      <c r="AC23" s="96"/>
      <c r="AD23" s="206" t="s">
        <v>635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1231</v>
      </c>
      <c r="Q29" s="226"/>
      <c r="R29" s="226"/>
      <c r="S29" s="226"/>
      <c r="T29" s="226"/>
      <c r="U29" s="226"/>
      <c r="V29" s="227"/>
      <c r="W29" s="225">
        <f>AR13</f>
        <v>1420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568</v>
      </c>
      <c r="AC32" s="551"/>
      <c r="AD32" s="551"/>
      <c r="AE32" s="362">
        <v>276</v>
      </c>
      <c r="AF32" s="363"/>
      <c r="AG32" s="363"/>
      <c r="AH32" s="363"/>
      <c r="AI32" s="362">
        <v>277</v>
      </c>
      <c r="AJ32" s="363"/>
      <c r="AK32" s="363"/>
      <c r="AL32" s="363"/>
      <c r="AM32" s="362">
        <v>294</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v>337</v>
      </c>
      <c r="AF33" s="363"/>
      <c r="AG33" s="363"/>
      <c r="AH33" s="363"/>
      <c r="AI33" s="362">
        <v>337</v>
      </c>
      <c r="AJ33" s="363"/>
      <c r="AK33" s="363"/>
      <c r="AL33" s="363"/>
      <c r="AM33" s="362">
        <v>337</v>
      </c>
      <c r="AN33" s="363"/>
      <c r="AO33" s="363"/>
      <c r="AP33" s="363"/>
      <c r="AQ33" s="100"/>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82</v>
      </c>
      <c r="AF34" s="363"/>
      <c r="AG34" s="363"/>
      <c r="AH34" s="363"/>
      <c r="AI34" s="362">
        <v>82</v>
      </c>
      <c r="AJ34" s="363"/>
      <c r="AK34" s="363"/>
      <c r="AL34" s="363"/>
      <c r="AM34" s="362">
        <v>87</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7"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c r="A39" s="515"/>
      <c r="B39" s="513"/>
      <c r="C39" s="513"/>
      <c r="D39" s="513"/>
      <c r="E39" s="513"/>
      <c r="F39" s="514"/>
      <c r="G39" s="540" t="s">
        <v>618</v>
      </c>
      <c r="H39" s="541"/>
      <c r="I39" s="541"/>
      <c r="J39" s="541"/>
      <c r="K39" s="541"/>
      <c r="L39" s="541"/>
      <c r="M39" s="541"/>
      <c r="N39" s="541"/>
      <c r="O39" s="542"/>
      <c r="P39" s="158" t="s">
        <v>619</v>
      </c>
      <c r="Q39" s="158"/>
      <c r="R39" s="158"/>
      <c r="S39" s="158"/>
      <c r="T39" s="158"/>
      <c r="U39" s="158"/>
      <c r="V39" s="158"/>
      <c r="W39" s="158"/>
      <c r="X39" s="229"/>
      <c r="Y39" s="336" t="s">
        <v>12</v>
      </c>
      <c r="Z39" s="549"/>
      <c r="AA39" s="550"/>
      <c r="AB39" s="551" t="s">
        <v>621</v>
      </c>
      <c r="AC39" s="551"/>
      <c r="AD39" s="551"/>
      <c r="AE39" s="362">
        <v>0</v>
      </c>
      <c r="AF39" s="363"/>
      <c r="AG39" s="363"/>
      <c r="AH39" s="363"/>
      <c r="AI39" s="362">
        <v>1</v>
      </c>
      <c r="AJ39" s="363"/>
      <c r="AK39" s="363"/>
      <c r="AL39" s="363"/>
      <c r="AM39" s="362">
        <v>2</v>
      </c>
      <c r="AN39" s="363"/>
      <c r="AO39" s="363"/>
      <c r="AP39" s="363"/>
      <c r="AQ39" s="100"/>
      <c r="AR39" s="101"/>
      <c r="AS39" s="101"/>
      <c r="AT39" s="102"/>
      <c r="AU39" s="363"/>
      <c r="AV39" s="363"/>
      <c r="AW39" s="363"/>
      <c r="AX39" s="365"/>
    </row>
    <row r="40" spans="1:50">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621</v>
      </c>
      <c r="AC40" s="522"/>
      <c r="AD40" s="522"/>
      <c r="AE40" s="362">
        <v>0</v>
      </c>
      <c r="AF40" s="363"/>
      <c r="AG40" s="363"/>
      <c r="AH40" s="363"/>
      <c r="AI40" s="362">
        <v>0</v>
      </c>
      <c r="AJ40" s="363"/>
      <c r="AK40" s="363"/>
      <c r="AL40" s="363"/>
      <c r="AM40" s="362">
        <v>0</v>
      </c>
      <c r="AN40" s="363"/>
      <c r="AO40" s="363"/>
      <c r="AP40" s="363"/>
      <c r="AQ40" s="100"/>
      <c r="AR40" s="101"/>
      <c r="AS40" s="101"/>
      <c r="AT40" s="102"/>
      <c r="AU40" s="363"/>
      <c r="AV40" s="363"/>
      <c r="AW40" s="363"/>
      <c r="AX40" s="365"/>
    </row>
    <row r="41" spans="1:50">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622</v>
      </c>
      <c r="AF41" s="363"/>
      <c r="AG41" s="363"/>
      <c r="AH41" s="363"/>
      <c r="AI41" s="362">
        <v>100</v>
      </c>
      <c r="AJ41" s="363"/>
      <c r="AK41" s="363"/>
      <c r="AL41" s="363"/>
      <c r="AM41" s="362">
        <v>200</v>
      </c>
      <c r="AN41" s="363"/>
      <c r="AO41" s="363"/>
      <c r="AP41" s="363"/>
      <c r="AQ41" s="100"/>
      <c r="AR41" s="101"/>
      <c r="AS41" s="101"/>
      <c r="AT41" s="102"/>
      <c r="AU41" s="363"/>
      <c r="AV41" s="363"/>
      <c r="AW41" s="363"/>
      <c r="AX41" s="365"/>
    </row>
    <row r="42" spans="1:50" ht="46.5" customHeight="1" thickBot="1">
      <c r="A42" s="900" t="s">
        <v>528</v>
      </c>
      <c r="B42" s="901"/>
      <c r="C42" s="901"/>
      <c r="D42" s="901"/>
      <c r="E42" s="901"/>
      <c r="F42" s="902"/>
      <c r="G42" s="906" t="s">
        <v>620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6"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idden="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idden="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idden="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idden="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idden="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idden="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idden="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idden="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idden="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idden="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idden="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idden="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idden="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idden="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idden="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idden="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idden="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idden="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idden="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idden="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idden="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49.5" hidden="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5.25" hidden="1" customHeight="1" thickBo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14.25" hidden="1" thickBo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14.25" hidden="1" thickBo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4.25" hidden="1" thickBo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4.25" hidden="1" thickBo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4.25" hidden="1" thickBo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14.25" hidden="1" thickBo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14.25" hidden="1" thickBo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14.25" hidden="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4.25" hidden="1" thickBo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2.25" hidden="1" customHeight="1" thickBo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14.25" hidden="1" thickBo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14.25" hidden="1" thickBo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14.25" hidden="1" thickBo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4.25" hidden="1" thickBo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4.25" hidden="1" thickBo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14.25" hidden="1" thickBo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14.25" hidden="1" thickBo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89.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623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624</v>
      </c>
      <c r="AC101" s="551"/>
      <c r="AD101" s="551"/>
      <c r="AE101" s="362">
        <v>1631331</v>
      </c>
      <c r="AF101" s="363"/>
      <c r="AG101" s="363"/>
      <c r="AH101" s="364"/>
      <c r="AI101" s="362">
        <v>1352212</v>
      </c>
      <c r="AJ101" s="363"/>
      <c r="AK101" s="363"/>
      <c r="AL101" s="364"/>
      <c r="AM101" s="362">
        <v>1282592</v>
      </c>
      <c r="AN101" s="363"/>
      <c r="AO101" s="363"/>
      <c r="AP101" s="364"/>
      <c r="AQ101" s="362"/>
      <c r="AR101" s="363"/>
      <c r="AS101" s="363"/>
      <c r="AT101" s="364"/>
      <c r="AU101" s="362"/>
      <c r="AV101" s="363"/>
      <c r="AW101" s="363"/>
      <c r="AX101" s="364"/>
    </row>
    <row r="102" spans="1:60" ht="2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625</v>
      </c>
      <c r="AC102" s="551"/>
      <c r="AD102" s="551"/>
      <c r="AE102" s="356" t="s">
        <v>626</v>
      </c>
      <c r="AF102" s="356"/>
      <c r="AG102" s="356"/>
      <c r="AH102" s="356"/>
      <c r="AI102" s="356" t="s">
        <v>627</v>
      </c>
      <c r="AJ102" s="356"/>
      <c r="AK102" s="356"/>
      <c r="AL102" s="356"/>
      <c r="AM102" s="356" t="s">
        <v>627</v>
      </c>
      <c r="AN102" s="356"/>
      <c r="AO102" s="356"/>
      <c r="AP102" s="356"/>
      <c r="AQ102" s="817"/>
      <c r="AR102" s="818"/>
      <c r="AS102" s="818"/>
      <c r="AT102" s="819"/>
      <c r="AU102" s="817"/>
      <c r="AV102" s="818"/>
      <c r="AW102" s="818"/>
      <c r="AX102" s="819"/>
    </row>
    <row r="103" spans="1:60" ht="2.25" hidden="1" customHeight="1" thickBo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1.7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thickBo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thickBo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thickBo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thickBo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thickBo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thickBo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thickBo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8.5"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40.5" customHeight="1">
      <c r="A128" s="290"/>
      <c r="B128" s="291"/>
      <c r="C128" s="291"/>
      <c r="D128" s="291"/>
      <c r="E128" s="291"/>
      <c r="F128" s="292"/>
      <c r="G128" s="349" t="s">
        <v>631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628</v>
      </c>
      <c r="AC128" s="299"/>
      <c r="AD128" s="300"/>
      <c r="AE128" s="356">
        <v>895.59</v>
      </c>
      <c r="AF128" s="356"/>
      <c r="AG128" s="356"/>
      <c r="AH128" s="356"/>
      <c r="AI128" s="356">
        <v>1088.58</v>
      </c>
      <c r="AJ128" s="356"/>
      <c r="AK128" s="356"/>
      <c r="AL128" s="356"/>
      <c r="AM128" s="356">
        <v>1008.894</v>
      </c>
      <c r="AN128" s="356"/>
      <c r="AO128" s="356"/>
      <c r="AP128" s="356"/>
      <c r="AQ128" s="356"/>
      <c r="AR128" s="356"/>
      <c r="AS128" s="356"/>
      <c r="AT128" s="356"/>
      <c r="AU128" s="356"/>
      <c r="AV128" s="356"/>
      <c r="AW128" s="356"/>
      <c r="AX128" s="357"/>
    </row>
    <row r="129" spans="1:50" ht="33.75"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630</v>
      </c>
      <c r="AC129" s="340"/>
      <c r="AD129" s="341"/>
      <c r="AE129" s="304" t="s">
        <v>629</v>
      </c>
      <c r="AF129" s="304"/>
      <c r="AG129" s="304"/>
      <c r="AH129" s="304"/>
      <c r="AI129" s="304" t="s">
        <v>632</v>
      </c>
      <c r="AJ129" s="304"/>
      <c r="AK129" s="304"/>
      <c r="AL129" s="304"/>
      <c r="AM129" s="304" t="s">
        <v>633</v>
      </c>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4.25" customHeight="1">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572</v>
      </c>
      <c r="H154" s="158"/>
      <c r="I154" s="158"/>
      <c r="J154" s="158"/>
      <c r="K154" s="158"/>
      <c r="L154" s="158"/>
      <c r="M154" s="158"/>
      <c r="N154" s="158"/>
      <c r="O154" s="158"/>
      <c r="P154" s="229"/>
      <c r="Q154" s="157" t="s">
        <v>573</v>
      </c>
      <c r="R154" s="158"/>
      <c r="S154" s="158"/>
      <c r="T154" s="158"/>
      <c r="U154" s="158"/>
      <c r="V154" s="158"/>
      <c r="W154" s="158"/>
      <c r="X154" s="158"/>
      <c r="Y154" s="158"/>
      <c r="Z154" s="158"/>
      <c r="AA154" s="926"/>
      <c r="AB154" s="253"/>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0.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1.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4.25"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1.5" hidden="1" customHeight="1" thickBo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9.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3.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59.25" hidden="1" customHeight="1" thickBo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thickBo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thickBo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thickBo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thickBo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thickBo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thickBo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thickBo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thickBo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thickBo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thickBo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thickBo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thickBo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thickBo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thickBo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thickBo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thickBo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thickBo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thickBo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thickBo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thickBo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thickBo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thickBo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thickBo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thickBo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thickBo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thickBo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17.25" hidden="1" customHeight="1" thickBo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thickBo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thickBo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thickBo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thickBo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thickBo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thickBo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thickBo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thickBo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thickBo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thickBo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thickBo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thickBo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thickBo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thickBo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thickBo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thickBo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thickBo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thickBo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thickBo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thickBo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thickBo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thickBo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4.5" hidden="1" customHeight="1" thickBo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thickBo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thickBo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thickBo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thickBo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thickBo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thickBo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thickBo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thickBo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thickBo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thickBo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thickBo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thickBo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thickBo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thickBo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thickBo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thickBo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thickBo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thickBo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thickBo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thickBo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thickBo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thickBo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thickBo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thickBo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10.5" hidden="1" customHeight="1" thickBo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thickBo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thickBo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thickBo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thickBo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thickBo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thickBo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thickBo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thickBo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thickBo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thickBo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thickBo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thickBo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thickBo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thickBo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thickBo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thickBo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thickBo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thickBo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thickBo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thickBo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9" hidden="1" customHeight="1" thickBo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thickBo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thickBo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thickBo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thickBo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thickBo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thickBo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thickBo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thickBo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thickBo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thickBo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thickBo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thickBo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thickBo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thickBo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thickBo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thickBo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thickBo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thickBo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6.75" hidden="1" customHeight="1" thickBo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thickBo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thickBo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thickBo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thickBo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thickBo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thickBo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thickBo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thickBo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thickBo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thickBo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thickBo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thickBo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thickBo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thickBo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thickBo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thickBo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thickBo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thickBo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thickBo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thickBo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thickBo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thickBo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thickBo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thickBo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thickBo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thickBo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thickBo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thickBo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thickBo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12" hidden="1" customHeight="1" thickBo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thickBo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thickBo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thickBo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thickBo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thickBo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thickBo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thickBo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thickBo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thickBo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thickBo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thickBo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thickBo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thickBo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5.75" hidden="1" customHeight="1" thickBo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thickBo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thickBo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thickBo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thickBo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thickBo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thickBo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thickBo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thickBo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thickBo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thickBo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thickBo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thickBo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thickBo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thickBo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thickBo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thickBo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thickBo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thickBo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thickBo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thickBo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thickBo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thickBo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thickBo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thickBo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thickBo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1.75" hidden="1" customHeight="1" thickBo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thickBo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thickBo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thickBo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thickBo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thickBo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thickBo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thickBo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thickBo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thickBo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thickBo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thickBo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thickBo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thickBo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thickBo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thickBo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thickBo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thickBo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thickBo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8.25" hidden="1" customHeight="1" thickBo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thickBo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thickBo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thickBo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thickBo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thickBo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thickBo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thickBo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thickBo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thickBo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thickBo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thickBo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thickBo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thickBo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thickBo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thickBo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thickBo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7.5" hidden="1" customHeight="1" thickBo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thickBo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thickBo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thickBo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thickBo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thickBo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2" hidden="1" customHeight="1" thickBo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thickBo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thickBo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thickBo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thickBo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thickBo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thickBo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thickBo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thickBo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thickBo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thickBo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thickBo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thickBo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thickBo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thickBo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thickBo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thickBo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thickBo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thickBo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thickBo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thickBo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thickBo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thickBo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thickBo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25" hidden="1"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thickBo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thickBo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thickBo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thickBo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thickBo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thickBo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thickBo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thickBo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thickBo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thickBo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thickBo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thickBo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thickBo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thickBo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thickBo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thickBo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thickBo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thickBo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thickBo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thickBo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thickBo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thickBo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thickBo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thickBo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thickBo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thickBo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thickBo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thickBo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thickBo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thickBo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thickBo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thickBo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0.75" hidden="1" customHeight="1" thickBo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thickBo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thickBo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thickBo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thickBo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thickBo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thickBo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thickBo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thickBo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thickBo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thickBo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thickBo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thickBo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thickBo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thickBo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thickBo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thickBo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thickBo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thickBo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thickBo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thickBo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thickBo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thickBo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thickBo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thickBo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thickBo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thickBo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thickBo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1.5" hidden="1" customHeight="1" thickBo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thickBo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thickBo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thickBo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thickBo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thickBo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thickBo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thickBo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thickBo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thickBo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thickBo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thickBo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thickBo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thickBo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thickBo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9" hidden="1" customHeight="1" thickBo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thickBo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thickBo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thickBo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thickBo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thickBo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thickBo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thickBo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thickBo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thickBo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thickBo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thickBo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thickBo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thickBo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thickBo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thickBo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thickBo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thickBo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5" hidden="1" customHeight="1" thickBo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thickBo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thickBo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thickBo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thickBo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thickBo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thickBo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thickBo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thickBo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thickBo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18.75" hidden="1" customHeight="1" thickBo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thickBo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thickBo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thickBo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thickBo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thickBo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thickBo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thickBo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thickBo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thickBo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thickBo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thickBo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thickBo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thickBo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thickBo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thickBo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thickBo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thickBo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thickBo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thickBo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thickBo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thickBo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thickBo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thickBo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thickBo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thickBo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thickBo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thickBo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thickBo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thickBo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18" hidden="1" customHeight="1" thickBo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thickBo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thickBo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thickBo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thickBo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thickBo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thickBo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thickBo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thickBo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thickBo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thickBo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thickBo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thickBo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thickBo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thickBo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thickBo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0.75" hidden="1" customHeight="1" thickBo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thickBo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thickBo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thickBo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thickBo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thickBo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thickBo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thickBo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thickBo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thickBo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thickBo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thickBo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thickBo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thickBo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thickBo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thickBo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thickBo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thickBo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thickBo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thickBo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thickBo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thickBo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thickBo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thickBo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thickBo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thickBo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18" hidden="1" customHeight="1" thickBo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thickBo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thickBo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thickBo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thickBo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thickBo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thickBo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3.5" hidden="1" customHeight="1" thickBo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thickBo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thickBo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578</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89.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42.7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80.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8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551</v>
      </c>
      <c r="D721" s="921"/>
      <c r="E721" s="921"/>
      <c r="F721" s="922"/>
      <c r="G721" s="940"/>
      <c r="H721" s="941"/>
      <c r="I721" s="83" t="str">
        <f>IF(OR(G721="　", G721=""), "", "-")</f>
        <v/>
      </c>
      <c r="J721" s="919">
        <v>216</v>
      </c>
      <c r="K721" s="919"/>
      <c r="L721" s="83" t="str">
        <f>IF(M721="","","-")</f>
        <v/>
      </c>
      <c r="M721" s="84"/>
      <c r="N721" s="916" t="s">
        <v>591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551</v>
      </c>
      <c r="F739" s="126"/>
      <c r="G739" s="126"/>
      <c r="H739" s="91" t="str">
        <f>IF(E739="", "", "(")</f>
        <v>(</v>
      </c>
      <c r="I739" s="106"/>
      <c r="J739" s="106"/>
      <c r="K739" s="91" t="str">
        <f>IF(OR(I739="　", I739=""), "", "-")</f>
        <v/>
      </c>
      <c r="L739" s="107">
        <v>157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0.5" customHeight="1" thickBo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hidden="1" customHeight="1" thickBo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hidden="1" customHeight="1" thickBo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564</v>
      </c>
      <c r="H781" s="450"/>
      <c r="I781" s="450"/>
      <c r="J781" s="450"/>
      <c r="K781" s="451"/>
      <c r="L781" s="452" t="s">
        <v>601</v>
      </c>
      <c r="M781" s="453"/>
      <c r="N781" s="453"/>
      <c r="O781" s="453"/>
      <c r="P781" s="453"/>
      <c r="Q781" s="453"/>
      <c r="R781" s="453"/>
      <c r="S781" s="453"/>
      <c r="T781" s="453"/>
      <c r="U781" s="453"/>
      <c r="V781" s="453"/>
      <c r="W781" s="453"/>
      <c r="X781" s="454"/>
      <c r="Y781" s="455">
        <v>1294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9"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1294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3"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602</v>
      </c>
      <c r="D837" s="416"/>
      <c r="E837" s="416"/>
      <c r="F837" s="416"/>
      <c r="G837" s="416"/>
      <c r="H837" s="416"/>
      <c r="I837" s="416"/>
      <c r="J837" s="417" t="s">
        <v>562</v>
      </c>
      <c r="K837" s="418"/>
      <c r="L837" s="418"/>
      <c r="M837" s="418"/>
      <c r="N837" s="418"/>
      <c r="O837" s="418"/>
      <c r="P837" s="426" t="s">
        <v>601</v>
      </c>
      <c r="Q837" s="315"/>
      <c r="R837" s="315"/>
      <c r="S837" s="315"/>
      <c r="T837" s="315"/>
      <c r="U837" s="315"/>
      <c r="V837" s="315"/>
      <c r="W837" s="315"/>
      <c r="X837" s="315"/>
      <c r="Y837" s="316">
        <v>1294</v>
      </c>
      <c r="Z837" s="317"/>
      <c r="AA837" s="317"/>
      <c r="AB837" s="318"/>
      <c r="AC837" s="326" t="s">
        <v>196</v>
      </c>
      <c r="AD837" s="424"/>
      <c r="AE837" s="424"/>
      <c r="AF837" s="424"/>
      <c r="AG837" s="424"/>
      <c r="AH837" s="419" t="s">
        <v>603</v>
      </c>
      <c r="AI837" s="420"/>
      <c r="AJ837" s="420"/>
      <c r="AK837" s="420"/>
      <c r="AL837" s="323" t="s">
        <v>603</v>
      </c>
      <c r="AM837" s="324"/>
      <c r="AN837" s="324"/>
      <c r="AO837" s="325"/>
      <c r="AP837" s="319" t="s">
        <v>604</v>
      </c>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22.5"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4.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9.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12.75"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0.75"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9"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25"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75"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13.5"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25"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27"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AR13:AX13">
    <cfRule type="expression" dxfId="2789" priority="13707">
      <formula>IF(RIGHT(TEXT(P13,"0.#"),1)=".",FALSE,TRUE)</formula>
    </cfRule>
    <cfRule type="expression" dxfId="2788" priority="13708">
      <formula>IF(RIGHT(TEXT(P13,"0.#"),1)=".",TRUE,FALSE)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D13:AQ13">
    <cfRule type="expression" dxfId="707" priority="7">
      <formula>IF(RIGHT(TEXT(AD13,"0.#"),1)=".",FALSE,TRUE)</formula>
    </cfRule>
    <cfRule type="expression" dxfId="706" priority="8">
      <formula>IF(RIGHT(TEXT(AD13,"0.#"),1)=".",TRUE,FALSE)</formula>
    </cfRule>
  </conditionalFormatting>
  <conditionalFormatting sqref="P13:AC13">
    <cfRule type="expression" dxfId="705" priority="5">
      <formula>IF(RIGHT(TEXT(P13,"0.#"),1)=".",FALSE,TRUE)</formula>
    </cfRule>
    <cfRule type="expression" dxfId="704" priority="6">
      <formula>IF(RIGHT(TEXT(P13,"0.#"),1)=".",TRUE,FALSE)</formula>
    </cfRule>
  </conditionalFormatting>
  <conditionalFormatting sqref="AD19:AJ19">
    <cfRule type="expression" dxfId="703" priority="3">
      <formula>IF(RIGHT(TEXT(AD19,"0.#"),1)=".",FALSE,TRUE)</formula>
    </cfRule>
    <cfRule type="expression" dxfId="702" priority="4">
      <formula>IF(RIGHT(TEXT(AD19,"0.#"),1)=".",TRUE,FALSE)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79" max="49" man="1"/>
    <brk id="714" max="49" man="1"/>
    <brk id="739" max="49" man="1"/>
    <brk id="84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4"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Normal="75" zoomScaleSheetLayoutView="100" zoomScalePageLayoutView="70" workbookViewId="0">
      <selection activeCell="G21" sqref="G21:AX22"/>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t="s">
        <v>605</v>
      </c>
      <c r="H4" s="1017"/>
      <c r="I4" s="1017"/>
      <c r="J4" s="1017"/>
      <c r="K4" s="1017"/>
      <c r="L4" s="1017"/>
      <c r="M4" s="1017"/>
      <c r="N4" s="1017"/>
      <c r="O4" s="1018"/>
      <c r="P4" s="158" t="s">
        <v>606</v>
      </c>
      <c r="Q4" s="1025"/>
      <c r="R4" s="1025"/>
      <c r="S4" s="1025"/>
      <c r="T4" s="1025"/>
      <c r="U4" s="1025"/>
      <c r="V4" s="1025"/>
      <c r="W4" s="1025"/>
      <c r="X4" s="1026"/>
      <c r="Y4" s="1003" t="s">
        <v>12</v>
      </c>
      <c r="Z4" s="1004"/>
      <c r="AA4" s="1005"/>
      <c r="AB4" s="551" t="s">
        <v>569</v>
      </c>
      <c r="AC4" s="1006"/>
      <c r="AD4" s="1006"/>
      <c r="AE4" s="362"/>
      <c r="AF4" s="363"/>
      <c r="AG4" s="363"/>
      <c r="AH4" s="363"/>
      <c r="AI4" s="362">
        <v>1</v>
      </c>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t="s">
        <v>569</v>
      </c>
      <c r="AC5" s="1002"/>
      <c r="AD5" s="1002"/>
      <c r="AE5" s="362"/>
      <c r="AF5" s="363"/>
      <c r="AG5" s="363"/>
      <c r="AH5" s="363"/>
      <c r="AI5" s="362">
        <v>1</v>
      </c>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v>100</v>
      </c>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t="s">
        <v>611</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t="s">
        <v>608</v>
      </c>
      <c r="H11" s="1017"/>
      <c r="I11" s="1017"/>
      <c r="J11" s="1017"/>
      <c r="K11" s="1017"/>
      <c r="L11" s="1017"/>
      <c r="M11" s="1017"/>
      <c r="N11" s="1017"/>
      <c r="O11" s="1018"/>
      <c r="P11" s="158" t="s">
        <v>609</v>
      </c>
      <c r="Q11" s="1025"/>
      <c r="R11" s="1025"/>
      <c r="S11" s="1025"/>
      <c r="T11" s="1025"/>
      <c r="U11" s="1025"/>
      <c r="V11" s="1025"/>
      <c r="W11" s="1025"/>
      <c r="X11" s="1026"/>
      <c r="Y11" s="1003" t="s">
        <v>12</v>
      </c>
      <c r="Z11" s="1004"/>
      <c r="AA11" s="1005"/>
      <c r="AB11" s="551" t="s">
        <v>610</v>
      </c>
      <c r="AC11" s="1006"/>
      <c r="AD11" s="1006"/>
      <c r="AE11" s="362">
        <v>5</v>
      </c>
      <c r="AF11" s="363"/>
      <c r="AG11" s="363"/>
      <c r="AH11" s="363"/>
      <c r="AI11" s="362">
        <v>5</v>
      </c>
      <c r="AJ11" s="363"/>
      <c r="AK11" s="363"/>
      <c r="AL11" s="363"/>
      <c r="AM11" s="362">
        <v>6</v>
      </c>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t="s">
        <v>610</v>
      </c>
      <c r="AC12" s="1002"/>
      <c r="AD12" s="1002"/>
      <c r="AE12" s="362">
        <v>5</v>
      </c>
      <c r="AF12" s="363"/>
      <c r="AG12" s="363"/>
      <c r="AH12" s="363"/>
      <c r="AI12" s="362">
        <v>5</v>
      </c>
      <c r="AJ12" s="363"/>
      <c r="AK12" s="363"/>
      <c r="AL12" s="363"/>
      <c r="AM12" s="362">
        <v>5</v>
      </c>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v>100</v>
      </c>
      <c r="AF13" s="363"/>
      <c r="AG13" s="363"/>
      <c r="AH13" s="363"/>
      <c r="AI13" s="362">
        <v>100</v>
      </c>
      <c r="AJ13" s="363"/>
      <c r="AK13" s="363"/>
      <c r="AL13" s="363"/>
      <c r="AM13" s="362">
        <v>120</v>
      </c>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t="s">
        <v>607</v>
      </c>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t="s">
        <v>612</v>
      </c>
      <c r="H18" s="1017"/>
      <c r="I18" s="1017"/>
      <c r="J18" s="1017"/>
      <c r="K18" s="1017"/>
      <c r="L18" s="1017"/>
      <c r="M18" s="1017"/>
      <c r="N18" s="1017"/>
      <c r="O18" s="1018"/>
      <c r="P18" s="158" t="s">
        <v>614</v>
      </c>
      <c r="Q18" s="1025"/>
      <c r="R18" s="1025"/>
      <c r="S18" s="1025"/>
      <c r="T18" s="1025"/>
      <c r="U18" s="1025"/>
      <c r="V18" s="1025"/>
      <c r="W18" s="1025"/>
      <c r="X18" s="1026"/>
      <c r="Y18" s="1003" t="s">
        <v>12</v>
      </c>
      <c r="Z18" s="1004"/>
      <c r="AA18" s="1005"/>
      <c r="AB18" s="551" t="s">
        <v>610</v>
      </c>
      <c r="AC18" s="1006"/>
      <c r="AD18" s="1006"/>
      <c r="AE18" s="362">
        <v>0</v>
      </c>
      <c r="AF18" s="363"/>
      <c r="AG18" s="363"/>
      <c r="AH18" s="363"/>
      <c r="AI18" s="362">
        <v>0</v>
      </c>
      <c r="AJ18" s="363"/>
      <c r="AK18" s="363"/>
      <c r="AL18" s="363"/>
      <c r="AM18" s="362">
        <v>0</v>
      </c>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t="s">
        <v>610</v>
      </c>
      <c r="AC19" s="1002"/>
      <c r="AD19" s="1002"/>
      <c r="AE19" s="362">
        <v>1</v>
      </c>
      <c r="AF19" s="363"/>
      <c r="AG19" s="363"/>
      <c r="AH19" s="363"/>
      <c r="AI19" s="362">
        <v>1</v>
      </c>
      <c r="AJ19" s="363"/>
      <c r="AK19" s="363"/>
      <c r="AL19" s="363"/>
      <c r="AM19" s="362">
        <v>1</v>
      </c>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v>0</v>
      </c>
      <c r="AF20" s="363"/>
      <c r="AG20" s="363"/>
      <c r="AH20" s="363"/>
      <c r="AI20" s="362">
        <v>0</v>
      </c>
      <c r="AJ20" s="363"/>
      <c r="AK20" s="363"/>
      <c r="AL20" s="363"/>
      <c r="AM20" s="362">
        <v>0</v>
      </c>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t="s">
        <v>613</v>
      </c>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2018-09-06T02:42:07Z</dcterms:modified>
</cp:coreProperties>
</file>