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356\Desktop\work\201908\20190819\在留邦人数\ＩＴ広報室\"/>
    </mc:Choice>
  </mc:AlternateContent>
  <bookViews>
    <workbookView xWindow="9465" yWindow="-15" windowWidth="9510" windowHeight="11640" tabRatio="927"/>
  </bookViews>
  <sheets>
    <sheet name="0-1表紙" sheetId="237" r:id="rId1"/>
    <sheet name="0-1はしがき" sheetId="238" r:id="rId2"/>
    <sheet name="0-2目次" sheetId="239" r:id="rId3"/>
    <sheet name="0-3利用の手引き" sheetId="240" r:id="rId4"/>
    <sheet name="1.統計の目的等（中扉）" sheetId="241" r:id="rId5"/>
    <sheet name="1.統計の目的等" sheetId="242" r:id="rId6"/>
    <sheet name="2.邦人の動向（中扉）" sheetId="243" r:id="rId7"/>
    <sheet name="2.1邦人の動向 (全般) " sheetId="244" r:id="rId8"/>
    <sheet name="2.2邦人数推移" sheetId="245" r:id="rId9"/>
    <sheet name="2.3.1地域別邦人数" sheetId="246" r:id="rId10"/>
    <sheet name="2.3.2地域別永住者数" sheetId="247" r:id="rId11"/>
    <sheet name="2.3.3地域別長期滞在者数" sheetId="248" r:id="rId12"/>
    <sheet name="2.4男女別邦人数" sheetId="249" r:id="rId13"/>
    <sheet name="2.5年齢別邦人数" sheetId="250" r:id="rId14"/>
    <sheet name="2.6長期滞在者地域別職業構成" sheetId="252" r:id="rId15"/>
    <sheet name="2.7.1国別邦人数上位50位" sheetId="253" r:id="rId16"/>
    <sheet name="2.7.2国別永住者数上位50位" sheetId="254" r:id="rId17"/>
    <sheet name="2.7.3国別長期滞在者数上位50位" sheetId="255" r:id="rId18"/>
    <sheet name="2.8.1都市別邦人数50位" sheetId="256" r:id="rId19"/>
    <sheet name="2.8.2都市別永住50位" sheetId="257" r:id="rId20"/>
    <sheet name="2.8.3 都市別長期滞在50位" sheetId="258" r:id="rId21"/>
    <sheet name="2.9公館別邦人数" sheetId="259" r:id="rId22"/>
    <sheet name="2.10就学・地域別子女数" sheetId="260" r:id="rId23"/>
    <sheet name="3.日系企業の動向（中扉）" sheetId="261" r:id="rId24"/>
    <sheet name="3.1企業の動向 (全般) " sheetId="262" r:id="rId25"/>
    <sheet name="3.2（区分別）企業数" sheetId="263" r:id="rId26"/>
    <sheet name="3.3地域別企業数" sheetId="264" r:id="rId27"/>
    <sheet name="3.4国別企業数50位" sheetId="265" r:id="rId28"/>
    <sheet name="3.4 国別日系企業数上位５０位推移 (2)" sheetId="169" state="hidden" r:id="rId29"/>
    <sheet name="3.5都市別企業数100位" sheetId="266" r:id="rId30"/>
    <sheet name="3.6公館別企業数" sheetId="267" r:id="rId31"/>
  </sheets>
  <definedNames>
    <definedName name="_xlnm.Print_Area" localSheetId="3">'0-3利用の手引き'!$A$1:$J$29</definedName>
    <definedName name="_xlnm.Print_Area" localSheetId="5">'1.統計の目的等'!$A$1:$J$242</definedName>
    <definedName name="_xlnm.Print_Area" localSheetId="4">'1.統計の目的等（中扉）'!$A$1:$K$12</definedName>
    <definedName name="_xlnm.Print_Area" localSheetId="22">'2.10就学・地域別子女数'!$A$1:$O$177</definedName>
    <definedName name="_xlnm.Print_Area" localSheetId="7">'2.1邦人の動向 (全般) '!$A$1:$N$143</definedName>
    <definedName name="_xlnm.Print_Area" localSheetId="8">'2.2邦人数推移'!$A$1:$N$84</definedName>
    <definedName name="_xlnm.Print_Area" localSheetId="9">'2.3.1地域別邦人数'!$A$1:$N$50</definedName>
    <definedName name="_xlnm.Print_Area" localSheetId="10">'2.3.2地域別永住者数'!$A$1:$N$50</definedName>
    <definedName name="_xlnm.Print_Area" localSheetId="11">'2.3.3地域別長期滞在者数'!$A$1:$N$50</definedName>
    <definedName name="_xlnm.Print_Area" localSheetId="12">'2.4男女別邦人数'!$A$1:$O$58</definedName>
    <definedName name="_xlnm.Print_Area" localSheetId="13">'2.5年齢別邦人数'!$A$1:$U$68</definedName>
    <definedName name="_xlnm.Print_Area" localSheetId="14">'2.6長期滞在者地域別職業構成'!$A$1:$K$59</definedName>
    <definedName name="_xlnm.Print_Area" localSheetId="15">'2.7.1国別邦人数上位50位'!$A$2:$R$69</definedName>
    <definedName name="_xlnm.Print_Area" localSheetId="16">'2.7.2国別永住者数上位50位'!$A$2:$R$69</definedName>
    <definedName name="_xlnm.Print_Area" localSheetId="17">'2.7.3国別長期滞在者数上位50位'!$A$1:$R$69</definedName>
    <definedName name="_xlnm.Print_Area" localSheetId="18">'2.8.1都市別邦人数50位'!$A$1:$Q$65</definedName>
    <definedName name="_xlnm.Print_Area" localSheetId="19">'2.8.2都市別永住50位'!$A$1:$Q$64</definedName>
    <definedName name="_xlnm.Print_Area" localSheetId="20">'2.8.3 都市別長期滞在50位'!$A$2:$Q$65</definedName>
    <definedName name="_xlnm.Print_Area" localSheetId="21">'2.9公館別邦人数'!$A$1:$R$340</definedName>
    <definedName name="_xlnm.Print_Area" localSheetId="6">'2.邦人の動向（中扉）'!$A$1:$K$12</definedName>
    <definedName name="_xlnm.Print_Area" localSheetId="24">'3.1企業の動向 (全般) '!$A$1:$M$51</definedName>
    <definedName name="_xlnm.Print_Area" localSheetId="25">'3.2（区分別）企業数'!$A$1:$Q$84</definedName>
    <definedName name="_xlnm.Print_Area" localSheetId="26">'3.3地域別企業数'!$A$1:$X$51</definedName>
    <definedName name="_xlnm.Print_Area" localSheetId="27">'3.4国別企業数50位'!$A$1:$S$69</definedName>
    <definedName name="_xlnm.Print_Area" localSheetId="29">'3.5都市別企業数100位'!$A$1:$R$137</definedName>
    <definedName name="_xlnm.Print_Area" localSheetId="30">'3.6公館別企業数'!$A$1:$S$312</definedName>
    <definedName name="_xlnm.Print_Area" localSheetId="23">'3.日系企業の動向（中扉）'!$A$1:$K$12</definedName>
  </definedNames>
  <calcPr calcId="162913"/>
</workbook>
</file>

<file path=xl/calcChain.xml><?xml version="1.0" encoding="utf-8"?>
<calcChain xmlns="http://schemas.openxmlformats.org/spreadsheetml/2006/main">
  <c r="E290" i="267" l="1"/>
  <c r="E289" i="267"/>
  <c r="E288" i="267"/>
  <c r="E287" i="267"/>
  <c r="E286" i="267"/>
  <c r="E277" i="267"/>
  <c r="E276" i="267"/>
  <c r="E275" i="267"/>
  <c r="E274" i="267"/>
  <c r="E273" i="267"/>
  <c r="E272" i="267"/>
  <c r="E271" i="267"/>
  <c r="E270" i="267"/>
  <c r="N269" i="267"/>
  <c r="E269" i="267"/>
  <c r="E268" i="267"/>
  <c r="E267" i="267"/>
  <c r="E266" i="267"/>
  <c r="E265" i="267"/>
  <c r="E264" i="267"/>
  <c r="E263" i="267"/>
  <c r="E262" i="267"/>
  <c r="E260" i="267"/>
  <c r="E259" i="267"/>
  <c r="E258" i="267"/>
  <c r="E257" i="267"/>
  <c r="N256" i="267"/>
  <c r="E256" i="267"/>
  <c r="E255" i="267"/>
  <c r="E254" i="267"/>
  <c r="E248" i="267"/>
  <c r="E247" i="267"/>
  <c r="E246" i="267"/>
  <c r="E245" i="267"/>
  <c r="E244" i="267"/>
  <c r="E243" i="267"/>
  <c r="E242" i="267"/>
  <c r="N241" i="267"/>
  <c r="E241" i="267"/>
  <c r="E240" i="267"/>
  <c r="E239" i="267"/>
  <c r="E238" i="267"/>
  <c r="E237" i="267"/>
  <c r="E236" i="267"/>
  <c r="N235" i="267"/>
  <c r="E235" i="267"/>
  <c r="E234" i="267"/>
  <c r="E233" i="267"/>
  <c r="N232" i="267"/>
  <c r="E232" i="267"/>
  <c r="E231" i="267"/>
  <c r="E230" i="267"/>
  <c r="E229" i="267"/>
  <c r="E228" i="267"/>
  <c r="E227" i="267"/>
  <c r="E226" i="267"/>
  <c r="E225" i="267"/>
  <c r="E224" i="267"/>
  <c r="E218" i="267"/>
  <c r="E217" i="267"/>
  <c r="E216" i="267"/>
  <c r="E215" i="267"/>
  <c r="E214" i="267"/>
  <c r="E213" i="267"/>
  <c r="E212" i="267"/>
  <c r="E211" i="267"/>
  <c r="E210" i="267"/>
  <c r="N209" i="267"/>
  <c r="E209" i="267"/>
  <c r="N208" i="267"/>
  <c r="E208" i="267"/>
  <c r="E207" i="267"/>
  <c r="E206" i="267"/>
  <c r="E205" i="267"/>
  <c r="E204" i="267"/>
  <c r="N203" i="267"/>
  <c r="E203" i="267"/>
  <c r="E202" i="267"/>
  <c r="E201" i="267"/>
  <c r="E200" i="267"/>
  <c r="E199" i="267"/>
  <c r="E198" i="267"/>
  <c r="E197" i="267"/>
  <c r="E196" i="267"/>
  <c r="E195" i="267"/>
  <c r="N194" i="267"/>
  <c r="E194" i="267"/>
  <c r="E188" i="267"/>
  <c r="E187" i="267"/>
  <c r="E186" i="267"/>
  <c r="E185" i="267"/>
  <c r="E184" i="267"/>
  <c r="N183" i="267"/>
  <c r="E183" i="267"/>
  <c r="E182" i="267"/>
  <c r="N181" i="267"/>
  <c r="E181" i="267"/>
  <c r="N180" i="267"/>
  <c r="E180" i="267"/>
  <c r="E179" i="267"/>
  <c r="E178" i="267"/>
  <c r="E177" i="267"/>
  <c r="E176" i="267"/>
  <c r="E175" i="267"/>
  <c r="E174" i="267"/>
  <c r="E173" i="267"/>
  <c r="E172" i="267"/>
  <c r="N171" i="267"/>
  <c r="E171" i="267"/>
  <c r="E170" i="267"/>
  <c r="E169" i="267"/>
  <c r="E168" i="267"/>
  <c r="E167" i="267"/>
  <c r="E166" i="267"/>
  <c r="N165" i="267"/>
  <c r="E165" i="267"/>
  <c r="E164" i="267"/>
  <c r="E158" i="267"/>
  <c r="E157" i="267"/>
  <c r="E156" i="267"/>
  <c r="E155" i="267"/>
  <c r="E154" i="267"/>
  <c r="N153" i="267"/>
  <c r="E153" i="267"/>
  <c r="E152" i="267"/>
  <c r="E151" i="267"/>
  <c r="E150" i="267"/>
  <c r="E149" i="267"/>
  <c r="E148" i="267"/>
  <c r="N147" i="267"/>
  <c r="E147" i="267"/>
  <c r="E146" i="267"/>
  <c r="E145" i="267"/>
  <c r="N144" i="267"/>
  <c r="E144" i="267"/>
  <c r="E143" i="267"/>
  <c r="E142" i="267"/>
  <c r="E141" i="267"/>
  <c r="E140" i="267"/>
  <c r="E139" i="267"/>
  <c r="E138" i="267"/>
  <c r="E137" i="267"/>
  <c r="E136" i="267"/>
  <c r="E135" i="267"/>
  <c r="E134" i="267"/>
  <c r="N128" i="267"/>
  <c r="E128" i="267"/>
  <c r="E127" i="267"/>
  <c r="E126" i="267"/>
  <c r="E125" i="267"/>
  <c r="E124" i="267"/>
  <c r="E123" i="267"/>
  <c r="E122" i="267"/>
  <c r="E121" i="267"/>
  <c r="E120" i="267"/>
  <c r="E119" i="267"/>
  <c r="E118" i="267"/>
  <c r="N117" i="267"/>
  <c r="E117" i="267"/>
  <c r="E116" i="267"/>
  <c r="E115" i="267"/>
  <c r="E114" i="267"/>
  <c r="N113" i="267"/>
  <c r="E113" i="267"/>
  <c r="E112" i="267"/>
  <c r="E111" i="267"/>
  <c r="E110" i="267"/>
  <c r="E109" i="267"/>
  <c r="E108" i="267"/>
  <c r="E107" i="267"/>
  <c r="E106" i="267"/>
  <c r="N105" i="267"/>
  <c r="E105" i="267"/>
  <c r="E104" i="267"/>
  <c r="E98" i="267"/>
  <c r="E97" i="267"/>
  <c r="E96" i="267"/>
  <c r="E95" i="267"/>
  <c r="E94" i="267"/>
  <c r="E93" i="267"/>
  <c r="E92" i="267"/>
  <c r="N91" i="267"/>
  <c r="E91" i="267"/>
  <c r="E90" i="267"/>
  <c r="E89" i="267"/>
  <c r="E88" i="267"/>
  <c r="E87" i="267"/>
  <c r="E86" i="267"/>
  <c r="E85" i="267"/>
  <c r="E84" i="267"/>
  <c r="E83" i="267"/>
  <c r="N82" i="267"/>
  <c r="E82" i="267"/>
  <c r="E81" i="267"/>
  <c r="E80" i="267"/>
  <c r="E79" i="267"/>
  <c r="E78" i="267"/>
  <c r="E77" i="267"/>
  <c r="E76" i="267"/>
  <c r="E75" i="267"/>
  <c r="E74" i="267"/>
  <c r="E65" i="267"/>
  <c r="N64" i="267"/>
  <c r="E64" i="267"/>
  <c r="E63" i="267"/>
  <c r="E62" i="267"/>
  <c r="E61" i="267"/>
  <c r="E60" i="267"/>
  <c r="E59" i="267"/>
  <c r="E58" i="267"/>
  <c r="E57" i="267"/>
  <c r="E56" i="267"/>
  <c r="E55" i="267"/>
  <c r="N54" i="267"/>
  <c r="E54" i="267"/>
  <c r="E53" i="267"/>
  <c r="E52" i="267"/>
  <c r="E51" i="267"/>
  <c r="E50" i="267"/>
  <c r="N49" i="267"/>
  <c r="E49" i="267"/>
  <c r="E48" i="267"/>
  <c r="E47" i="267"/>
  <c r="E46" i="267"/>
  <c r="N45" i="267"/>
  <c r="E45" i="267"/>
  <c r="E44" i="267"/>
  <c r="E43" i="267"/>
  <c r="E42" i="267"/>
  <c r="E41" i="267"/>
  <c r="E31" i="267"/>
  <c r="E30" i="267"/>
  <c r="E29" i="267"/>
  <c r="E28" i="267"/>
  <c r="N27" i="267"/>
  <c r="E27" i="267"/>
  <c r="E26" i="267"/>
  <c r="E25" i="267"/>
  <c r="E24" i="267"/>
  <c r="E23" i="267"/>
  <c r="E22" i="267"/>
  <c r="E21" i="267"/>
  <c r="E20" i="267"/>
  <c r="E19" i="267"/>
  <c r="N18" i="267"/>
  <c r="E18" i="267"/>
  <c r="E17" i="267"/>
  <c r="E16" i="267"/>
  <c r="E15" i="267"/>
  <c r="E14" i="267"/>
  <c r="E13" i="267"/>
  <c r="E12" i="267"/>
  <c r="E11" i="267"/>
  <c r="E10" i="267"/>
  <c r="E9" i="267"/>
  <c r="E8" i="267"/>
  <c r="E7" i="267"/>
  <c r="E133" i="266"/>
  <c r="E132" i="266"/>
  <c r="E131" i="266"/>
  <c r="E130" i="266"/>
  <c r="E129" i="266"/>
  <c r="E128" i="266"/>
  <c r="E127" i="266"/>
  <c r="E126" i="266"/>
  <c r="E125" i="266"/>
  <c r="E124" i="266"/>
  <c r="E123" i="266"/>
  <c r="E122" i="266"/>
  <c r="E121" i="266"/>
  <c r="E120" i="266"/>
  <c r="E119" i="266"/>
  <c r="E118" i="266"/>
  <c r="E117" i="266"/>
  <c r="E116" i="266"/>
  <c r="E115" i="266"/>
  <c r="E114" i="266"/>
  <c r="E113" i="266"/>
  <c r="E112" i="266"/>
  <c r="E111" i="266"/>
  <c r="E110" i="266"/>
  <c r="E109" i="266"/>
  <c r="E99" i="266"/>
  <c r="E98" i="266"/>
  <c r="E97" i="266"/>
  <c r="E96" i="266"/>
  <c r="E95" i="266"/>
  <c r="E94" i="266"/>
  <c r="E93" i="266"/>
  <c r="E92" i="266"/>
  <c r="E91" i="266"/>
  <c r="E90" i="266"/>
  <c r="E89" i="266"/>
  <c r="E88" i="266"/>
  <c r="E87" i="266"/>
  <c r="E86" i="266"/>
  <c r="E85" i="266"/>
  <c r="E84" i="266"/>
  <c r="E83" i="266"/>
  <c r="E82" i="266"/>
  <c r="E81" i="266"/>
  <c r="E80" i="266"/>
  <c r="E79" i="266"/>
  <c r="E78" i="266"/>
  <c r="E77" i="266"/>
  <c r="E76" i="266"/>
  <c r="E75" i="266"/>
  <c r="E65" i="266"/>
  <c r="E64" i="266"/>
  <c r="E63" i="266"/>
  <c r="E62" i="266"/>
  <c r="E61" i="266"/>
  <c r="E60" i="266"/>
  <c r="E59" i="266"/>
  <c r="E58" i="266"/>
  <c r="E57" i="266"/>
  <c r="E56" i="266"/>
  <c r="E55" i="266"/>
  <c r="E54" i="266"/>
  <c r="E53" i="266"/>
  <c r="E52" i="266"/>
  <c r="E51" i="266"/>
  <c r="E50" i="266"/>
  <c r="E49" i="266"/>
  <c r="E48" i="266"/>
  <c r="E47" i="266"/>
  <c r="E46" i="266"/>
  <c r="E45" i="266"/>
  <c r="E44" i="266"/>
  <c r="E43" i="266"/>
  <c r="E42" i="266"/>
  <c r="E41" i="266"/>
  <c r="E31" i="266"/>
  <c r="E30" i="266"/>
  <c r="E29" i="266"/>
  <c r="E28" i="266"/>
  <c r="E27" i="266"/>
  <c r="E26" i="266"/>
  <c r="E25" i="266"/>
  <c r="E24" i="266"/>
  <c r="E23" i="266"/>
  <c r="E22" i="266"/>
  <c r="E21" i="266"/>
  <c r="E20" i="266"/>
  <c r="E19" i="266"/>
  <c r="E18" i="266"/>
  <c r="E17" i="266"/>
  <c r="E16" i="266"/>
  <c r="E15" i="266"/>
  <c r="E14" i="266"/>
  <c r="E13" i="266"/>
  <c r="E12" i="266"/>
  <c r="E11" i="266"/>
  <c r="E10" i="266"/>
  <c r="E9" i="266"/>
  <c r="E8" i="266"/>
  <c r="E7" i="266"/>
  <c r="E65" i="265"/>
  <c r="E64" i="265"/>
  <c r="E63" i="265"/>
  <c r="E62" i="265"/>
  <c r="E61" i="265"/>
  <c r="E60" i="265"/>
  <c r="E59" i="265"/>
  <c r="E58" i="265"/>
  <c r="E57" i="265"/>
  <c r="E56" i="265"/>
  <c r="E55" i="265"/>
  <c r="E54" i="265"/>
  <c r="E53" i="265"/>
  <c r="E52" i="265"/>
  <c r="E51" i="265"/>
  <c r="E50" i="265"/>
  <c r="E49" i="265"/>
  <c r="E48" i="265"/>
  <c r="E47" i="265"/>
  <c r="E46" i="265"/>
  <c r="E45" i="265"/>
  <c r="E44" i="265"/>
  <c r="E43" i="265"/>
  <c r="E42" i="265"/>
  <c r="E41" i="265"/>
  <c r="E31" i="265"/>
  <c r="E30" i="265"/>
  <c r="E29" i="265"/>
  <c r="E28" i="265"/>
  <c r="E27" i="265"/>
  <c r="E26" i="265"/>
  <c r="E25" i="265"/>
  <c r="E24" i="265"/>
  <c r="E23" i="265"/>
  <c r="E22" i="265"/>
  <c r="E21" i="265"/>
  <c r="E20" i="265"/>
  <c r="E19" i="265"/>
  <c r="E18" i="265"/>
  <c r="E17" i="265"/>
  <c r="E16" i="265"/>
  <c r="E15" i="265"/>
  <c r="E14" i="265"/>
  <c r="E13" i="265"/>
  <c r="E12" i="265"/>
  <c r="E11" i="265"/>
  <c r="E10" i="265"/>
  <c r="E9" i="265"/>
  <c r="E8" i="265"/>
  <c r="E7" i="265"/>
  <c r="AC48" i="264"/>
  <c r="AA48" i="264"/>
  <c r="U48" i="264"/>
  <c r="V45" i="264" s="1"/>
  <c r="S48" i="264"/>
  <c r="Q48" i="264"/>
  <c r="O48" i="264"/>
  <c r="M48" i="264"/>
  <c r="K48" i="264"/>
  <c r="I48" i="264"/>
  <c r="G48" i="264"/>
  <c r="E48" i="264"/>
  <c r="C48" i="264"/>
  <c r="W46" i="264"/>
  <c r="W45" i="264"/>
  <c r="W44" i="264"/>
  <c r="W43" i="264"/>
  <c r="W42" i="264"/>
  <c r="W41" i="264"/>
  <c r="W40" i="264"/>
  <c r="W39" i="264"/>
  <c r="W38" i="264"/>
  <c r="AJ27" i="264"/>
  <c r="AI26" i="264"/>
  <c r="AE26" i="264"/>
  <c r="AF23" i="264"/>
  <c r="AD23" i="264"/>
  <c r="AF21" i="264"/>
  <c r="AD21" i="264"/>
  <c r="AJ19" i="264"/>
  <c r="AB19" i="264"/>
  <c r="AO15" i="264"/>
  <c r="AO29" i="264" s="1"/>
  <c r="AJ15" i="264"/>
  <c r="AJ29" i="264" s="1"/>
  <c r="AI15" i="264"/>
  <c r="AH15" i="264"/>
  <c r="AG15" i="264"/>
  <c r="AG25" i="264" s="1"/>
  <c r="AF15" i="264"/>
  <c r="AF29" i="264" s="1"/>
  <c r="AE15" i="264"/>
  <c r="AE27" i="264" s="1"/>
  <c r="AD15" i="264"/>
  <c r="AC15" i="264"/>
  <c r="AC25" i="264" s="1"/>
  <c r="AB15" i="264"/>
  <c r="AB29" i="264" s="1"/>
  <c r="AA15" i="264"/>
  <c r="AL13" i="264"/>
  <c r="AK13" i="264"/>
  <c r="AL12" i="264"/>
  <c r="AK12" i="264"/>
  <c r="AL11" i="264"/>
  <c r="AK11" i="264"/>
  <c r="AL10" i="264"/>
  <c r="AK10" i="264"/>
  <c r="AL9" i="264"/>
  <c r="AK9" i="264"/>
  <c r="AL8" i="264"/>
  <c r="AK8" i="264"/>
  <c r="AL7" i="264"/>
  <c r="AK7" i="264"/>
  <c r="AL6" i="264"/>
  <c r="AK6" i="264"/>
  <c r="AL5" i="264"/>
  <c r="AK5" i="264"/>
  <c r="I95" i="263"/>
  <c r="H94" i="263"/>
  <c r="H93" i="263"/>
  <c r="H92" i="263"/>
  <c r="H91" i="263"/>
  <c r="H90" i="263"/>
  <c r="H89" i="263"/>
  <c r="F89" i="263"/>
  <c r="H88" i="263"/>
  <c r="H87" i="263"/>
  <c r="F87" i="263"/>
  <c r="P76" i="263"/>
  <c r="I76" i="263"/>
  <c r="F76" i="263"/>
  <c r="C76" i="263"/>
  <c r="P72" i="263"/>
  <c r="I72" i="263"/>
  <c r="F72" i="263"/>
  <c r="G76" i="263" s="1"/>
  <c r="P68" i="263"/>
  <c r="I68" i="263"/>
  <c r="F68" i="263"/>
  <c r="C68" i="263" s="1"/>
  <c r="P64" i="263"/>
  <c r="I64" i="263"/>
  <c r="F64" i="263"/>
  <c r="P60" i="263"/>
  <c r="I60" i="263"/>
  <c r="F60" i="263"/>
  <c r="P56" i="263"/>
  <c r="I56" i="263"/>
  <c r="G94" i="263" s="1"/>
  <c r="F56" i="263"/>
  <c r="F94" i="263" s="1"/>
  <c r="P52" i="263"/>
  <c r="I52" i="263"/>
  <c r="F52" i="263"/>
  <c r="P48" i="263"/>
  <c r="I48" i="263"/>
  <c r="F48" i="263"/>
  <c r="C48" i="263"/>
  <c r="P44" i="263"/>
  <c r="I44" i="263"/>
  <c r="F44" i="263"/>
  <c r="F91" i="263" s="1"/>
  <c r="C44" i="263"/>
  <c r="P40" i="263"/>
  <c r="I40" i="263"/>
  <c r="K40" i="263" s="1"/>
  <c r="F40" i="263"/>
  <c r="F90" i="263" s="1"/>
  <c r="P36" i="263"/>
  <c r="I36" i="263"/>
  <c r="G89" i="263" s="1"/>
  <c r="F36" i="263"/>
  <c r="C36" i="263" s="1"/>
  <c r="P32" i="263"/>
  <c r="I32" i="263"/>
  <c r="F32" i="263"/>
  <c r="F88" i="263" s="1"/>
  <c r="I28" i="263"/>
  <c r="G87" i="263" s="1"/>
  <c r="F28" i="263"/>
  <c r="R118" i="260"/>
  <c r="Q118" i="260"/>
  <c r="N118" i="260"/>
  <c r="M118" i="260"/>
  <c r="L118" i="260"/>
  <c r="K118" i="260"/>
  <c r="J118" i="260"/>
  <c r="I118" i="260"/>
  <c r="H118" i="260"/>
  <c r="G118" i="260"/>
  <c r="F118" i="260"/>
  <c r="E118" i="260"/>
  <c r="D118" i="260"/>
  <c r="C118" i="260"/>
  <c r="N59" i="260"/>
  <c r="M59" i="260"/>
  <c r="L59" i="260"/>
  <c r="K59" i="260"/>
  <c r="J59" i="260"/>
  <c r="I59" i="260"/>
  <c r="H59" i="260"/>
  <c r="G59" i="260"/>
  <c r="F59" i="260"/>
  <c r="E59" i="260"/>
  <c r="N58" i="260"/>
  <c r="M58" i="260"/>
  <c r="L58" i="260"/>
  <c r="K58" i="260"/>
  <c r="J58" i="260"/>
  <c r="I58" i="260"/>
  <c r="H58" i="260"/>
  <c r="G58" i="260"/>
  <c r="F58" i="260"/>
  <c r="E58" i="260"/>
  <c r="N57" i="260"/>
  <c r="M57" i="260"/>
  <c r="L57" i="260"/>
  <c r="K57" i="260"/>
  <c r="J57" i="260"/>
  <c r="I57" i="260"/>
  <c r="H57" i="260"/>
  <c r="G57" i="260"/>
  <c r="F57" i="260"/>
  <c r="E57" i="260"/>
  <c r="N56" i="260"/>
  <c r="M56" i="260"/>
  <c r="L56" i="260"/>
  <c r="K56" i="260"/>
  <c r="J56" i="260"/>
  <c r="I56" i="260"/>
  <c r="H56" i="260"/>
  <c r="G56" i="260"/>
  <c r="F56" i="260"/>
  <c r="E56" i="260"/>
  <c r="N55" i="260"/>
  <c r="M55" i="260"/>
  <c r="L55" i="260"/>
  <c r="K55" i="260"/>
  <c r="J55" i="260"/>
  <c r="I55" i="260"/>
  <c r="H55" i="260"/>
  <c r="G55" i="260"/>
  <c r="F55" i="260"/>
  <c r="E55" i="260"/>
  <c r="N54" i="260"/>
  <c r="M54" i="260"/>
  <c r="L54" i="260"/>
  <c r="K54" i="260"/>
  <c r="J54" i="260"/>
  <c r="I54" i="260"/>
  <c r="H54" i="260"/>
  <c r="G54" i="260"/>
  <c r="F54" i="260"/>
  <c r="E54" i="260"/>
  <c r="N53" i="260"/>
  <c r="N52" i="260" s="1"/>
  <c r="M53" i="260"/>
  <c r="M52" i="260" s="1"/>
  <c r="L53" i="260"/>
  <c r="K53" i="260"/>
  <c r="J53" i="260"/>
  <c r="J52" i="260" s="1"/>
  <c r="I53" i="260"/>
  <c r="I52" i="260" s="1"/>
  <c r="H53" i="260"/>
  <c r="G53" i="260"/>
  <c r="F53" i="260"/>
  <c r="F52" i="260" s="1"/>
  <c r="E53" i="260"/>
  <c r="E52" i="260" s="1"/>
  <c r="G52" i="260"/>
  <c r="N44" i="260"/>
  <c r="N36" i="260"/>
  <c r="N28" i="260"/>
  <c r="N20" i="260"/>
  <c r="N12" i="260"/>
  <c r="N4" i="260"/>
  <c r="AB337" i="259"/>
  <c r="AB336" i="259"/>
  <c r="AB335" i="259"/>
  <c r="AB334" i="259"/>
  <c r="AB333" i="259"/>
  <c r="AB332" i="259"/>
  <c r="AB331" i="259"/>
  <c r="AB330" i="259"/>
  <c r="AB329" i="259"/>
  <c r="AB328" i="259"/>
  <c r="AB327" i="259"/>
  <c r="AB326" i="259"/>
  <c r="AB325" i="259"/>
  <c r="AB324" i="259"/>
  <c r="AB323" i="259"/>
  <c r="AB322" i="259"/>
  <c r="AB321" i="259"/>
  <c r="AB320" i="259"/>
  <c r="E319" i="259"/>
  <c r="AB319" i="259" s="1"/>
  <c r="E318" i="259"/>
  <c r="AB318" i="259" s="1"/>
  <c r="AB317" i="259"/>
  <c r="AB316" i="259"/>
  <c r="E316" i="259"/>
  <c r="E315" i="259"/>
  <c r="AB315" i="259" s="1"/>
  <c r="AB314" i="259"/>
  <c r="E314" i="259"/>
  <c r="E313" i="259"/>
  <c r="AB313" i="259" s="1"/>
  <c r="AB303" i="259"/>
  <c r="E303" i="259"/>
  <c r="E302" i="259"/>
  <c r="AB302" i="259" s="1"/>
  <c r="AB301" i="259"/>
  <c r="E300" i="259"/>
  <c r="AB300" i="259" s="1"/>
  <c r="E299" i="259"/>
  <c r="AB299" i="259" s="1"/>
  <c r="E298" i="259"/>
  <c r="AB298" i="259" s="1"/>
  <c r="E297" i="259"/>
  <c r="AB297" i="259" s="1"/>
  <c r="E296" i="259"/>
  <c r="AB296" i="259" s="1"/>
  <c r="E295" i="259"/>
  <c r="AB295" i="259" s="1"/>
  <c r="E294" i="259"/>
  <c r="AB294" i="259" s="1"/>
  <c r="E293" i="259"/>
  <c r="AB293" i="259" s="1"/>
  <c r="AB292" i="259"/>
  <c r="E291" i="259"/>
  <c r="AB291" i="259" s="1"/>
  <c r="AB290" i="259"/>
  <c r="E290" i="259"/>
  <c r="E289" i="259"/>
  <c r="AB289" i="259" s="1"/>
  <c r="AB288" i="259"/>
  <c r="E288" i="259"/>
  <c r="E287" i="259"/>
  <c r="AB287" i="259" s="1"/>
  <c r="AB286" i="259"/>
  <c r="E286" i="259"/>
  <c r="E285" i="259"/>
  <c r="AB285" i="259" s="1"/>
  <c r="AB284" i="259"/>
  <c r="E284" i="259"/>
  <c r="E283" i="259"/>
  <c r="AB283" i="259" s="1"/>
  <c r="AB282" i="259"/>
  <c r="E282" i="259"/>
  <c r="E281" i="259"/>
  <c r="AB281" i="259" s="1"/>
  <c r="AB280" i="259"/>
  <c r="E280" i="259"/>
  <c r="E279" i="259"/>
  <c r="AB279" i="259" s="1"/>
  <c r="AB269" i="259"/>
  <c r="E269" i="259"/>
  <c r="E268" i="259"/>
  <c r="AB268" i="259" s="1"/>
  <c r="AB267" i="259"/>
  <c r="E267" i="259"/>
  <c r="E266" i="259"/>
  <c r="AB266" i="259" s="1"/>
  <c r="AB265" i="259"/>
  <c r="E265" i="259"/>
  <c r="E264" i="259"/>
  <c r="AB264" i="259" s="1"/>
  <c r="AB263" i="259"/>
  <c r="E263" i="259"/>
  <c r="E262" i="259"/>
  <c r="AB262" i="259" s="1"/>
  <c r="AB261" i="259"/>
  <c r="E261" i="259"/>
  <c r="E260" i="259"/>
  <c r="AB260" i="259" s="1"/>
  <c r="AB259" i="259"/>
  <c r="E259" i="259"/>
  <c r="E258" i="259"/>
  <c r="AB258" i="259" s="1"/>
  <c r="AB257" i="259"/>
  <c r="E257" i="259"/>
  <c r="E256" i="259"/>
  <c r="AB256" i="259" s="1"/>
  <c r="AB255" i="259"/>
  <c r="E255" i="259"/>
  <c r="E254" i="259"/>
  <c r="AB254" i="259" s="1"/>
  <c r="AB253" i="259"/>
  <c r="E253" i="259"/>
  <c r="E252" i="259"/>
  <c r="AB252" i="259" s="1"/>
  <c r="AB251" i="259"/>
  <c r="E251" i="259"/>
  <c r="E250" i="259"/>
  <c r="AB250" i="259" s="1"/>
  <c r="AB249" i="259"/>
  <c r="E249" i="259"/>
  <c r="E248" i="259"/>
  <c r="AB248" i="259" s="1"/>
  <c r="AB247" i="259"/>
  <c r="E247" i="259"/>
  <c r="E246" i="259"/>
  <c r="AB246" i="259" s="1"/>
  <c r="AB245" i="259"/>
  <c r="E245" i="259"/>
  <c r="E235" i="259"/>
  <c r="AB235" i="259" s="1"/>
  <c r="AB234" i="259"/>
  <c r="E234" i="259"/>
  <c r="E233" i="259"/>
  <c r="AB233" i="259" s="1"/>
  <c r="AB232" i="259"/>
  <c r="E232" i="259"/>
  <c r="E231" i="259"/>
  <c r="AB231" i="259" s="1"/>
  <c r="AB230" i="259"/>
  <c r="E230" i="259"/>
  <c r="E229" i="259"/>
  <c r="AB229" i="259" s="1"/>
  <c r="AB228" i="259"/>
  <c r="E228" i="259"/>
  <c r="E227" i="259"/>
  <c r="AB227" i="259" s="1"/>
  <c r="AB226" i="259"/>
  <c r="E226" i="259"/>
  <c r="E225" i="259"/>
  <c r="AB225" i="259" s="1"/>
  <c r="AB224" i="259"/>
  <c r="E224" i="259"/>
  <c r="E223" i="259"/>
  <c r="AB223" i="259" s="1"/>
  <c r="AB222" i="259"/>
  <c r="E222" i="259"/>
  <c r="E221" i="259"/>
  <c r="AB221" i="259" s="1"/>
  <c r="AB220" i="259"/>
  <c r="E220" i="259"/>
  <c r="E219" i="259"/>
  <c r="AB219" i="259" s="1"/>
  <c r="AB218" i="259"/>
  <c r="E218" i="259"/>
  <c r="E217" i="259"/>
  <c r="AB217" i="259" s="1"/>
  <c r="AB216" i="259"/>
  <c r="E216" i="259"/>
  <c r="E215" i="259"/>
  <c r="AB215" i="259" s="1"/>
  <c r="AB214" i="259"/>
  <c r="E214" i="259"/>
  <c r="E213" i="259"/>
  <c r="AB213" i="259" s="1"/>
  <c r="AB212" i="259"/>
  <c r="E212" i="259"/>
  <c r="E211" i="259"/>
  <c r="AB211" i="259" s="1"/>
  <c r="AB201" i="259"/>
  <c r="E201" i="259"/>
  <c r="E200" i="259"/>
  <c r="AB200" i="259" s="1"/>
  <c r="AB199" i="259"/>
  <c r="E199" i="259"/>
  <c r="E198" i="259"/>
  <c r="AB198" i="259" s="1"/>
  <c r="AB197" i="259"/>
  <c r="E197" i="259"/>
  <c r="E196" i="259"/>
  <c r="AB196" i="259" s="1"/>
  <c r="AB195" i="259"/>
  <c r="E195" i="259"/>
  <c r="E194" i="259"/>
  <c r="AB194" i="259" s="1"/>
  <c r="AB193" i="259"/>
  <c r="E193" i="259"/>
  <c r="E192" i="259"/>
  <c r="AB192" i="259" s="1"/>
  <c r="AB191" i="259"/>
  <c r="E191" i="259"/>
  <c r="E190" i="259"/>
  <c r="AB190" i="259" s="1"/>
  <c r="AB189" i="259"/>
  <c r="E189" i="259"/>
  <c r="E188" i="259"/>
  <c r="AB188" i="259" s="1"/>
  <c r="AB187" i="259"/>
  <c r="E187" i="259"/>
  <c r="E186" i="259"/>
  <c r="AB186" i="259" s="1"/>
  <c r="AB185" i="259"/>
  <c r="E185" i="259"/>
  <c r="E184" i="259"/>
  <c r="AB184" i="259" s="1"/>
  <c r="AB183" i="259"/>
  <c r="E183" i="259"/>
  <c r="E182" i="259"/>
  <c r="AB182" i="259" s="1"/>
  <c r="AB181" i="259"/>
  <c r="E181" i="259"/>
  <c r="E180" i="259"/>
  <c r="AB180" i="259" s="1"/>
  <c r="AB179" i="259"/>
  <c r="E179" i="259"/>
  <c r="E178" i="259"/>
  <c r="AB178" i="259" s="1"/>
  <c r="AB177" i="259"/>
  <c r="E177" i="259"/>
  <c r="E167" i="259"/>
  <c r="AB167" i="259" s="1"/>
  <c r="AB166" i="259"/>
  <c r="E166" i="259"/>
  <c r="E165" i="259"/>
  <c r="AB165" i="259" s="1"/>
  <c r="AB164" i="259"/>
  <c r="E164" i="259"/>
  <c r="E163" i="259"/>
  <c r="AB163" i="259" s="1"/>
  <c r="AB162" i="259"/>
  <c r="E162" i="259"/>
  <c r="E161" i="259"/>
  <c r="AB161" i="259" s="1"/>
  <c r="AB160" i="259"/>
  <c r="E160" i="259"/>
  <c r="E159" i="259"/>
  <c r="AB159" i="259" s="1"/>
  <c r="AB158" i="259"/>
  <c r="E158" i="259"/>
  <c r="E157" i="259"/>
  <c r="AB157" i="259" s="1"/>
  <c r="AB156" i="259"/>
  <c r="E156" i="259"/>
  <c r="E155" i="259"/>
  <c r="AB155" i="259" s="1"/>
  <c r="AB154" i="259"/>
  <c r="E154" i="259"/>
  <c r="E153" i="259"/>
  <c r="AB153" i="259" s="1"/>
  <c r="AB152" i="259"/>
  <c r="E152" i="259"/>
  <c r="E151" i="259"/>
  <c r="AB151" i="259" s="1"/>
  <c r="AB150" i="259"/>
  <c r="E150" i="259"/>
  <c r="E149" i="259"/>
  <c r="AB149" i="259" s="1"/>
  <c r="AB148" i="259"/>
  <c r="E148" i="259"/>
  <c r="E147" i="259"/>
  <c r="AB147" i="259" s="1"/>
  <c r="AB146" i="259"/>
  <c r="E146" i="259"/>
  <c r="E145" i="259"/>
  <c r="AB145" i="259" s="1"/>
  <c r="AB144" i="259"/>
  <c r="E144" i="259"/>
  <c r="E143" i="259"/>
  <c r="AB143" i="259" s="1"/>
  <c r="AB133" i="259"/>
  <c r="E133" i="259"/>
  <c r="E132" i="259"/>
  <c r="AB132" i="259" s="1"/>
  <c r="AB131" i="259"/>
  <c r="E131" i="259"/>
  <c r="AB130" i="259"/>
  <c r="E129" i="259"/>
  <c r="AB129" i="259" s="1"/>
  <c r="E128" i="259"/>
  <c r="AB128" i="259" s="1"/>
  <c r="E127" i="259"/>
  <c r="AB127" i="259" s="1"/>
  <c r="E126" i="259"/>
  <c r="AB126" i="259" s="1"/>
  <c r="E125" i="259"/>
  <c r="AB125" i="259" s="1"/>
  <c r="E124" i="259"/>
  <c r="AB124" i="259" s="1"/>
  <c r="E123" i="259"/>
  <c r="AB123" i="259" s="1"/>
  <c r="E122" i="259"/>
  <c r="AB122" i="259" s="1"/>
  <c r="E121" i="259"/>
  <c r="AB121" i="259" s="1"/>
  <c r="E120" i="259"/>
  <c r="AB120" i="259" s="1"/>
  <c r="E119" i="259"/>
  <c r="AB119" i="259" s="1"/>
  <c r="E118" i="259"/>
  <c r="AB118" i="259" s="1"/>
  <c r="E117" i="259"/>
  <c r="AB117" i="259" s="1"/>
  <c r="E116" i="259"/>
  <c r="AB116" i="259" s="1"/>
  <c r="E115" i="259"/>
  <c r="AB115" i="259" s="1"/>
  <c r="E114" i="259"/>
  <c r="AB114" i="259" s="1"/>
  <c r="E113" i="259"/>
  <c r="AB113" i="259" s="1"/>
  <c r="E112" i="259"/>
  <c r="AB112" i="259" s="1"/>
  <c r="E111" i="259"/>
  <c r="AB111" i="259" s="1"/>
  <c r="E110" i="259"/>
  <c r="AB110" i="259" s="1"/>
  <c r="E109" i="259"/>
  <c r="AB109" i="259" s="1"/>
  <c r="E99" i="259"/>
  <c r="AB99" i="259" s="1"/>
  <c r="E98" i="259"/>
  <c r="AB98" i="259" s="1"/>
  <c r="E97" i="259"/>
  <c r="AB97" i="259" s="1"/>
  <c r="E96" i="259"/>
  <c r="AB96" i="259" s="1"/>
  <c r="E95" i="259"/>
  <c r="AB95" i="259" s="1"/>
  <c r="E94" i="259"/>
  <c r="AB94" i="259" s="1"/>
  <c r="E93" i="259"/>
  <c r="AB93" i="259" s="1"/>
  <c r="E92" i="259"/>
  <c r="AB92" i="259" s="1"/>
  <c r="E91" i="259"/>
  <c r="AB91" i="259" s="1"/>
  <c r="E90" i="259"/>
  <c r="AB90" i="259" s="1"/>
  <c r="E89" i="259"/>
  <c r="AB89" i="259" s="1"/>
  <c r="E88" i="259"/>
  <c r="AB88" i="259" s="1"/>
  <c r="E87" i="259"/>
  <c r="AB87" i="259" s="1"/>
  <c r="E86" i="259"/>
  <c r="AB86" i="259" s="1"/>
  <c r="E85" i="259"/>
  <c r="AB85" i="259" s="1"/>
  <c r="E84" i="259"/>
  <c r="AB84" i="259" s="1"/>
  <c r="E83" i="259"/>
  <c r="AB83" i="259" s="1"/>
  <c r="E82" i="259"/>
  <c r="AB82" i="259" s="1"/>
  <c r="E81" i="259"/>
  <c r="AB81" i="259" s="1"/>
  <c r="E80" i="259"/>
  <c r="AB80" i="259" s="1"/>
  <c r="E79" i="259"/>
  <c r="AB79" i="259" s="1"/>
  <c r="E78" i="259"/>
  <c r="AB78" i="259" s="1"/>
  <c r="E77" i="259"/>
  <c r="AB77" i="259" s="1"/>
  <c r="E76" i="259"/>
  <c r="AB76" i="259" s="1"/>
  <c r="E75" i="259"/>
  <c r="AB75" i="259" s="1"/>
  <c r="E65" i="259"/>
  <c r="AB65" i="259" s="1"/>
  <c r="E64" i="259"/>
  <c r="AB64" i="259" s="1"/>
  <c r="E63" i="259"/>
  <c r="AB63" i="259" s="1"/>
  <c r="E62" i="259"/>
  <c r="AB62" i="259" s="1"/>
  <c r="E61" i="259"/>
  <c r="AB61" i="259" s="1"/>
  <c r="E60" i="259"/>
  <c r="AB60" i="259" s="1"/>
  <c r="E59" i="259"/>
  <c r="AB59" i="259" s="1"/>
  <c r="E58" i="259"/>
  <c r="AB58" i="259" s="1"/>
  <c r="E57" i="259"/>
  <c r="AB57" i="259" s="1"/>
  <c r="E56" i="259"/>
  <c r="AB56" i="259" s="1"/>
  <c r="E55" i="259"/>
  <c r="AB55" i="259" s="1"/>
  <c r="E54" i="259"/>
  <c r="AB54" i="259" s="1"/>
  <c r="E53" i="259"/>
  <c r="AB53" i="259" s="1"/>
  <c r="E52" i="259"/>
  <c r="AB52" i="259" s="1"/>
  <c r="E51" i="259"/>
  <c r="AB51" i="259" s="1"/>
  <c r="E50" i="259"/>
  <c r="AB50" i="259" s="1"/>
  <c r="E49" i="259"/>
  <c r="AB49" i="259" s="1"/>
  <c r="E48" i="259"/>
  <c r="AB48" i="259" s="1"/>
  <c r="E47" i="259"/>
  <c r="AB47" i="259" s="1"/>
  <c r="E46" i="259"/>
  <c r="AB46" i="259" s="1"/>
  <c r="E45" i="259"/>
  <c r="AB45" i="259" s="1"/>
  <c r="E44" i="259"/>
  <c r="AB44" i="259" s="1"/>
  <c r="E43" i="259"/>
  <c r="AB43" i="259" s="1"/>
  <c r="E42" i="259"/>
  <c r="AB42" i="259" s="1"/>
  <c r="E41" i="259"/>
  <c r="AB41" i="259" s="1"/>
  <c r="E31" i="259"/>
  <c r="AB31" i="259" s="1"/>
  <c r="E30" i="259"/>
  <c r="AB30" i="259" s="1"/>
  <c r="E29" i="259"/>
  <c r="AB29" i="259" s="1"/>
  <c r="E28" i="259"/>
  <c r="AB28" i="259" s="1"/>
  <c r="E27" i="259"/>
  <c r="AB27" i="259" s="1"/>
  <c r="E26" i="259"/>
  <c r="AB26" i="259" s="1"/>
  <c r="E25" i="259"/>
  <c r="AB25" i="259" s="1"/>
  <c r="E24" i="259"/>
  <c r="AB24" i="259" s="1"/>
  <c r="E23" i="259"/>
  <c r="AB23" i="259" s="1"/>
  <c r="E22" i="259"/>
  <c r="AB22" i="259" s="1"/>
  <c r="E21" i="259"/>
  <c r="AB21" i="259" s="1"/>
  <c r="E20" i="259"/>
  <c r="AB20" i="259" s="1"/>
  <c r="E19" i="259"/>
  <c r="AB19" i="259" s="1"/>
  <c r="E18" i="259"/>
  <c r="AB18" i="259" s="1"/>
  <c r="E17" i="259"/>
  <c r="AB17" i="259" s="1"/>
  <c r="E16" i="259"/>
  <c r="AB16" i="259" s="1"/>
  <c r="E15" i="259"/>
  <c r="AB15" i="259" s="1"/>
  <c r="E14" i="259"/>
  <c r="AB14" i="259" s="1"/>
  <c r="E13" i="259"/>
  <c r="AB13" i="259" s="1"/>
  <c r="E12" i="259"/>
  <c r="AB12" i="259" s="1"/>
  <c r="E11" i="259"/>
  <c r="AB11" i="259" s="1"/>
  <c r="E10" i="259"/>
  <c r="AB10" i="259" s="1"/>
  <c r="E9" i="259"/>
  <c r="AB9" i="259" s="1"/>
  <c r="E8" i="259"/>
  <c r="AB8" i="259" s="1"/>
  <c r="E7" i="259"/>
  <c r="AB7" i="259" s="1"/>
  <c r="E65" i="255"/>
  <c r="E64" i="255"/>
  <c r="E63" i="255"/>
  <c r="E62" i="255"/>
  <c r="E61" i="255"/>
  <c r="E60" i="255"/>
  <c r="E59" i="255"/>
  <c r="E58" i="255"/>
  <c r="E57" i="255"/>
  <c r="E56" i="255"/>
  <c r="E55" i="255"/>
  <c r="E54" i="255"/>
  <c r="E53" i="255"/>
  <c r="E52" i="255"/>
  <c r="E51" i="255"/>
  <c r="E50" i="255"/>
  <c r="E49" i="255"/>
  <c r="E48" i="255"/>
  <c r="E47" i="255"/>
  <c r="E46" i="255"/>
  <c r="E45" i="255"/>
  <c r="E44" i="255"/>
  <c r="E43" i="255"/>
  <c r="E42" i="255"/>
  <c r="E41" i="255"/>
  <c r="E31" i="255"/>
  <c r="E30" i="255"/>
  <c r="E29" i="255"/>
  <c r="E28" i="255"/>
  <c r="E27" i="255"/>
  <c r="E26" i="255"/>
  <c r="E25" i="255"/>
  <c r="E24" i="255"/>
  <c r="E23" i="255"/>
  <c r="E22" i="255"/>
  <c r="E21" i="255"/>
  <c r="E20" i="255"/>
  <c r="E19" i="255"/>
  <c r="E18" i="255"/>
  <c r="E17" i="255"/>
  <c r="E16" i="255"/>
  <c r="E15" i="255"/>
  <c r="E14" i="255"/>
  <c r="E13" i="255"/>
  <c r="E12" i="255"/>
  <c r="E11" i="255"/>
  <c r="E10" i="255"/>
  <c r="E9" i="255"/>
  <c r="E8" i="255"/>
  <c r="E7" i="255"/>
  <c r="E65" i="254"/>
  <c r="E64" i="254"/>
  <c r="E63" i="254"/>
  <c r="E62" i="254"/>
  <c r="E61" i="254"/>
  <c r="E60" i="254"/>
  <c r="E59" i="254"/>
  <c r="E58" i="254"/>
  <c r="E57" i="254"/>
  <c r="E56" i="254"/>
  <c r="E55" i="254"/>
  <c r="E54" i="254"/>
  <c r="E53" i="254"/>
  <c r="E52" i="254"/>
  <c r="E51" i="254"/>
  <c r="E50" i="254"/>
  <c r="E49" i="254"/>
  <c r="E48" i="254"/>
  <c r="E47" i="254"/>
  <c r="E46" i="254"/>
  <c r="E45" i="254"/>
  <c r="E44" i="254"/>
  <c r="E43" i="254"/>
  <c r="E42" i="254"/>
  <c r="E41" i="254"/>
  <c r="E31" i="254"/>
  <c r="E30" i="254"/>
  <c r="E29" i="254"/>
  <c r="E28" i="254"/>
  <c r="E27" i="254"/>
  <c r="E26" i="254"/>
  <c r="E25" i="254"/>
  <c r="E24" i="254"/>
  <c r="E23" i="254"/>
  <c r="E22" i="254"/>
  <c r="E21" i="254"/>
  <c r="E20" i="254"/>
  <c r="E19" i="254"/>
  <c r="E18" i="254"/>
  <c r="E17" i="254"/>
  <c r="E16" i="254"/>
  <c r="E15" i="254"/>
  <c r="E14" i="254"/>
  <c r="E13" i="254"/>
  <c r="E12" i="254"/>
  <c r="E11" i="254"/>
  <c r="E10" i="254"/>
  <c r="E9" i="254"/>
  <c r="E8" i="254"/>
  <c r="E7" i="254"/>
  <c r="E65" i="253"/>
  <c r="E64" i="253"/>
  <c r="E63" i="253"/>
  <c r="E62" i="253"/>
  <c r="E61" i="253"/>
  <c r="E60" i="253"/>
  <c r="E59" i="253"/>
  <c r="E58" i="253"/>
  <c r="E57" i="253"/>
  <c r="E56" i="253"/>
  <c r="E55" i="253"/>
  <c r="E54" i="253"/>
  <c r="E53" i="253"/>
  <c r="E52" i="253"/>
  <c r="E51" i="253"/>
  <c r="E50" i="253"/>
  <c r="E49" i="253"/>
  <c r="E48" i="253"/>
  <c r="E47" i="253"/>
  <c r="E46" i="253"/>
  <c r="E45" i="253"/>
  <c r="E44" i="253"/>
  <c r="E43" i="253"/>
  <c r="E42" i="253"/>
  <c r="E41" i="253"/>
  <c r="E31" i="253"/>
  <c r="E30" i="253"/>
  <c r="E29" i="253"/>
  <c r="E28" i="253"/>
  <c r="E27" i="253"/>
  <c r="H26" i="253"/>
  <c r="E26" i="253"/>
  <c r="E25" i="253"/>
  <c r="E24" i="253"/>
  <c r="E23" i="253"/>
  <c r="E22" i="253"/>
  <c r="E21" i="253"/>
  <c r="E20" i="253"/>
  <c r="E19" i="253"/>
  <c r="E18" i="253"/>
  <c r="E17" i="253"/>
  <c r="E16" i="253"/>
  <c r="E15" i="253"/>
  <c r="E14" i="253"/>
  <c r="E13" i="253"/>
  <c r="E12" i="253"/>
  <c r="E11" i="253"/>
  <c r="E10" i="253"/>
  <c r="E9" i="253"/>
  <c r="E8" i="253"/>
  <c r="E7" i="253"/>
  <c r="H89" i="252"/>
  <c r="G89" i="252"/>
  <c r="F89" i="252"/>
  <c r="E89" i="252"/>
  <c r="D89" i="252"/>
  <c r="C89" i="252"/>
  <c r="H87" i="252"/>
  <c r="G87" i="252"/>
  <c r="F87" i="252"/>
  <c r="E87" i="252"/>
  <c r="D87" i="252"/>
  <c r="C87" i="252"/>
  <c r="H85" i="252"/>
  <c r="G85" i="252"/>
  <c r="F85" i="252"/>
  <c r="E85" i="252"/>
  <c r="D85" i="252"/>
  <c r="C85" i="252"/>
  <c r="I85" i="252" s="1"/>
  <c r="H83" i="252"/>
  <c r="G83" i="252"/>
  <c r="F83" i="252"/>
  <c r="E83" i="252"/>
  <c r="I83" i="252" s="1"/>
  <c r="D83" i="252"/>
  <c r="C83" i="252"/>
  <c r="H81" i="252"/>
  <c r="G81" i="252"/>
  <c r="F81" i="252"/>
  <c r="E81" i="252"/>
  <c r="D81" i="252"/>
  <c r="I81" i="252" s="1"/>
  <c r="C81" i="252"/>
  <c r="H79" i="252"/>
  <c r="G79" i="252"/>
  <c r="F79" i="252"/>
  <c r="E79" i="252"/>
  <c r="D79" i="252"/>
  <c r="C79" i="252"/>
  <c r="H77" i="252"/>
  <c r="G77" i="252"/>
  <c r="F77" i="252"/>
  <c r="E77" i="252"/>
  <c r="D77" i="252"/>
  <c r="C77" i="252"/>
  <c r="H75" i="252"/>
  <c r="G75" i="252"/>
  <c r="F75" i="252"/>
  <c r="E75" i="252"/>
  <c r="D75" i="252"/>
  <c r="C75" i="252"/>
  <c r="I75" i="252" s="1"/>
  <c r="H73" i="252"/>
  <c r="G73" i="252"/>
  <c r="F73" i="252"/>
  <c r="E73" i="252"/>
  <c r="D73" i="252"/>
  <c r="C73" i="252"/>
  <c r="H71" i="252"/>
  <c r="G71" i="252"/>
  <c r="G91" i="252" s="1"/>
  <c r="F71" i="252"/>
  <c r="E71" i="252"/>
  <c r="D71" i="252"/>
  <c r="C71" i="252"/>
  <c r="C91" i="252" s="1"/>
  <c r="H57" i="252"/>
  <c r="G57" i="252"/>
  <c r="F57" i="252"/>
  <c r="E57" i="252"/>
  <c r="D57" i="252"/>
  <c r="C57" i="252"/>
  <c r="I56" i="252"/>
  <c r="I55" i="252"/>
  <c r="I54" i="252"/>
  <c r="I53" i="252"/>
  <c r="I52" i="252"/>
  <c r="I51" i="252"/>
  <c r="I50" i="252"/>
  <c r="I49" i="252"/>
  <c r="I48" i="252"/>
  <c r="I47" i="252"/>
  <c r="I57" i="252" s="1"/>
  <c r="U65" i="250"/>
  <c r="AD60" i="250" s="1"/>
  <c r="T65" i="250"/>
  <c r="R65" i="250"/>
  <c r="AC60" i="250" s="1"/>
  <c r="Q65" i="250"/>
  <c r="AC59" i="250" s="1"/>
  <c r="O65" i="250"/>
  <c r="N65" i="250"/>
  <c r="L65" i="250"/>
  <c r="AA60" i="250" s="1"/>
  <c r="K65" i="250"/>
  <c r="I65" i="250"/>
  <c r="Z60" i="250" s="1"/>
  <c r="H65" i="250"/>
  <c r="F65" i="250"/>
  <c r="Y60" i="250" s="1"/>
  <c r="E65" i="250"/>
  <c r="Y59" i="250" s="1"/>
  <c r="S64" i="250"/>
  <c r="P64" i="250"/>
  <c r="M64" i="250"/>
  <c r="J64" i="250"/>
  <c r="G64" i="250"/>
  <c r="D64" i="250"/>
  <c r="S63" i="250"/>
  <c r="P63" i="250"/>
  <c r="M63" i="250"/>
  <c r="J63" i="250"/>
  <c r="G63" i="250"/>
  <c r="D63" i="250"/>
  <c r="C63" i="250" s="1"/>
  <c r="S62" i="250"/>
  <c r="P62" i="250"/>
  <c r="M62" i="250"/>
  <c r="J62" i="250"/>
  <c r="G62" i="250"/>
  <c r="D62" i="250"/>
  <c r="S61" i="250"/>
  <c r="P61" i="250"/>
  <c r="M61" i="250"/>
  <c r="J61" i="250"/>
  <c r="G61" i="250"/>
  <c r="D61" i="250"/>
  <c r="C61" i="250" s="1"/>
  <c r="AB60" i="250"/>
  <c r="S60" i="250"/>
  <c r="P60" i="250"/>
  <c r="M60" i="250"/>
  <c r="J60" i="250"/>
  <c r="G60" i="250"/>
  <c r="C60" i="250" s="1"/>
  <c r="D60" i="250"/>
  <c r="AD59" i="250"/>
  <c r="AB59" i="250"/>
  <c r="AB61" i="250" s="1"/>
  <c r="AA59" i="250"/>
  <c r="Z59" i="250"/>
  <c r="S59" i="250"/>
  <c r="P59" i="250"/>
  <c r="M59" i="250"/>
  <c r="J59" i="250"/>
  <c r="G59" i="250"/>
  <c r="D59" i="250"/>
  <c r="S58" i="250"/>
  <c r="P58" i="250"/>
  <c r="M58" i="250"/>
  <c r="J58" i="250"/>
  <c r="G58" i="250"/>
  <c r="D58" i="250"/>
  <c r="S57" i="250"/>
  <c r="P57" i="250"/>
  <c r="M57" i="250"/>
  <c r="C57" i="250" s="1"/>
  <c r="J57" i="250"/>
  <c r="G57" i="250"/>
  <c r="D57" i="250"/>
  <c r="S56" i="250"/>
  <c r="P56" i="250"/>
  <c r="M56" i="250"/>
  <c r="J56" i="250"/>
  <c r="J65" i="250" s="1"/>
  <c r="G56" i="250"/>
  <c r="D56" i="250"/>
  <c r="S55" i="250"/>
  <c r="P55" i="250"/>
  <c r="P65" i="250" s="1"/>
  <c r="M55" i="250"/>
  <c r="J55" i="250"/>
  <c r="G55" i="250"/>
  <c r="D55" i="250"/>
  <c r="D65" i="250" s="1"/>
  <c r="F72" i="249"/>
  <c r="E72" i="249"/>
  <c r="F71" i="249"/>
  <c r="E71" i="249"/>
  <c r="F70" i="249"/>
  <c r="E70" i="249"/>
  <c r="F69" i="249"/>
  <c r="E69" i="249"/>
  <c r="F68" i="249"/>
  <c r="E68" i="249"/>
  <c r="F67" i="249"/>
  <c r="E67" i="249"/>
  <c r="F66" i="249"/>
  <c r="E66" i="249"/>
  <c r="F65" i="249"/>
  <c r="E65" i="249"/>
  <c r="F64" i="249"/>
  <c r="E64" i="249"/>
  <c r="M57" i="249"/>
  <c r="L57" i="249"/>
  <c r="K57" i="249"/>
  <c r="K71" i="249" s="1"/>
  <c r="J57" i="249"/>
  <c r="K70" i="249" s="1"/>
  <c r="I57" i="249"/>
  <c r="H57" i="249"/>
  <c r="G57" i="249"/>
  <c r="K67" i="249" s="1"/>
  <c r="F57" i="249"/>
  <c r="K66" i="249" s="1"/>
  <c r="E57" i="249"/>
  <c r="K65" i="249" s="1"/>
  <c r="D57" i="249"/>
  <c r="M56" i="249"/>
  <c r="N54" i="249" s="1"/>
  <c r="L56" i="249"/>
  <c r="K56" i="249"/>
  <c r="J56" i="249"/>
  <c r="I56" i="249"/>
  <c r="K69" i="249" s="1"/>
  <c r="H56" i="249"/>
  <c r="J68" i="249" s="1"/>
  <c r="G56" i="249"/>
  <c r="F56" i="249"/>
  <c r="E56" i="249"/>
  <c r="J65" i="249" s="1"/>
  <c r="D56" i="249"/>
  <c r="J64" i="249" s="1"/>
  <c r="O55" i="249"/>
  <c r="O54" i="249"/>
  <c r="O53" i="249"/>
  <c r="O52" i="249"/>
  <c r="O51" i="249"/>
  <c r="O50" i="249"/>
  <c r="O49" i="249"/>
  <c r="O48" i="249"/>
  <c r="O47" i="249"/>
  <c r="O46" i="249"/>
  <c r="O45" i="249"/>
  <c r="O44" i="249"/>
  <c r="O43" i="249"/>
  <c r="O42" i="249"/>
  <c r="O41" i="249"/>
  <c r="O40" i="249"/>
  <c r="O39" i="249"/>
  <c r="O38" i="249"/>
  <c r="O37" i="249"/>
  <c r="O36" i="249"/>
  <c r="I63" i="248"/>
  <c r="I61" i="248"/>
  <c r="I59" i="248"/>
  <c r="I57" i="248"/>
  <c r="I55" i="248"/>
  <c r="L49" i="248"/>
  <c r="L54" i="248" s="1"/>
  <c r="K49" i="248"/>
  <c r="K64" i="248" s="1"/>
  <c r="J49" i="248"/>
  <c r="J64" i="248" s="1"/>
  <c r="I49" i="248"/>
  <c r="I64" i="248" s="1"/>
  <c r="H49" i="248"/>
  <c r="H60" i="248" s="1"/>
  <c r="G49" i="248"/>
  <c r="G64" i="248" s="1"/>
  <c r="F49" i="248"/>
  <c r="F64" i="248" s="1"/>
  <c r="E49" i="248"/>
  <c r="E64" i="248" s="1"/>
  <c r="D49" i="248"/>
  <c r="D63" i="248" s="1"/>
  <c r="C49" i="248"/>
  <c r="C64" i="248" s="1"/>
  <c r="N48" i="248"/>
  <c r="N47" i="248"/>
  <c r="M47" i="248"/>
  <c r="N46" i="248"/>
  <c r="N45" i="248"/>
  <c r="M45" i="248"/>
  <c r="N44" i="248"/>
  <c r="N43" i="248"/>
  <c r="M43" i="248"/>
  <c r="N42" i="248"/>
  <c r="N41" i="248"/>
  <c r="M41" i="248"/>
  <c r="N40" i="248"/>
  <c r="N39" i="248"/>
  <c r="M39" i="248"/>
  <c r="L63" i="247"/>
  <c r="I63" i="247"/>
  <c r="H63" i="247"/>
  <c r="D63" i="247"/>
  <c r="L61" i="247"/>
  <c r="E61" i="247"/>
  <c r="D61" i="247"/>
  <c r="L59" i="247"/>
  <c r="H59" i="247"/>
  <c r="E59" i="247"/>
  <c r="D59" i="247"/>
  <c r="I57" i="247"/>
  <c r="H57" i="247"/>
  <c r="L55" i="247"/>
  <c r="I55" i="247"/>
  <c r="H55" i="247"/>
  <c r="D55" i="247"/>
  <c r="K54" i="247"/>
  <c r="L49" i="247"/>
  <c r="M49" i="247" s="1"/>
  <c r="K49" i="247"/>
  <c r="K56" i="247" s="1"/>
  <c r="J49" i="247"/>
  <c r="J54" i="247" s="1"/>
  <c r="I49" i="247"/>
  <c r="I64" i="247" s="1"/>
  <c r="H49" i="247"/>
  <c r="H64" i="247" s="1"/>
  <c r="G49" i="247"/>
  <c r="G63" i="247" s="1"/>
  <c r="F49" i="247"/>
  <c r="F64" i="247" s="1"/>
  <c r="E49" i="247"/>
  <c r="E64" i="247" s="1"/>
  <c r="D49" i="247"/>
  <c r="D64" i="247" s="1"/>
  <c r="C49" i="247"/>
  <c r="C63" i="247" s="1"/>
  <c r="N48" i="247"/>
  <c r="N47" i="247"/>
  <c r="M47" i="247"/>
  <c r="N46" i="247"/>
  <c r="N45" i="247"/>
  <c r="M45" i="247"/>
  <c r="N44" i="247"/>
  <c r="N43" i="247"/>
  <c r="M43" i="247"/>
  <c r="N42" i="247"/>
  <c r="N41" i="247"/>
  <c r="M41" i="247"/>
  <c r="N40" i="247"/>
  <c r="N39" i="247"/>
  <c r="M39" i="247"/>
  <c r="L63" i="246"/>
  <c r="D63" i="246"/>
  <c r="L61" i="246"/>
  <c r="D61" i="246"/>
  <c r="H59" i="246"/>
  <c r="H57" i="246"/>
  <c r="L55" i="246"/>
  <c r="D55" i="246"/>
  <c r="N49" i="246"/>
  <c r="L49" i="246"/>
  <c r="M49" i="246" s="1"/>
  <c r="K49" i="246"/>
  <c r="K64" i="246" s="1"/>
  <c r="J49" i="246"/>
  <c r="J64" i="246" s="1"/>
  <c r="I49" i="246"/>
  <c r="I64" i="246" s="1"/>
  <c r="H49" i="246"/>
  <c r="H64" i="246" s="1"/>
  <c r="G49" i="246"/>
  <c r="G64" i="246" s="1"/>
  <c r="F49" i="246"/>
  <c r="F64" i="246" s="1"/>
  <c r="E49" i="246"/>
  <c r="E64" i="246" s="1"/>
  <c r="D49" i="246"/>
  <c r="D64" i="246" s="1"/>
  <c r="C49" i="246"/>
  <c r="C64" i="246" s="1"/>
  <c r="N48" i="246"/>
  <c r="N47" i="246"/>
  <c r="M47" i="246"/>
  <c r="N46" i="246"/>
  <c r="N45" i="246"/>
  <c r="M45" i="246"/>
  <c r="N44" i="246"/>
  <c r="N43" i="246"/>
  <c r="M43" i="246"/>
  <c r="N42" i="246"/>
  <c r="N41" i="246"/>
  <c r="N40" i="246"/>
  <c r="N39" i="246"/>
  <c r="M39" i="246"/>
  <c r="G115" i="245"/>
  <c r="G114" i="245"/>
  <c r="G113" i="245"/>
  <c r="G112" i="245"/>
  <c r="G111" i="245"/>
  <c r="G110" i="245"/>
  <c r="G109" i="245"/>
  <c r="G108" i="245"/>
  <c r="G107" i="245"/>
  <c r="G106" i="245"/>
  <c r="G105" i="245"/>
  <c r="G104" i="245"/>
  <c r="G103" i="245"/>
  <c r="G102" i="245"/>
  <c r="G101" i="245"/>
  <c r="G100" i="245"/>
  <c r="G99" i="245"/>
  <c r="G98" i="245"/>
  <c r="G97" i="245"/>
  <c r="G96" i="245"/>
  <c r="G95" i="245"/>
  <c r="G94" i="245"/>
  <c r="G93" i="245"/>
  <c r="G92" i="245"/>
  <c r="G91" i="245"/>
  <c r="G90" i="245"/>
  <c r="G89" i="245"/>
  <c r="G88" i="245"/>
  <c r="G87" i="245"/>
  <c r="F84" i="245"/>
  <c r="J83" i="245"/>
  <c r="G83" i="245"/>
  <c r="F83" i="245"/>
  <c r="F82" i="245"/>
  <c r="J81" i="245"/>
  <c r="K81" i="245" s="1"/>
  <c r="G81" i="245"/>
  <c r="F81" i="245"/>
  <c r="F80" i="245"/>
  <c r="J79" i="245"/>
  <c r="G79" i="245"/>
  <c r="F79" i="245"/>
  <c r="F78" i="245"/>
  <c r="J77" i="245"/>
  <c r="K77" i="245" s="1"/>
  <c r="G77" i="245"/>
  <c r="H77" i="245" s="1"/>
  <c r="F77" i="245"/>
  <c r="K75" i="245"/>
  <c r="N88" i="244"/>
  <c r="M88" i="244"/>
  <c r="N87" i="244"/>
  <c r="M87" i="244"/>
  <c r="N86" i="244"/>
  <c r="M86" i="244"/>
  <c r="N85" i="244"/>
  <c r="M85" i="244"/>
  <c r="N84" i="244"/>
  <c r="M84" i="244"/>
  <c r="N83" i="244"/>
  <c r="M83" i="244"/>
  <c r="N82" i="244"/>
  <c r="M82" i="244"/>
  <c r="E59" i="246" l="1"/>
  <c r="K79" i="245"/>
  <c r="F57" i="248"/>
  <c r="N57" i="249"/>
  <c r="J69" i="249"/>
  <c r="K68" i="263"/>
  <c r="C64" i="263"/>
  <c r="E61" i="246"/>
  <c r="N37" i="249"/>
  <c r="N43" i="249"/>
  <c r="N47" i="249"/>
  <c r="N51" i="249"/>
  <c r="N55" i="249"/>
  <c r="J66" i="249"/>
  <c r="N56" i="249"/>
  <c r="G65" i="250"/>
  <c r="C59" i="250"/>
  <c r="F61" i="248"/>
  <c r="N41" i="249"/>
  <c r="N45" i="249"/>
  <c r="N49" i="249"/>
  <c r="N53" i="249"/>
  <c r="J70" i="249"/>
  <c r="E73" i="249"/>
  <c r="S65" i="250"/>
  <c r="K60" i="263"/>
  <c r="C60" i="263"/>
  <c r="AD26" i="264"/>
  <c r="AD19" i="264"/>
  <c r="AH26" i="264"/>
  <c r="AH25" i="264"/>
  <c r="AH23" i="264"/>
  <c r="AH21" i="264"/>
  <c r="D77" i="245"/>
  <c r="E77" i="245" s="1"/>
  <c r="D79" i="245"/>
  <c r="D81" i="245"/>
  <c r="E83" i="245" s="1"/>
  <c r="D83" i="245"/>
  <c r="M41" i="246"/>
  <c r="E55" i="246"/>
  <c r="D57" i="246"/>
  <c r="L57" i="246"/>
  <c r="I59" i="246"/>
  <c r="H61" i="246"/>
  <c r="E63" i="246"/>
  <c r="E55" i="247"/>
  <c r="D57" i="247"/>
  <c r="L57" i="247"/>
  <c r="I59" i="247"/>
  <c r="H61" i="247"/>
  <c r="E63" i="247"/>
  <c r="J55" i="248"/>
  <c r="J57" i="248"/>
  <c r="J59" i="248"/>
  <c r="J61" i="248"/>
  <c r="J63" i="248"/>
  <c r="J67" i="249"/>
  <c r="J71" i="249"/>
  <c r="K64" i="249"/>
  <c r="K68" i="249"/>
  <c r="K72" i="249"/>
  <c r="J73" i="249"/>
  <c r="C56" i="250"/>
  <c r="AD61" i="250"/>
  <c r="I77" i="252"/>
  <c r="K36" i="263"/>
  <c r="C32" i="263"/>
  <c r="E48" i="263"/>
  <c r="C52" i="263"/>
  <c r="E52" i="263" s="1"/>
  <c r="F93" i="263"/>
  <c r="AA27" i="264"/>
  <c r="AA26" i="264"/>
  <c r="AO20" i="264"/>
  <c r="AI27" i="264"/>
  <c r="AI22" i="264"/>
  <c r="AH19" i="264"/>
  <c r="AA22" i="264"/>
  <c r="AO24" i="264"/>
  <c r="K83" i="245"/>
  <c r="I55" i="246"/>
  <c r="I63" i="246"/>
  <c r="F55" i="248"/>
  <c r="F59" i="248"/>
  <c r="F63" i="248"/>
  <c r="I57" i="246"/>
  <c r="N39" i="249"/>
  <c r="H79" i="245"/>
  <c r="H81" i="245"/>
  <c r="H83" i="245"/>
  <c r="H55" i="246"/>
  <c r="E57" i="246"/>
  <c r="D59" i="246"/>
  <c r="L59" i="246"/>
  <c r="I61" i="246"/>
  <c r="H63" i="246"/>
  <c r="N49" i="247"/>
  <c r="E57" i="247"/>
  <c r="I61" i="247"/>
  <c r="E55" i="248"/>
  <c r="E57" i="248"/>
  <c r="E59" i="248"/>
  <c r="E61" i="248"/>
  <c r="E63" i="248"/>
  <c r="N36" i="249"/>
  <c r="N38" i="249"/>
  <c r="N40" i="249"/>
  <c r="N42" i="249"/>
  <c r="N44" i="249"/>
  <c r="N46" i="249"/>
  <c r="N48" i="249"/>
  <c r="N50" i="249"/>
  <c r="N52" i="249"/>
  <c r="O56" i="249"/>
  <c r="F73" i="249"/>
  <c r="K73" i="249"/>
  <c r="M65" i="250"/>
  <c r="C58" i="250"/>
  <c r="Z61" i="250"/>
  <c r="C62" i="250"/>
  <c r="I73" i="252"/>
  <c r="K52" i="260"/>
  <c r="C28" i="263"/>
  <c r="G48" i="263"/>
  <c r="K56" i="263"/>
  <c r="F92" i="263"/>
  <c r="AE22" i="264"/>
  <c r="AD25" i="264"/>
  <c r="AE60" i="250"/>
  <c r="D91" i="252"/>
  <c r="H91" i="252"/>
  <c r="F91" i="252"/>
  <c r="I79" i="252"/>
  <c r="I89" i="252"/>
  <c r="E36" i="263"/>
  <c r="K44" i="263"/>
  <c r="K52" i="263"/>
  <c r="E68" i="263"/>
  <c r="K76" i="263"/>
  <c r="AB27" i="264"/>
  <c r="C64" i="250"/>
  <c r="E91" i="252"/>
  <c r="I87" i="252"/>
  <c r="H52" i="260"/>
  <c r="L52" i="260"/>
  <c r="G32" i="263"/>
  <c r="I94" i="263"/>
  <c r="G64" i="263"/>
  <c r="K72" i="263"/>
  <c r="AK15" i="264"/>
  <c r="AF19" i="264"/>
  <c r="AB21" i="264"/>
  <c r="AJ21" i="264"/>
  <c r="AB23" i="264"/>
  <c r="AJ23" i="264"/>
  <c r="AF27" i="264"/>
  <c r="AG20" i="264"/>
  <c r="AG24" i="264"/>
  <c r="AC29" i="264"/>
  <c r="AL15" i="264"/>
  <c r="AC19" i="264"/>
  <c r="AG19" i="264"/>
  <c r="AO19" i="264"/>
  <c r="AD20" i="264"/>
  <c r="AH20" i="264"/>
  <c r="AA21" i="264"/>
  <c r="AE21" i="264"/>
  <c r="AI21" i="264"/>
  <c r="AB22" i="264"/>
  <c r="AF22" i="264"/>
  <c r="AJ22" i="264"/>
  <c r="AC23" i="264"/>
  <c r="AG23" i="264"/>
  <c r="AO23" i="264"/>
  <c r="AD24" i="264"/>
  <c r="AH24" i="264"/>
  <c r="AA25" i="264"/>
  <c r="AE25" i="264"/>
  <c r="AI25" i="264"/>
  <c r="AB26" i="264"/>
  <c r="AF26" i="264"/>
  <c r="AJ26" i="264"/>
  <c r="AC27" i="264"/>
  <c r="AG27" i="264"/>
  <c r="AO27" i="264"/>
  <c r="AD29" i="264"/>
  <c r="AH29" i="264"/>
  <c r="V38" i="264"/>
  <c r="V40" i="264"/>
  <c r="V42" i="264"/>
  <c r="V44" i="264"/>
  <c r="V46" i="264"/>
  <c r="V48" i="264"/>
  <c r="AA20" i="264"/>
  <c r="AE20" i="264"/>
  <c r="AI20" i="264"/>
  <c r="AC22" i="264"/>
  <c r="AG22" i="264"/>
  <c r="AO22" i="264"/>
  <c r="AA24" i="264"/>
  <c r="AE24" i="264"/>
  <c r="AI24" i="264"/>
  <c r="AB25" i="264"/>
  <c r="AF25" i="264"/>
  <c r="AJ25" i="264"/>
  <c r="AC26" i="264"/>
  <c r="AG26" i="264"/>
  <c r="AO26" i="264"/>
  <c r="AD27" i="264"/>
  <c r="AH27" i="264"/>
  <c r="AA29" i="264"/>
  <c r="AE29" i="264"/>
  <c r="AI29" i="264"/>
  <c r="W48" i="264"/>
  <c r="AC20" i="264"/>
  <c r="AC24" i="264"/>
  <c r="AG29" i="264"/>
  <c r="AA19" i="264"/>
  <c r="AE19" i="264"/>
  <c r="AI19" i="264"/>
  <c r="AB20" i="264"/>
  <c r="AF20" i="264"/>
  <c r="AJ20" i="264"/>
  <c r="AC21" i="264"/>
  <c r="AG21" i="264"/>
  <c r="AO21" i="264"/>
  <c r="AD22" i="264"/>
  <c r="AH22" i="264"/>
  <c r="AA23" i="264"/>
  <c r="AE23" i="264"/>
  <c r="AI23" i="264"/>
  <c r="AB24" i="264"/>
  <c r="AF24" i="264"/>
  <c r="AJ24" i="264"/>
  <c r="AO25" i="264"/>
  <c r="V39" i="264"/>
  <c r="V41" i="264"/>
  <c r="V43" i="264"/>
  <c r="I87" i="263"/>
  <c r="I89" i="263"/>
  <c r="E32" i="263"/>
  <c r="K32" i="263"/>
  <c r="G40" i="263"/>
  <c r="K48" i="263"/>
  <c r="G56" i="263"/>
  <c r="K64" i="263"/>
  <c r="G72" i="263"/>
  <c r="G88" i="263"/>
  <c r="I88" i="263" s="1"/>
  <c r="G90" i="263"/>
  <c r="I90" i="263" s="1"/>
  <c r="G91" i="263"/>
  <c r="I91" i="263" s="1"/>
  <c r="G92" i="263"/>
  <c r="G93" i="263"/>
  <c r="I93" i="263" s="1"/>
  <c r="G36" i="263"/>
  <c r="C40" i="263"/>
  <c r="E40" i="263" s="1"/>
  <c r="G52" i="263"/>
  <c r="C56" i="263"/>
  <c r="E56" i="263" s="1"/>
  <c r="G68" i="263"/>
  <c r="C72" i="263"/>
  <c r="E72" i="263" s="1"/>
  <c r="G44" i="263"/>
  <c r="G60" i="263"/>
  <c r="J51" i="252"/>
  <c r="E58" i="252"/>
  <c r="F58" i="252"/>
  <c r="J49" i="252"/>
  <c r="J53" i="252"/>
  <c r="G58" i="252"/>
  <c r="I58" i="252"/>
  <c r="J57" i="252"/>
  <c r="J54" i="252"/>
  <c r="J48" i="252"/>
  <c r="J56" i="252"/>
  <c r="J52" i="252"/>
  <c r="J50" i="252"/>
  <c r="J55" i="252"/>
  <c r="C58" i="252"/>
  <c r="D58" i="252"/>
  <c r="H58" i="252"/>
  <c r="J47" i="252"/>
  <c r="I71" i="252"/>
  <c r="AE59" i="250"/>
  <c r="AE61" i="250" s="1"/>
  <c r="Y61" i="250"/>
  <c r="AC61" i="250"/>
  <c r="AA61" i="250"/>
  <c r="C55" i="250"/>
  <c r="C65" i="250" s="1"/>
  <c r="J72" i="249"/>
  <c r="O57" i="249"/>
  <c r="G54" i="248"/>
  <c r="G56" i="248"/>
  <c r="C60" i="248"/>
  <c r="D54" i="248"/>
  <c r="H54" i="248"/>
  <c r="H56" i="248"/>
  <c r="L56" i="248"/>
  <c r="H58" i="248"/>
  <c r="L58" i="248"/>
  <c r="D60" i="248"/>
  <c r="L60" i="248"/>
  <c r="D62" i="248"/>
  <c r="H62" i="248"/>
  <c r="L62" i="248"/>
  <c r="D64" i="248"/>
  <c r="H64" i="248"/>
  <c r="L64" i="248"/>
  <c r="M40" i="248"/>
  <c r="M42" i="248"/>
  <c r="M44" i="248"/>
  <c r="M46" i="248"/>
  <c r="M48" i="248"/>
  <c r="M49" i="248"/>
  <c r="E54" i="248"/>
  <c r="I54" i="248"/>
  <c r="C55" i="248"/>
  <c r="G55" i="248"/>
  <c r="K55" i="248"/>
  <c r="E56" i="248"/>
  <c r="I56" i="248"/>
  <c r="C57" i="248"/>
  <c r="G57" i="248"/>
  <c r="K57" i="248"/>
  <c r="E58" i="248"/>
  <c r="I58" i="248"/>
  <c r="C59" i="248"/>
  <c r="G59" i="248"/>
  <c r="K59" i="248"/>
  <c r="E60" i="248"/>
  <c r="I60" i="248"/>
  <c r="C61" i="248"/>
  <c r="G61" i="248"/>
  <c r="K61" i="248"/>
  <c r="E62" i="248"/>
  <c r="I62" i="248"/>
  <c r="C63" i="248"/>
  <c r="G63" i="248"/>
  <c r="K63" i="248"/>
  <c r="K54" i="248"/>
  <c r="C56" i="248"/>
  <c r="G58" i="248"/>
  <c r="K60" i="248"/>
  <c r="D56" i="248"/>
  <c r="D58" i="248"/>
  <c r="N49" i="248"/>
  <c r="F54" i="248"/>
  <c r="J54" i="248"/>
  <c r="D55" i="248"/>
  <c r="H55" i="248"/>
  <c r="L55" i="248"/>
  <c r="F56" i="248"/>
  <c r="J56" i="248"/>
  <c r="D57" i="248"/>
  <c r="H57" i="248"/>
  <c r="L57" i="248"/>
  <c r="F58" i="248"/>
  <c r="J58" i="248"/>
  <c r="D59" i="248"/>
  <c r="H59" i="248"/>
  <c r="L59" i="248"/>
  <c r="F60" i="248"/>
  <c r="J60" i="248"/>
  <c r="D61" i="248"/>
  <c r="H61" i="248"/>
  <c r="L61" i="248"/>
  <c r="F62" i="248"/>
  <c r="J62" i="248"/>
  <c r="H63" i="248"/>
  <c r="L63" i="248"/>
  <c r="C54" i="248"/>
  <c r="K56" i="248"/>
  <c r="C58" i="248"/>
  <c r="K58" i="248"/>
  <c r="G60" i="248"/>
  <c r="C62" i="248"/>
  <c r="G62" i="248"/>
  <c r="K62" i="248"/>
  <c r="C54" i="247"/>
  <c r="G54" i="247"/>
  <c r="C56" i="247"/>
  <c r="G56" i="247"/>
  <c r="C58" i="247"/>
  <c r="G58" i="247"/>
  <c r="K58" i="247"/>
  <c r="C60" i="247"/>
  <c r="G60" i="247"/>
  <c r="K60" i="247"/>
  <c r="C62" i="247"/>
  <c r="G62" i="247"/>
  <c r="K62" i="247"/>
  <c r="C64" i="247"/>
  <c r="G64" i="247"/>
  <c r="K64" i="247"/>
  <c r="D54" i="247"/>
  <c r="H54" i="247"/>
  <c r="L54" i="247"/>
  <c r="F55" i="247"/>
  <c r="J55" i="247"/>
  <c r="D56" i="247"/>
  <c r="H56" i="247"/>
  <c r="L56" i="247"/>
  <c r="F57" i="247"/>
  <c r="J57" i="247"/>
  <c r="D58" i="247"/>
  <c r="H58" i="247"/>
  <c r="L58" i="247"/>
  <c r="F59" i="247"/>
  <c r="J59" i="247"/>
  <c r="D60" i="247"/>
  <c r="H60" i="247"/>
  <c r="L60" i="247"/>
  <c r="F61" i="247"/>
  <c r="J61" i="247"/>
  <c r="D62" i="247"/>
  <c r="H62" i="247"/>
  <c r="L62" i="247"/>
  <c r="F63" i="247"/>
  <c r="J63" i="247"/>
  <c r="L64" i="247"/>
  <c r="M40" i="247"/>
  <c r="M42" i="247"/>
  <c r="M44" i="247"/>
  <c r="M46" i="247"/>
  <c r="M48" i="247"/>
  <c r="E54" i="247"/>
  <c r="I54" i="247"/>
  <c r="C55" i="247"/>
  <c r="G55" i="247"/>
  <c r="K55" i="247"/>
  <c r="E56" i="247"/>
  <c r="I56" i="247"/>
  <c r="C57" i="247"/>
  <c r="G57" i="247"/>
  <c r="K57" i="247"/>
  <c r="E58" i="247"/>
  <c r="I58" i="247"/>
  <c r="C59" i="247"/>
  <c r="G59" i="247"/>
  <c r="K59" i="247"/>
  <c r="E60" i="247"/>
  <c r="I60" i="247"/>
  <c r="C61" i="247"/>
  <c r="G61" i="247"/>
  <c r="K61" i="247"/>
  <c r="E62" i="247"/>
  <c r="I62" i="247"/>
  <c r="K63" i="247"/>
  <c r="F54" i="247"/>
  <c r="F56" i="247"/>
  <c r="J56" i="247"/>
  <c r="F58" i="247"/>
  <c r="J58" i="247"/>
  <c r="F60" i="247"/>
  <c r="J60" i="247"/>
  <c r="F62" i="247"/>
  <c r="J62" i="247"/>
  <c r="J64" i="247"/>
  <c r="C54" i="246"/>
  <c r="G54" i="246"/>
  <c r="C56" i="246"/>
  <c r="G56" i="246"/>
  <c r="K56" i="246"/>
  <c r="G58" i="246"/>
  <c r="D54" i="246"/>
  <c r="H54" i="246"/>
  <c r="L54" i="246"/>
  <c r="F55" i="246"/>
  <c r="J55" i="246"/>
  <c r="D56" i="246"/>
  <c r="H56" i="246"/>
  <c r="L56" i="246"/>
  <c r="F57" i="246"/>
  <c r="J57" i="246"/>
  <c r="D58" i="246"/>
  <c r="H58" i="246"/>
  <c r="L58" i="246"/>
  <c r="F59" i="246"/>
  <c r="J59" i="246"/>
  <c r="D60" i="246"/>
  <c r="H60" i="246"/>
  <c r="L60" i="246"/>
  <c r="F61" i="246"/>
  <c r="J61" i="246"/>
  <c r="D62" i="246"/>
  <c r="H62" i="246"/>
  <c r="L62" i="246"/>
  <c r="F63" i="246"/>
  <c r="J63" i="246"/>
  <c r="L64" i="246"/>
  <c r="M40" i="246"/>
  <c r="M42" i="246"/>
  <c r="M44" i="246"/>
  <c r="M46" i="246"/>
  <c r="M48" i="246"/>
  <c r="E54" i="246"/>
  <c r="I54" i="246"/>
  <c r="C55" i="246"/>
  <c r="G55" i="246"/>
  <c r="K55" i="246"/>
  <c r="E56" i="246"/>
  <c r="I56" i="246"/>
  <c r="C57" i="246"/>
  <c r="G57" i="246"/>
  <c r="K57" i="246"/>
  <c r="E58" i="246"/>
  <c r="I58" i="246"/>
  <c r="C59" i="246"/>
  <c r="G59" i="246"/>
  <c r="K59" i="246"/>
  <c r="E60" i="246"/>
  <c r="I60" i="246"/>
  <c r="C61" i="246"/>
  <c r="G61" i="246"/>
  <c r="K61" i="246"/>
  <c r="E62" i="246"/>
  <c r="I62" i="246"/>
  <c r="C63" i="246"/>
  <c r="G63" i="246"/>
  <c r="K63" i="246"/>
  <c r="F54" i="246"/>
  <c r="J54" i="246"/>
  <c r="F56" i="246"/>
  <c r="J56" i="246"/>
  <c r="F58" i="246"/>
  <c r="J58" i="246"/>
  <c r="F60" i="246"/>
  <c r="J60" i="246"/>
  <c r="F62" i="246"/>
  <c r="J62" i="246"/>
  <c r="K54" i="246"/>
  <c r="C58" i="246"/>
  <c r="K58" i="246"/>
  <c r="C60" i="246"/>
  <c r="G60" i="246"/>
  <c r="K60" i="246"/>
  <c r="C62" i="246"/>
  <c r="G62" i="246"/>
  <c r="K62" i="246"/>
  <c r="E79" i="245"/>
  <c r="E81" i="245"/>
  <c r="I91" i="252" l="1"/>
  <c r="I92" i="263"/>
  <c r="E64" i="263"/>
  <c r="E76" i="263"/>
  <c r="E44" i="263"/>
  <c r="E60" i="263"/>
</calcChain>
</file>

<file path=xl/sharedStrings.xml><?xml version="1.0" encoding="utf-8"?>
<sst xmlns="http://schemas.openxmlformats.org/spreadsheetml/2006/main" count="10048" uniqueCount="1967">
  <si>
    <t>海外在留邦人数調査統計</t>
  </si>
  <si>
    <t xml:space="preserve">(Annual Report of Statistics on Japanese Nationals Overseas) </t>
  </si>
  <si>
    <t>外務省領事局政策課</t>
  </si>
  <si>
    <t>目         次</t>
  </si>
  <si>
    <t xml:space="preserve">国際協力機構 (JICA) </t>
  </si>
  <si>
    <t xml:space="preserve">国際電気通信連合  （ITU） </t>
  </si>
  <si>
    <t xml:space="preserve">世界銀行(WB） </t>
  </si>
  <si>
    <t>ブラジル</t>
  </si>
  <si>
    <t xml:space="preserve">年 </t>
  </si>
  <si>
    <t xml:space="preserve">N/A </t>
  </si>
  <si>
    <t>北米</t>
  </si>
  <si>
    <t>南米</t>
  </si>
  <si>
    <t>西欧</t>
  </si>
  <si>
    <t xml:space="preserve">前年比 </t>
  </si>
  <si>
    <t xml:space="preserve">英国 </t>
  </si>
  <si>
    <t xml:space="preserve">カナダ </t>
  </si>
  <si>
    <t xml:space="preserve">マレーシア </t>
  </si>
  <si>
    <t xml:space="preserve">台湾 </t>
  </si>
  <si>
    <t xml:space="preserve">ニュージーランド </t>
  </si>
  <si>
    <t xml:space="preserve">スペイン </t>
  </si>
  <si>
    <t xml:space="preserve">インド </t>
  </si>
  <si>
    <t xml:space="preserve">アラブ首長国連邦 </t>
  </si>
  <si>
    <t xml:space="preserve">アイルランド </t>
  </si>
  <si>
    <t xml:space="preserve">ハンガリー </t>
  </si>
  <si>
    <t xml:space="preserve">北マリアナ諸島（サイパン駐） </t>
  </si>
  <si>
    <t xml:space="preserve">シンガポール </t>
  </si>
  <si>
    <t xml:space="preserve">全世界 </t>
  </si>
  <si>
    <t>補習授業校</t>
  </si>
  <si>
    <t xml:space="preserve">アルジェリア </t>
  </si>
  <si>
    <t xml:space="preserve">インドネシア </t>
  </si>
  <si>
    <t xml:space="preserve">スリランカ </t>
  </si>
  <si>
    <t xml:space="preserve">タイ </t>
  </si>
  <si>
    <t xml:space="preserve">ベトナム </t>
  </si>
  <si>
    <t xml:space="preserve">フィリピン </t>
  </si>
  <si>
    <t xml:space="preserve">オーストラリア </t>
  </si>
  <si>
    <t xml:space="preserve">パラグアイ </t>
  </si>
  <si>
    <t xml:space="preserve">ブラジル </t>
  </si>
  <si>
    <t xml:space="preserve">ペルー </t>
  </si>
  <si>
    <t xml:space="preserve">ボリビア </t>
  </si>
  <si>
    <t xml:space="preserve">イタリア </t>
  </si>
  <si>
    <t xml:space="preserve">オーストリア </t>
  </si>
  <si>
    <t xml:space="preserve">スイス </t>
  </si>
  <si>
    <t xml:space="preserve">ドイツ </t>
  </si>
  <si>
    <t xml:space="preserve">フランス </t>
  </si>
  <si>
    <t xml:space="preserve">ロシア </t>
  </si>
  <si>
    <t xml:space="preserve">サウジアラビア </t>
  </si>
  <si>
    <t xml:space="preserve">トルコ </t>
  </si>
  <si>
    <t xml:space="preserve">ケニア </t>
  </si>
  <si>
    <t>日系企業区分</t>
    <rPh sb="0" eb="2">
      <t>ニッケイ</t>
    </rPh>
    <rPh sb="2" eb="4">
      <t>キギョウ</t>
    </rPh>
    <rPh sb="4" eb="6">
      <t>クブン</t>
    </rPh>
    <phoneticPr fontId="38"/>
  </si>
  <si>
    <t>統計表の表示</t>
    <rPh sb="0" eb="2">
      <t>トウケイ</t>
    </rPh>
    <phoneticPr fontId="38"/>
  </si>
  <si>
    <t>③＋④</t>
  </si>
  <si>
    <t>③～⑤</t>
  </si>
  <si>
    <t>　　　主な独立行政法人</t>
    <rPh sb="3" eb="4">
      <t>オモ</t>
    </rPh>
    <phoneticPr fontId="38"/>
  </si>
  <si>
    <t>　　　主な国連専門機関及び国際機関</t>
    <rPh sb="3" eb="4">
      <t>オモ</t>
    </rPh>
    <rPh sb="11" eb="12">
      <t>オヨ</t>
    </rPh>
    <phoneticPr fontId="38"/>
  </si>
  <si>
    <t>H19</t>
  </si>
  <si>
    <t>H20</t>
  </si>
  <si>
    <t>H21</t>
  </si>
  <si>
    <t>H22</t>
  </si>
  <si>
    <t>H23</t>
  </si>
  <si>
    <t>カナダ</t>
  </si>
  <si>
    <t>米国</t>
    <rPh sb="0" eb="1">
      <t>ベイ</t>
    </rPh>
    <phoneticPr fontId="38"/>
  </si>
  <si>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</si>
  <si>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</si>
  <si>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</si>
  <si>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</si>
  <si>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</si>
  <si>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</si>
  <si>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</si>
  <si>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</si>
  <si>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</si>
  <si>
    <t xml:space="preserve">平成19年 </t>
  </si>
  <si>
    <t xml:space="preserve">平成20年 </t>
  </si>
  <si>
    <t xml:space="preserve">平成21年 </t>
  </si>
  <si>
    <t xml:space="preserve">平成元年 </t>
    <rPh sb="2" eb="3">
      <t>ガン</t>
    </rPh>
    <phoneticPr fontId="25"/>
  </si>
  <si>
    <t>地 域</t>
  </si>
  <si>
    <t>男</t>
  </si>
  <si>
    <t>女</t>
  </si>
  <si>
    <t>地域</t>
    <rPh sb="0" eb="2">
      <t>チイキ</t>
    </rPh>
    <phoneticPr fontId="43"/>
  </si>
  <si>
    <t>男</t>
    <rPh sb="0" eb="1">
      <t>オトコ</t>
    </rPh>
    <phoneticPr fontId="43"/>
  </si>
  <si>
    <t>女</t>
    <rPh sb="0" eb="1">
      <t>オンナ</t>
    </rPh>
    <phoneticPr fontId="43"/>
  </si>
  <si>
    <t>年</t>
    <rPh sb="0" eb="1">
      <t>ネン</t>
    </rPh>
    <phoneticPr fontId="43"/>
  </si>
  <si>
    <t>平成２３年</t>
    <rPh sb="0" eb="2">
      <t>ヘイセイ</t>
    </rPh>
    <rPh sb="4" eb="5">
      <t>ネン</t>
    </rPh>
    <phoneticPr fontId="43"/>
  </si>
  <si>
    <t>平成２２年</t>
    <rPh sb="0" eb="2">
      <t>ヘイセイ</t>
    </rPh>
    <rPh sb="4" eb="5">
      <t>ネン</t>
    </rPh>
    <phoneticPr fontId="43"/>
  </si>
  <si>
    <t>平成２１年</t>
    <rPh sb="0" eb="2">
      <t>ヘイセイ</t>
    </rPh>
    <rPh sb="4" eb="5">
      <t>ネン</t>
    </rPh>
    <phoneticPr fontId="43"/>
  </si>
  <si>
    <t>平成２０年</t>
    <rPh sb="0" eb="2">
      <t>ヘイセイ</t>
    </rPh>
    <rPh sb="4" eb="5">
      <t>ネン</t>
    </rPh>
    <phoneticPr fontId="43"/>
  </si>
  <si>
    <t>全体比</t>
    <rPh sb="0" eb="2">
      <t>ゼンタイ</t>
    </rPh>
    <rPh sb="2" eb="3">
      <t>ヒ</t>
    </rPh>
    <phoneticPr fontId="38"/>
  </si>
  <si>
    <t>男女比率推移</t>
    <rPh sb="0" eb="2">
      <t>ダンジョ</t>
    </rPh>
    <rPh sb="2" eb="4">
      <t>ヒリツ</t>
    </rPh>
    <rPh sb="4" eb="6">
      <t>スイイ</t>
    </rPh>
    <phoneticPr fontId="43"/>
  </si>
  <si>
    <t>平成２４年</t>
    <rPh sb="0" eb="2">
      <t>ヘイセイ</t>
    </rPh>
    <rPh sb="4" eb="5">
      <t>ネン</t>
    </rPh>
    <phoneticPr fontId="43"/>
  </si>
  <si>
    <t>平成２５年</t>
    <rPh sb="0" eb="2">
      <t>ヘイセイ</t>
    </rPh>
    <rPh sb="4" eb="5">
      <t>ネン</t>
    </rPh>
    <phoneticPr fontId="43"/>
  </si>
  <si>
    <t>北米</t>
    <phoneticPr fontId="43"/>
  </si>
  <si>
    <t>全世界</t>
    <phoneticPr fontId="43"/>
  </si>
  <si>
    <t>中米</t>
    <phoneticPr fontId="43"/>
  </si>
  <si>
    <t>南米</t>
    <phoneticPr fontId="43"/>
  </si>
  <si>
    <t>西欧</t>
    <phoneticPr fontId="43"/>
  </si>
  <si>
    <t>アフリカ</t>
    <phoneticPr fontId="43"/>
  </si>
  <si>
    <t>中東</t>
    <phoneticPr fontId="43"/>
  </si>
  <si>
    <t>全体比</t>
    <phoneticPr fontId="43"/>
  </si>
  <si>
    <t>南極</t>
    <phoneticPr fontId="43"/>
  </si>
  <si>
    <t>永住者地域別比率の推移</t>
    <rPh sb="3" eb="6">
      <t>チイキベツ</t>
    </rPh>
    <rPh sb="6" eb="8">
      <t>ヒリツ</t>
    </rPh>
    <rPh sb="9" eb="11">
      <t>スイイ</t>
    </rPh>
    <phoneticPr fontId="38"/>
  </si>
  <si>
    <t>-</t>
  </si>
  <si>
    <t>長期滞在者地域別比率の推移</t>
    <rPh sb="0" eb="2">
      <t>チョウキ</t>
    </rPh>
    <rPh sb="2" eb="4">
      <t>タイザイ</t>
    </rPh>
    <rPh sb="4" eb="5">
      <t>モノ</t>
    </rPh>
    <rPh sb="5" eb="8">
      <t>チイキベツ</t>
    </rPh>
    <rPh sb="8" eb="10">
      <t>ヒリツ</t>
    </rPh>
    <rPh sb="11" eb="13">
      <t>スイイ</t>
    </rPh>
    <phoneticPr fontId="38"/>
  </si>
  <si>
    <t>アジア</t>
    <phoneticPr fontId="43"/>
  </si>
  <si>
    <t>中東</t>
    <phoneticPr fontId="38"/>
  </si>
  <si>
    <t>南極</t>
    <phoneticPr fontId="38"/>
  </si>
  <si>
    <t>中米</t>
    <phoneticPr fontId="38"/>
  </si>
  <si>
    <t>アフリカ</t>
    <phoneticPr fontId="38"/>
  </si>
  <si>
    <t>マレーシア</t>
  </si>
  <si>
    <t>台湾</t>
  </si>
  <si>
    <t>ニュージーランド</t>
  </si>
  <si>
    <t>インド</t>
  </si>
  <si>
    <t>スペイン</t>
  </si>
  <si>
    <t>アラブ首長国連邦</t>
  </si>
  <si>
    <t>アイルランド</t>
  </si>
  <si>
    <t>ハンガリー</t>
  </si>
  <si>
    <t>米国</t>
  </si>
  <si>
    <t xml:space="preserve">米国 </t>
  </si>
  <si>
    <t>中国</t>
  </si>
  <si>
    <t xml:space="preserve">中国 </t>
  </si>
  <si>
    <t>オーストラリア</t>
  </si>
  <si>
    <t>タイ</t>
  </si>
  <si>
    <t>ドイツ</t>
  </si>
  <si>
    <t>韓国</t>
  </si>
  <si>
    <t xml:space="preserve">韓国 </t>
  </si>
  <si>
    <t>フランス</t>
  </si>
  <si>
    <t>シンガポール</t>
  </si>
  <si>
    <t>フィリピン</t>
  </si>
  <si>
    <t>インドネシア</t>
  </si>
  <si>
    <t>イタリア</t>
  </si>
  <si>
    <t>ベトナム</t>
  </si>
  <si>
    <t xml:space="preserve">アルゼンチン </t>
  </si>
  <si>
    <t>アルゼンチン</t>
  </si>
  <si>
    <t>スイス</t>
  </si>
  <si>
    <t>メキシコ</t>
  </si>
  <si>
    <t xml:space="preserve">メキシコ </t>
  </si>
  <si>
    <t xml:space="preserve">オランダ </t>
  </si>
  <si>
    <t>オランダ</t>
  </si>
  <si>
    <t xml:space="preserve">ベルギー </t>
  </si>
  <si>
    <t>ベルギー</t>
  </si>
  <si>
    <t>順 
位</t>
    <phoneticPr fontId="38"/>
  </si>
  <si>
    <t>グアム（ハガッニャ総）</t>
  </si>
  <si>
    <t>ペルー</t>
  </si>
  <si>
    <t>パラグアイ</t>
  </si>
  <si>
    <t xml:space="preserve">スウェーデン </t>
  </si>
  <si>
    <t>スウェーデン</t>
  </si>
  <si>
    <t>オーストリア</t>
  </si>
  <si>
    <t>ボリビア</t>
  </si>
  <si>
    <t>ロシア</t>
  </si>
  <si>
    <t>トルコ</t>
  </si>
  <si>
    <t>カンボジア</t>
  </si>
  <si>
    <t xml:space="preserve">カンボジア </t>
  </si>
  <si>
    <t xml:space="preserve">チェコ </t>
  </si>
  <si>
    <t>チェコ</t>
  </si>
  <si>
    <t xml:space="preserve">フィンランド </t>
  </si>
  <si>
    <t>フィンランド</t>
  </si>
  <si>
    <t xml:space="preserve">南アフリカ </t>
  </si>
  <si>
    <t>南アフリカ</t>
  </si>
  <si>
    <t>チリ</t>
  </si>
  <si>
    <t xml:space="preserve">チリ </t>
  </si>
  <si>
    <t xml:space="preserve">デンマーク </t>
  </si>
  <si>
    <t>デンマーク</t>
  </si>
  <si>
    <t xml:space="preserve">コロンビア </t>
  </si>
  <si>
    <t>コロンビア</t>
  </si>
  <si>
    <t>ポーランド</t>
  </si>
  <si>
    <t xml:space="preserve">ポーランド </t>
  </si>
  <si>
    <t xml:space="preserve">カタール </t>
  </si>
  <si>
    <t>カタール</t>
  </si>
  <si>
    <t>ネパール</t>
  </si>
  <si>
    <t>スリランカ</t>
  </si>
  <si>
    <t xml:space="preserve">エジプト </t>
  </si>
  <si>
    <t>エジプト</t>
  </si>
  <si>
    <t>ノルウェー</t>
  </si>
  <si>
    <t>パキスタン</t>
  </si>
  <si>
    <t>長期滞在者数</t>
  </si>
  <si>
    <t>英国</t>
  </si>
  <si>
    <t xml:space="preserve">ネパール </t>
  </si>
  <si>
    <t>ミャンマー</t>
  </si>
  <si>
    <t xml:space="preserve">ミャンマー </t>
  </si>
  <si>
    <t>バングラデシュ</t>
  </si>
  <si>
    <t xml:space="preserve">バングラデシュ </t>
  </si>
  <si>
    <t>サウジアラビア</t>
  </si>
  <si>
    <t>ケニア</t>
  </si>
  <si>
    <t>ラオス</t>
  </si>
  <si>
    <t xml:space="preserve">ラオス </t>
  </si>
  <si>
    <t xml:space="preserve">在留邦人数 </t>
    <rPh sb="0" eb="2">
      <t>ザイリュウ</t>
    </rPh>
    <phoneticPr fontId="38"/>
  </si>
  <si>
    <t>２．７．２  国（地域）別永住者数上位５０位推移</t>
    <rPh sb="13" eb="15">
      <t>エイジュウ</t>
    </rPh>
    <rPh sb="15" eb="16">
      <t>シャ</t>
    </rPh>
    <rPh sb="16" eb="17">
      <t>チョウジャ</t>
    </rPh>
    <phoneticPr fontId="38"/>
  </si>
  <si>
    <t>ドミニカ</t>
  </si>
  <si>
    <t>ギリシャ</t>
  </si>
  <si>
    <t>イラン</t>
  </si>
  <si>
    <t>北マリアナ諸島（サイパン）</t>
  </si>
  <si>
    <t>ポルトガル</t>
  </si>
  <si>
    <t>ウルグアイ</t>
  </si>
  <si>
    <t>ベネズエラ</t>
  </si>
  <si>
    <t>ルーマニア</t>
  </si>
  <si>
    <t>中国</t>
    <rPh sb="1" eb="2">
      <t>クニ</t>
    </rPh>
    <phoneticPr fontId="0"/>
  </si>
  <si>
    <t>米国</t>
    <rPh sb="0" eb="1">
      <t>ベイ</t>
    </rPh>
    <rPh sb="1" eb="2">
      <t>クニ</t>
    </rPh>
    <phoneticPr fontId="0"/>
  </si>
  <si>
    <t>英国</t>
    <rPh sb="1" eb="2">
      <t>クニ</t>
    </rPh>
    <phoneticPr fontId="0"/>
  </si>
  <si>
    <t>韓国</t>
    <rPh sb="1" eb="2">
      <t>クニ</t>
    </rPh>
    <phoneticPr fontId="0"/>
  </si>
  <si>
    <t>アラブ首長国連邦</t>
    <rPh sb="3" eb="5">
      <t>シュチョウ</t>
    </rPh>
    <rPh sb="5" eb="6">
      <t>コク</t>
    </rPh>
    <rPh sb="6" eb="8">
      <t>レンポウ</t>
    </rPh>
    <phoneticPr fontId="0"/>
  </si>
  <si>
    <t>モンゴル</t>
  </si>
  <si>
    <t>+</t>
  </si>
  <si>
    <t>ロサンゼルス総</t>
  </si>
  <si>
    <t>ニューヨーク総</t>
  </si>
  <si>
    <t>英国大</t>
  </si>
  <si>
    <t>サンフランシスコ総</t>
  </si>
  <si>
    <t>上海総</t>
  </si>
  <si>
    <t>バンクーバー総</t>
  </si>
  <si>
    <t>サンパウロ総</t>
  </si>
  <si>
    <t>シドニー総</t>
  </si>
  <si>
    <t>韓国大</t>
  </si>
  <si>
    <t>シカゴ総</t>
  </si>
  <si>
    <t>タイ大</t>
  </si>
  <si>
    <t>フランス大</t>
  </si>
  <si>
    <t>アトランタ総</t>
  </si>
  <si>
    <t>ホノルル総</t>
  </si>
  <si>
    <t>デトロイト総</t>
  </si>
  <si>
    <t>ブリスベン総</t>
  </si>
  <si>
    <t>メルボルン総</t>
  </si>
  <si>
    <t>香港総</t>
  </si>
  <si>
    <t>ボストン総</t>
  </si>
  <si>
    <t>トロント総</t>
  </si>
  <si>
    <t>シアトル総</t>
  </si>
  <si>
    <t>デュッセルドルフ総</t>
  </si>
  <si>
    <t>マレーシア大</t>
  </si>
  <si>
    <t>ミュンヘン総</t>
  </si>
  <si>
    <t>交流協会台北事務所</t>
  </si>
  <si>
    <t>中国大</t>
  </si>
  <si>
    <t>マイアミ総</t>
  </si>
  <si>
    <t>ナッシュビル総</t>
  </si>
  <si>
    <t>オークランド総</t>
  </si>
  <si>
    <t>パース総</t>
  </si>
  <si>
    <t>カルガリー総</t>
  </si>
  <si>
    <t>デンバー総</t>
  </si>
  <si>
    <t>ミラノ総</t>
  </si>
  <si>
    <t>ヒューストン総</t>
  </si>
  <si>
    <t>スイス大</t>
  </si>
  <si>
    <t>ポートランド駐</t>
  </si>
  <si>
    <t>フィリピン大</t>
  </si>
  <si>
    <t>イタリア大</t>
  </si>
  <si>
    <t>釜山総</t>
  </si>
  <si>
    <t>広州総</t>
  </si>
  <si>
    <t>インドネシア大</t>
  </si>
  <si>
    <t>フランクフルト総</t>
  </si>
  <si>
    <t>モントリオール総</t>
  </si>
  <si>
    <t>ハンブルク駐</t>
  </si>
  <si>
    <t>ハガッニャ総</t>
  </si>
  <si>
    <t>スペイン大</t>
  </si>
  <si>
    <t>ドイツ大</t>
  </si>
  <si>
    <t>ニュージーランド大</t>
  </si>
  <si>
    <t>ケアンズ駐</t>
  </si>
  <si>
    <t>クリチバ総</t>
  </si>
  <si>
    <t>リヨン駐</t>
  </si>
  <si>
    <t>ホーチミン総</t>
  </si>
  <si>
    <t>マルセイユ総</t>
  </si>
  <si>
    <t>クライストチャーチ駐</t>
  </si>
  <si>
    <t>ジュネーブ駐</t>
  </si>
  <si>
    <t>バルセロナ総</t>
  </si>
  <si>
    <t>大連駐</t>
  </si>
  <si>
    <t>インド大</t>
  </si>
  <si>
    <t>ベトナム大</t>
  </si>
  <si>
    <t>デンパサール総</t>
  </si>
  <si>
    <t>ペナン総</t>
  </si>
  <si>
    <t>チェンマイ総</t>
  </si>
  <si>
    <t>サンタクルス駐</t>
  </si>
  <si>
    <t>ドバイ総</t>
  </si>
  <si>
    <t>エディンバラ総</t>
  </si>
  <si>
    <t>カナダ大</t>
  </si>
  <si>
    <t>リオデジャネイロ総</t>
  </si>
  <si>
    <t>エンカルナシオン駐</t>
  </si>
  <si>
    <t>パラグアイ大</t>
  </si>
  <si>
    <t>交流協会高雄事務所</t>
  </si>
  <si>
    <t>セブ駐</t>
  </si>
  <si>
    <t>ロシア大</t>
  </si>
  <si>
    <t>イスタンブール総</t>
  </si>
  <si>
    <t>青島総</t>
  </si>
  <si>
    <t>オーストラリア大</t>
  </si>
  <si>
    <t>レシフェ駐</t>
  </si>
  <si>
    <t>瀋陽総</t>
  </si>
  <si>
    <t>ストラスブール総</t>
  </si>
  <si>
    <t>イスラエル大</t>
  </si>
  <si>
    <t>マナウス総</t>
  </si>
  <si>
    <t>ブラジル大</t>
  </si>
  <si>
    <t>ダバオ駐</t>
  </si>
  <si>
    <t>ポルトアレグレ駐</t>
  </si>
  <si>
    <t>アラブ首長国連邦大</t>
  </si>
  <si>
    <t>ムンバイ総</t>
  </si>
  <si>
    <t>ケニア大</t>
  </si>
  <si>
    <t>バンガロール駐</t>
  </si>
  <si>
    <t>アンカレジ駐</t>
  </si>
  <si>
    <t>パキスタン大</t>
  </si>
  <si>
    <t>ジョホールバル駐</t>
  </si>
  <si>
    <t>チェンナイ総</t>
  </si>
  <si>
    <t>コタキナバル駐</t>
  </si>
  <si>
    <t>トルコ大</t>
  </si>
  <si>
    <t>重慶総</t>
  </si>
  <si>
    <t>スラバヤ総</t>
  </si>
  <si>
    <t>モロッコ大</t>
  </si>
  <si>
    <t>ガーナ大</t>
  </si>
  <si>
    <t>サンクトペテルブルク総</t>
  </si>
  <si>
    <t>済州総</t>
  </si>
  <si>
    <t>カラチ総</t>
  </si>
  <si>
    <t>ボリビア大</t>
  </si>
  <si>
    <t>セネガル大</t>
  </si>
  <si>
    <t>サウジアラビア大</t>
  </si>
  <si>
    <t>ケープタウン駐</t>
  </si>
  <si>
    <t>ウクライナ大</t>
  </si>
  <si>
    <t>ジッダ総</t>
  </si>
  <si>
    <t>ラスパルマス駐</t>
  </si>
  <si>
    <t>コルカタ総</t>
  </si>
  <si>
    <t>セルビア大</t>
  </si>
  <si>
    <t>マカッサル駐</t>
  </si>
  <si>
    <t>メダン総</t>
  </si>
  <si>
    <t>マダガスカル大</t>
  </si>
  <si>
    <t>ウラジオストク総</t>
  </si>
  <si>
    <t>カメルーン大</t>
  </si>
  <si>
    <t>ガボン大</t>
  </si>
  <si>
    <t>ハバロフスク総</t>
  </si>
  <si>
    <t>コートジボワール大</t>
  </si>
  <si>
    <t>コンゴ民主共和国大</t>
  </si>
  <si>
    <t>アルマティ駐</t>
  </si>
  <si>
    <t>ユジノサハリンスク総</t>
  </si>
  <si>
    <t>カザフスタン大</t>
  </si>
  <si>
    <t>（注２）在留邦人数が同数の場合は、原則として５０音順で順位付けをしています。</t>
    <rPh sb="1" eb="2">
      <t>チュウ</t>
    </rPh>
    <rPh sb="4" eb="6">
      <t>ザイリュウ</t>
    </rPh>
    <rPh sb="6" eb="8">
      <t>ホウジン</t>
    </rPh>
    <rPh sb="8" eb="9">
      <t>カズ</t>
    </rPh>
    <rPh sb="10" eb="12">
      <t>ドウスウ</t>
    </rPh>
    <rPh sb="13" eb="15">
      <t>バアイ</t>
    </rPh>
    <rPh sb="17" eb="19">
      <t>ゲンソク</t>
    </rPh>
    <rPh sb="24" eb="25">
      <t>オン</t>
    </rPh>
    <rPh sb="25" eb="26">
      <t>ジュン</t>
    </rPh>
    <rPh sb="27" eb="29">
      <t>ジュンイ</t>
    </rPh>
    <rPh sb="29" eb="30">
      <t>ヅ</t>
    </rPh>
    <phoneticPr fontId="38"/>
  </si>
  <si>
    <t>米国</t>
    <rPh sb="0" eb="1">
      <t>ベイ</t>
    </rPh>
    <phoneticPr fontId="20"/>
  </si>
  <si>
    <t>イスラエル及びガザ地区等</t>
  </si>
  <si>
    <t>シンガポール大</t>
  </si>
  <si>
    <t>オランダ大</t>
  </si>
  <si>
    <t>モンゴル大</t>
  </si>
  <si>
    <t>南アフリカ大</t>
  </si>
  <si>
    <t>バングラデシュ大</t>
  </si>
  <si>
    <t>ミャンマー大</t>
  </si>
  <si>
    <t>ラオス大</t>
  </si>
  <si>
    <t>スリランカ大</t>
  </si>
  <si>
    <t>デンマーク大</t>
  </si>
  <si>
    <t>ネパール大</t>
  </si>
  <si>
    <t>フィジー大</t>
  </si>
  <si>
    <t>ジャマイカ大</t>
  </si>
  <si>
    <t>ギリシャ大</t>
  </si>
  <si>
    <t>トリニダード・トバゴ大</t>
  </si>
  <si>
    <t>ブルネイ大</t>
  </si>
  <si>
    <t>東ティモール大</t>
  </si>
  <si>
    <t>メキシコ大</t>
    <rPh sb="4" eb="5">
      <t>タイ</t>
    </rPh>
    <phoneticPr fontId="41"/>
  </si>
  <si>
    <t>ポーランド大</t>
    <rPh sb="5" eb="6">
      <t>タイ</t>
    </rPh>
    <phoneticPr fontId="41"/>
  </si>
  <si>
    <t>ベルギー大</t>
    <rPh sb="4" eb="5">
      <t>タイ</t>
    </rPh>
    <phoneticPr fontId="41"/>
  </si>
  <si>
    <t>チェコ大</t>
    <rPh sb="3" eb="4">
      <t>タイ</t>
    </rPh>
    <phoneticPr fontId="41"/>
  </si>
  <si>
    <t>カンボジア大</t>
    <rPh sb="5" eb="6">
      <t>タイ</t>
    </rPh>
    <phoneticPr fontId="41"/>
  </si>
  <si>
    <t>ハンガリー大</t>
    <rPh sb="5" eb="6">
      <t>タイ</t>
    </rPh>
    <phoneticPr fontId="41"/>
  </si>
  <si>
    <t>スウェーデン大</t>
    <rPh sb="6" eb="7">
      <t>タイ</t>
    </rPh>
    <phoneticPr fontId="41"/>
  </si>
  <si>
    <t>オーストリア大</t>
  </si>
  <si>
    <t>ルーマニア大</t>
    <rPh sb="5" eb="6">
      <t>タイ</t>
    </rPh>
    <phoneticPr fontId="41"/>
  </si>
  <si>
    <t>フィンランド大</t>
    <rPh sb="6" eb="7">
      <t>タイ</t>
    </rPh>
    <phoneticPr fontId="41"/>
  </si>
  <si>
    <t>チリ大</t>
    <rPh sb="2" eb="3">
      <t>タイ</t>
    </rPh>
    <phoneticPr fontId="41"/>
  </si>
  <si>
    <t>ベネズエラ大</t>
    <rPh sb="5" eb="6">
      <t>タイ</t>
    </rPh>
    <phoneticPr fontId="41"/>
  </si>
  <si>
    <t>コロンビア大</t>
    <rPh sb="5" eb="6">
      <t>タイ</t>
    </rPh>
    <phoneticPr fontId="41"/>
  </si>
  <si>
    <t>ポルトガル大</t>
    <rPh sb="5" eb="6">
      <t>タイ</t>
    </rPh>
    <phoneticPr fontId="41"/>
  </si>
  <si>
    <t>アイルランド大</t>
    <rPh sb="6" eb="7">
      <t>タイ</t>
    </rPh>
    <phoneticPr fontId="41"/>
  </si>
  <si>
    <t>アルゼンチン大</t>
    <rPh sb="6" eb="7">
      <t>タイ</t>
    </rPh>
    <phoneticPr fontId="41"/>
  </si>
  <si>
    <t>パラオ大</t>
    <rPh sb="3" eb="4">
      <t>タイ</t>
    </rPh>
    <phoneticPr fontId="41"/>
  </si>
  <si>
    <t>エジプト大</t>
    <rPh sb="4" eb="5">
      <t>タイ</t>
    </rPh>
    <phoneticPr fontId="41"/>
  </si>
  <si>
    <t>カタール大</t>
    <rPh sb="4" eb="5">
      <t>タイ</t>
    </rPh>
    <phoneticPr fontId="41"/>
  </si>
  <si>
    <t>パナマ大</t>
    <rPh sb="3" eb="4">
      <t>タイ</t>
    </rPh>
    <phoneticPr fontId="41"/>
  </si>
  <si>
    <t>スロバキア大</t>
    <rPh sb="5" eb="6">
      <t>タイ</t>
    </rPh>
    <phoneticPr fontId="41"/>
  </si>
  <si>
    <t>ノルウェー大</t>
    <rPh sb="5" eb="6">
      <t>タイ</t>
    </rPh>
    <phoneticPr fontId="41"/>
  </si>
  <si>
    <t>ベレン総</t>
    <rPh sb="3" eb="4">
      <t>ソウ</t>
    </rPh>
    <phoneticPr fontId="41"/>
  </si>
  <si>
    <t>ペルー大</t>
    <rPh sb="3" eb="4">
      <t>タイ</t>
    </rPh>
    <phoneticPr fontId="41"/>
  </si>
  <si>
    <t>コスタリカ大</t>
    <rPh sb="5" eb="6">
      <t>タイ</t>
    </rPh>
    <phoneticPr fontId="41"/>
  </si>
  <si>
    <t>イラン大</t>
    <rPh sb="3" eb="4">
      <t>タイ</t>
    </rPh>
    <phoneticPr fontId="41"/>
  </si>
  <si>
    <t>ブルガリア大</t>
    <rPh sb="5" eb="6">
      <t>タイ</t>
    </rPh>
    <phoneticPr fontId="41"/>
  </si>
  <si>
    <t>アルジェリア大</t>
    <rPh sb="6" eb="7">
      <t>タイ</t>
    </rPh>
    <phoneticPr fontId="41"/>
  </si>
  <si>
    <t>エストニア大</t>
    <rPh sb="5" eb="6">
      <t>タイ</t>
    </rPh>
    <phoneticPr fontId="41"/>
  </si>
  <si>
    <t>ルクセンブルク大</t>
    <rPh sb="7" eb="8">
      <t>タイ</t>
    </rPh>
    <phoneticPr fontId="41"/>
  </si>
  <si>
    <t>バーレーン大</t>
    <rPh sb="5" eb="6">
      <t>タイ</t>
    </rPh>
    <phoneticPr fontId="41"/>
  </si>
  <si>
    <t>エクアドル大</t>
    <rPh sb="5" eb="6">
      <t>タイ</t>
    </rPh>
    <phoneticPr fontId="41"/>
  </si>
  <si>
    <t>スロベニア大</t>
    <rPh sb="5" eb="6">
      <t>タイ</t>
    </rPh>
    <phoneticPr fontId="41"/>
  </si>
  <si>
    <t>ナイジェリア大</t>
    <rPh sb="6" eb="7">
      <t>タイ</t>
    </rPh>
    <phoneticPr fontId="41"/>
  </si>
  <si>
    <t>ヨルダン大</t>
    <rPh sb="4" eb="5">
      <t>タイ</t>
    </rPh>
    <phoneticPr fontId="41"/>
  </si>
  <si>
    <t>グアテマラ大</t>
    <rPh sb="5" eb="6">
      <t>タイ</t>
    </rPh>
    <phoneticPr fontId="41"/>
  </si>
  <si>
    <t>クウェート大</t>
    <rPh sb="5" eb="6">
      <t>タイ</t>
    </rPh>
    <phoneticPr fontId="41"/>
  </si>
  <si>
    <t>ウズベキスタン大</t>
    <rPh sb="7" eb="8">
      <t>タイ</t>
    </rPh>
    <phoneticPr fontId="41"/>
  </si>
  <si>
    <t>ウルグアイ大</t>
    <rPh sb="5" eb="6">
      <t>タイ</t>
    </rPh>
    <phoneticPr fontId="41"/>
  </si>
  <si>
    <t>クロアチア大</t>
    <rPh sb="5" eb="6">
      <t>タイ</t>
    </rPh>
    <phoneticPr fontId="41"/>
  </si>
  <si>
    <t>ザンビア大</t>
    <rPh sb="4" eb="5">
      <t>タイ</t>
    </rPh>
    <phoneticPr fontId="41"/>
  </si>
  <si>
    <t>キューバ大</t>
    <rPh sb="4" eb="5">
      <t>タイ</t>
    </rPh>
    <phoneticPr fontId="41"/>
  </si>
  <si>
    <t>オマーン大</t>
    <rPh sb="4" eb="5">
      <t>タイ</t>
    </rPh>
    <phoneticPr fontId="41"/>
  </si>
  <si>
    <t>パプアニューギニア大</t>
    <rPh sb="9" eb="10">
      <t>タイ</t>
    </rPh>
    <phoneticPr fontId="41"/>
  </si>
  <si>
    <t>タンザニア大</t>
    <rPh sb="5" eb="6">
      <t>タイ</t>
    </rPh>
    <phoneticPr fontId="41"/>
  </si>
  <si>
    <t>チュニジア大</t>
    <rPh sb="5" eb="6">
      <t>タイ</t>
    </rPh>
    <phoneticPr fontId="41"/>
  </si>
  <si>
    <t>ミクロネシア大</t>
    <rPh sb="6" eb="7">
      <t>タイ</t>
    </rPh>
    <phoneticPr fontId="41"/>
  </si>
  <si>
    <t>ウガンダ大</t>
    <rPh sb="4" eb="5">
      <t>タイ</t>
    </rPh>
    <phoneticPr fontId="41"/>
  </si>
  <si>
    <t>ドミニカ共和国大</t>
    <rPh sb="7" eb="8">
      <t>タイ</t>
    </rPh>
    <phoneticPr fontId="41"/>
  </si>
  <si>
    <t>モザンビーク大</t>
    <rPh sb="6" eb="7">
      <t>タイ</t>
    </rPh>
    <phoneticPr fontId="41"/>
  </si>
  <si>
    <t>リトアニア大</t>
    <rPh sb="5" eb="6">
      <t>タイ</t>
    </rPh>
    <phoneticPr fontId="41"/>
  </si>
  <si>
    <t>アイスランド大</t>
    <rPh sb="6" eb="7">
      <t>タイ</t>
    </rPh>
    <phoneticPr fontId="41"/>
  </si>
  <si>
    <t>アンゴラ大</t>
    <rPh sb="4" eb="5">
      <t>タイ</t>
    </rPh>
    <phoneticPr fontId="41"/>
  </si>
  <si>
    <t>アゼルバイジャン大</t>
    <rPh sb="8" eb="9">
      <t>タイ</t>
    </rPh>
    <phoneticPr fontId="41"/>
  </si>
  <si>
    <t>エチオピア大</t>
    <rPh sb="5" eb="6">
      <t>タイ</t>
    </rPh>
    <phoneticPr fontId="41"/>
  </si>
  <si>
    <t>ボスニア・ヘルツェゴビナ大</t>
    <rPh sb="12" eb="13">
      <t>タイ</t>
    </rPh>
    <phoneticPr fontId="41"/>
  </si>
  <si>
    <t>リビア大</t>
    <rPh sb="3" eb="4">
      <t>タイ</t>
    </rPh>
    <phoneticPr fontId="41"/>
  </si>
  <si>
    <t>ベラルーシ大</t>
    <rPh sb="5" eb="6">
      <t>タイ</t>
    </rPh>
    <phoneticPr fontId="41"/>
  </si>
  <si>
    <t>レバノン大</t>
    <rPh sb="4" eb="5">
      <t>タイ</t>
    </rPh>
    <phoneticPr fontId="41"/>
  </si>
  <si>
    <t>キルギス大</t>
    <rPh sb="4" eb="5">
      <t>タイ</t>
    </rPh>
    <phoneticPr fontId="41"/>
  </si>
  <si>
    <t>グルジア大</t>
    <rPh sb="4" eb="5">
      <t>タイ</t>
    </rPh>
    <phoneticPr fontId="41"/>
  </si>
  <si>
    <t>ソロモン大</t>
    <rPh sb="4" eb="5">
      <t>タイ</t>
    </rPh>
    <phoneticPr fontId="41"/>
  </si>
  <si>
    <t>ボツワナ大</t>
    <rPh sb="4" eb="5">
      <t>タイ</t>
    </rPh>
    <phoneticPr fontId="41"/>
  </si>
  <si>
    <t>ラトビア大</t>
    <rPh sb="4" eb="5">
      <t>タイ</t>
    </rPh>
    <phoneticPr fontId="41"/>
  </si>
  <si>
    <t>トルクメニスタン大</t>
    <rPh sb="8" eb="9">
      <t>タイ</t>
    </rPh>
    <phoneticPr fontId="41"/>
  </si>
  <si>
    <t>マーシャル大</t>
    <rPh sb="5" eb="6">
      <t>タイ</t>
    </rPh>
    <phoneticPr fontId="41"/>
  </si>
  <si>
    <t>マラウィ大</t>
    <rPh sb="4" eb="5">
      <t>タイ</t>
    </rPh>
    <phoneticPr fontId="41"/>
  </si>
  <si>
    <t>エルサルバドル大</t>
    <rPh sb="7" eb="8">
      <t>タイ</t>
    </rPh>
    <phoneticPr fontId="41"/>
  </si>
  <si>
    <t>サモア大</t>
    <rPh sb="3" eb="4">
      <t>タイ</t>
    </rPh>
    <phoneticPr fontId="41"/>
  </si>
  <si>
    <t>ジンバブエ大</t>
    <rPh sb="5" eb="6">
      <t>タイ</t>
    </rPh>
    <phoneticPr fontId="41"/>
  </si>
  <si>
    <t>トンガ大</t>
    <rPh sb="3" eb="4">
      <t>タイ</t>
    </rPh>
    <phoneticPr fontId="41"/>
  </si>
  <si>
    <t>ニカラグア大</t>
    <rPh sb="5" eb="6">
      <t>タイ</t>
    </rPh>
    <phoneticPr fontId="41"/>
  </si>
  <si>
    <t>ルワンダ大</t>
    <rPh sb="4" eb="5">
      <t>タイ</t>
    </rPh>
    <phoneticPr fontId="41"/>
  </si>
  <si>
    <t>南スーダン大</t>
    <rPh sb="5" eb="6">
      <t>タイ</t>
    </rPh>
    <phoneticPr fontId="41"/>
  </si>
  <si>
    <t>ジブチ大</t>
    <rPh sb="3" eb="4">
      <t>タイ</t>
    </rPh>
    <phoneticPr fontId="41"/>
  </si>
  <si>
    <t>シリア大</t>
    <rPh sb="3" eb="4">
      <t>タイ</t>
    </rPh>
    <phoneticPr fontId="41"/>
  </si>
  <si>
    <t>ホンジュラス大</t>
    <rPh sb="6" eb="7">
      <t>タイ</t>
    </rPh>
    <phoneticPr fontId="41"/>
  </si>
  <si>
    <t>ギニア大</t>
    <rPh sb="3" eb="4">
      <t>タイ</t>
    </rPh>
    <phoneticPr fontId="41"/>
  </si>
  <si>
    <t>スーダン大</t>
    <rPh sb="4" eb="5">
      <t>タイ</t>
    </rPh>
    <phoneticPr fontId="41"/>
  </si>
  <si>
    <t>タジキスタン大</t>
    <rPh sb="6" eb="7">
      <t>タイ</t>
    </rPh>
    <phoneticPr fontId="41"/>
  </si>
  <si>
    <t>ブルキナファソ大</t>
    <rPh sb="7" eb="8">
      <t>タイ</t>
    </rPh>
    <phoneticPr fontId="41"/>
  </si>
  <si>
    <t>ベナン大</t>
    <rPh sb="3" eb="4">
      <t>タイ</t>
    </rPh>
    <phoneticPr fontId="41"/>
  </si>
  <si>
    <t>モーリタニア大</t>
    <rPh sb="6" eb="7">
      <t>タイ</t>
    </rPh>
    <phoneticPr fontId="41"/>
  </si>
  <si>
    <t>イエメン大</t>
    <rPh sb="4" eb="5">
      <t>タイ</t>
    </rPh>
    <phoneticPr fontId="41"/>
  </si>
  <si>
    <t>ハイチ大</t>
    <rPh sb="3" eb="4">
      <t>タイ</t>
    </rPh>
    <phoneticPr fontId="41"/>
  </si>
  <si>
    <t>バチカン大</t>
    <rPh sb="4" eb="5">
      <t>タイ</t>
    </rPh>
    <phoneticPr fontId="41"/>
  </si>
  <si>
    <t>マリ大</t>
    <rPh sb="2" eb="3">
      <t>タイ</t>
    </rPh>
    <phoneticPr fontId="41"/>
  </si>
  <si>
    <t>ポートランド総</t>
    <rPh sb="6" eb="7">
      <t>ソウ</t>
    </rPh>
    <phoneticPr fontId="38"/>
  </si>
  <si>
    <t>ハンブルク総</t>
    <rPh sb="5" eb="6">
      <t>ソウ</t>
    </rPh>
    <phoneticPr fontId="38"/>
  </si>
  <si>
    <t>民間企業</t>
    <rPh sb="0" eb="2">
      <t>ミンカン</t>
    </rPh>
    <rPh sb="2" eb="4">
      <t>キギョウ</t>
    </rPh>
    <phoneticPr fontId="43"/>
  </si>
  <si>
    <t>報道</t>
    <rPh sb="0" eb="2">
      <t>ホウドウ</t>
    </rPh>
    <phoneticPr fontId="43"/>
  </si>
  <si>
    <t>自由業</t>
    <rPh sb="0" eb="3">
      <t>ジユウギョウ</t>
    </rPh>
    <phoneticPr fontId="43"/>
  </si>
  <si>
    <t>留学・研究者</t>
    <rPh sb="0" eb="2">
      <t>リュウガク</t>
    </rPh>
    <rPh sb="3" eb="6">
      <t>ケンキュウシャ</t>
    </rPh>
    <phoneticPr fontId="43"/>
  </si>
  <si>
    <t>政府</t>
    <rPh sb="0" eb="2">
      <t>セイフ</t>
    </rPh>
    <phoneticPr fontId="43"/>
  </si>
  <si>
    <t>その他</t>
    <rPh sb="2" eb="3">
      <t>タ</t>
    </rPh>
    <phoneticPr fontId="43"/>
  </si>
  <si>
    <t>計</t>
    <rPh sb="0" eb="1">
      <t>ケイ</t>
    </rPh>
    <phoneticPr fontId="43"/>
  </si>
  <si>
    <t>地域</t>
  </si>
  <si>
    <t>アジア</t>
  </si>
  <si>
    <t>大洋州</t>
  </si>
  <si>
    <t>中南米</t>
  </si>
  <si>
    <t>欧州</t>
  </si>
  <si>
    <t>中東</t>
  </si>
  <si>
    <t>アフリカ</t>
  </si>
  <si>
    <t>全世界</t>
  </si>
  <si>
    <t>現地・国際校</t>
  </si>
  <si>
    <t>日本人学校</t>
  </si>
  <si>
    <t>地域名</t>
    <rPh sb="0" eb="2">
      <t>チイキ</t>
    </rPh>
    <rPh sb="2" eb="3">
      <t>ナ</t>
    </rPh>
    <phoneticPr fontId="43"/>
  </si>
  <si>
    <t>全体合計</t>
    <rPh sb="0" eb="2">
      <t>ゼンタイ</t>
    </rPh>
    <rPh sb="2" eb="4">
      <t>ゴウケイ</t>
    </rPh>
    <phoneticPr fontId="43"/>
  </si>
  <si>
    <t>平成23年</t>
    <rPh sb="4" eb="5">
      <t>ネン</t>
    </rPh>
    <phoneticPr fontId="43"/>
  </si>
  <si>
    <t>２４年</t>
    <rPh sb="2" eb="3">
      <t>ネン</t>
    </rPh>
    <phoneticPr fontId="38"/>
  </si>
  <si>
    <t>２５年</t>
    <rPh sb="2" eb="3">
      <t>ネン</t>
    </rPh>
    <phoneticPr fontId="38"/>
  </si>
  <si>
    <t>平成24年</t>
    <rPh sb="4" eb="5">
      <t>ネン</t>
    </rPh>
    <phoneticPr fontId="43"/>
  </si>
  <si>
    <t>平成25年</t>
    <rPh sb="4" eb="5">
      <t>ネン</t>
    </rPh>
    <phoneticPr fontId="43"/>
  </si>
  <si>
    <t xml:space="preserve">平成２１年 </t>
    <phoneticPr fontId="25"/>
  </si>
  <si>
    <t xml:space="preserve">平成２３年 </t>
    <phoneticPr fontId="25"/>
  </si>
  <si>
    <t>２．４ 男女別在留邦人数推移</t>
    <rPh sb="4" eb="6">
      <t>ダンジョ</t>
    </rPh>
    <rPh sb="7" eb="9">
      <t>ザイリュウ</t>
    </rPh>
    <rPh sb="9" eb="11">
      <t>ホウジン</t>
    </rPh>
    <rPh sb="11" eb="12">
      <t>カズ</t>
    </rPh>
    <rPh sb="12" eb="14">
      <t>スイイ</t>
    </rPh>
    <phoneticPr fontId="43"/>
  </si>
  <si>
    <t>２．７．１  国（地域）別在留邦人数上位５０位推移</t>
    <rPh sb="13" eb="15">
      <t>ザイリュウ</t>
    </rPh>
    <rPh sb="15" eb="17">
      <t>ホウジン</t>
    </rPh>
    <phoneticPr fontId="38"/>
  </si>
  <si>
    <t>日系企業(拠点)数</t>
    <phoneticPr fontId="38"/>
  </si>
  <si>
    <t>前年比</t>
    <phoneticPr fontId="38"/>
  </si>
  <si>
    <t>永住者数</t>
  </si>
  <si>
    <t>（注２）日系企業(拠点）数が同数の場合は、原則として５０音順で順位付けをしています。</t>
    <rPh sb="1" eb="2">
      <t>チュウ</t>
    </rPh>
    <rPh sb="4" eb="6">
      <t>ニッケイ</t>
    </rPh>
    <rPh sb="6" eb="8">
      <t>キギョウ</t>
    </rPh>
    <rPh sb="9" eb="11">
      <t>キョテン</t>
    </rPh>
    <rPh sb="12" eb="13">
      <t>カズ</t>
    </rPh>
    <rPh sb="14" eb="16">
      <t>ドウスウ</t>
    </rPh>
    <rPh sb="17" eb="19">
      <t>バアイ</t>
    </rPh>
    <rPh sb="21" eb="23">
      <t>ゲンソク</t>
    </rPh>
    <rPh sb="28" eb="29">
      <t>オン</t>
    </rPh>
    <rPh sb="29" eb="30">
      <t>ジュン</t>
    </rPh>
    <rPh sb="31" eb="33">
      <t>ジュンイ</t>
    </rPh>
    <rPh sb="33" eb="34">
      <t>ヅ</t>
    </rPh>
    <phoneticPr fontId="38"/>
  </si>
  <si>
    <t>【注２】　企業に関する統計は、各在外公館が海外における進出日系企業の安全確保に資するため収集した情報に加え、各企業へのアンケート調査を行って得たものであり、 所在国政府や諸機関による統計とは乖離がある可能性があります。</t>
    <rPh sb="86" eb="88">
      <t>キカン</t>
    </rPh>
    <phoneticPr fontId="25"/>
  </si>
  <si>
    <t>１．５   用語の解説</t>
    <rPh sb="6" eb="8">
      <t>ヨウゴ</t>
    </rPh>
    <rPh sb="9" eb="11">
      <t>カイセツ</t>
    </rPh>
    <phoneticPr fontId="38"/>
  </si>
  <si>
    <t>　外国人が在留国の国籍を所持しなくても永住することができる（永住権）制度を指します。</t>
    <rPh sb="1" eb="4">
      <t>ガイコクジン</t>
    </rPh>
    <rPh sb="5" eb="7">
      <t>ザイリュウ</t>
    </rPh>
    <rPh sb="7" eb="8">
      <t>コク</t>
    </rPh>
    <rPh sb="9" eb="11">
      <t>コクセキ</t>
    </rPh>
    <rPh sb="12" eb="14">
      <t>ショジ</t>
    </rPh>
    <rPh sb="19" eb="21">
      <t>エイジュウ</t>
    </rPh>
    <rPh sb="30" eb="32">
      <t>エイジュウ</t>
    </rPh>
    <rPh sb="32" eb="33">
      <t>ケン</t>
    </rPh>
    <rPh sb="34" eb="36">
      <t>セイド</t>
    </rPh>
    <rPh sb="37" eb="38">
      <t>サ</t>
    </rPh>
    <phoneticPr fontId="38"/>
  </si>
  <si>
    <t>３．日系企業の動向</t>
    <rPh sb="2" eb="4">
      <t>ニッケイ</t>
    </rPh>
    <rPh sb="4" eb="6">
      <t>キギョウ</t>
    </rPh>
    <phoneticPr fontId="38"/>
  </si>
  <si>
    <t xml:space="preserve">アジア開発銀行（ADB） </t>
  </si>
  <si>
    <t xml:space="preserve">国連食糧農業機関（FAO） </t>
  </si>
  <si>
    <t xml:space="preserve">国連教育科学文化機関（UNESCO） </t>
  </si>
  <si>
    <t xml:space="preserve">国際原子力機関（IAEA） </t>
  </si>
  <si>
    <t xml:space="preserve">国際開発協会（IDA) </t>
  </si>
  <si>
    <t xml:space="preserve">万国郵便連合（UPU） </t>
  </si>
  <si>
    <t xml:space="preserve">国際労働機関（ILO） </t>
  </si>
  <si>
    <t xml:space="preserve">国際通貨基金（IMF） </t>
  </si>
  <si>
    <t xml:space="preserve">世界保健機関（WHO） </t>
  </si>
  <si>
    <t xml:space="preserve">国際海事機関（IMO） </t>
  </si>
  <si>
    <t xml:space="preserve">世界気象機関（WMO） </t>
  </si>
  <si>
    <t xml:space="preserve">世界貿易機関（WTO） </t>
  </si>
  <si>
    <t>　（原則として）当該在留国等より永住権を認められており、生活の本拠をわが国から海外へ移した邦人を指します。</t>
    <rPh sb="45" eb="47">
      <t>ホウジン</t>
    </rPh>
    <phoneticPr fontId="38"/>
  </si>
  <si>
    <t>本邦企業</t>
    <rPh sb="0" eb="2">
      <t>ホンポウ</t>
    </rPh>
    <rPh sb="2" eb="4">
      <t>キギョウ</t>
    </rPh>
    <phoneticPr fontId="38"/>
  </si>
  <si>
    <t>区分不明</t>
    <rPh sb="0" eb="2">
      <t>クブン</t>
    </rPh>
    <rPh sb="2" eb="4">
      <t>フメイ</t>
    </rPh>
    <phoneticPr fontId="38"/>
  </si>
  <si>
    <t>現地法人企業</t>
    <rPh sb="0" eb="2">
      <t>ゲンチ</t>
    </rPh>
    <rPh sb="2" eb="4">
      <t>ホウジン</t>
    </rPh>
    <rPh sb="4" eb="6">
      <t>キギョウ</t>
    </rPh>
    <phoneticPr fontId="38"/>
  </si>
  <si>
    <t>合弁企業</t>
    <rPh sb="0" eb="2">
      <t>ゴウベン</t>
    </rPh>
    <rPh sb="2" eb="4">
      <t>キギョウ</t>
    </rPh>
    <phoneticPr fontId="38"/>
  </si>
  <si>
    <t>支店以外</t>
    <rPh sb="0" eb="2">
      <t>シテン</t>
    </rPh>
    <rPh sb="2" eb="4">
      <t>イガイ</t>
    </rPh>
    <phoneticPr fontId="38"/>
  </si>
  <si>
    <t>合弁企業か不明</t>
    <rPh sb="0" eb="2">
      <t>ゴウベン</t>
    </rPh>
    <rPh sb="2" eb="4">
      <t>キギョウ</t>
    </rPh>
    <rPh sb="5" eb="7">
      <t>フメイ</t>
    </rPh>
    <phoneticPr fontId="38"/>
  </si>
  <si>
    <t>支店か不明</t>
    <rPh sb="0" eb="2">
      <t>シテン</t>
    </rPh>
    <rPh sb="3" eb="5">
      <t>フメイ</t>
    </rPh>
    <phoneticPr fontId="38"/>
  </si>
  <si>
    <t>-</t>
    <phoneticPr fontId="38"/>
  </si>
  <si>
    <t xml:space="preserve">支店 </t>
    <rPh sb="0" eb="2">
      <t>シテン</t>
    </rPh>
    <phoneticPr fontId="38"/>
  </si>
  <si>
    <t xml:space="preserve">本邦企業100％出資 </t>
    <rPh sb="0" eb="2">
      <t>ホンポウ</t>
    </rPh>
    <rPh sb="2" eb="4">
      <t>キギョウ</t>
    </rPh>
    <rPh sb="8" eb="10">
      <t>シュッシ</t>
    </rPh>
    <phoneticPr fontId="25"/>
  </si>
  <si>
    <t>３．２   （区分別）日系企業（拠点）数推移</t>
    <rPh sb="7" eb="9">
      <t>クブン</t>
    </rPh>
    <rPh sb="9" eb="10">
      <t>ベツ</t>
    </rPh>
    <rPh sb="10" eb="11">
      <t>エイベツ</t>
    </rPh>
    <rPh sb="11" eb="13">
      <t>ニッケイ</t>
    </rPh>
    <rPh sb="13" eb="15">
      <t>キギョウ</t>
    </rPh>
    <rPh sb="16" eb="18">
      <t>キョテン</t>
    </rPh>
    <phoneticPr fontId="25"/>
  </si>
  <si>
    <t>利用の手引き</t>
    <phoneticPr fontId="25"/>
  </si>
  <si>
    <t>························································································</t>
    <phoneticPr fontId="25"/>
  </si>
  <si>
    <t>＜利用の手引き＞</t>
    <rPh sb="1" eb="3">
      <t>リヨウ</t>
    </rPh>
    <rPh sb="4" eb="6">
      <t>テビ</t>
    </rPh>
    <phoneticPr fontId="38"/>
  </si>
  <si>
    <t>１．１    統計の目的</t>
    <rPh sb="7" eb="9">
      <t>トウケイ</t>
    </rPh>
    <rPh sb="10" eb="12">
      <t>モクテキ</t>
    </rPh>
    <phoneticPr fontId="25"/>
  </si>
  <si>
    <t>１．３    調査の対象</t>
    <phoneticPr fontId="25"/>
  </si>
  <si>
    <t>１．２    調査の方法</t>
    <phoneticPr fontId="25"/>
  </si>
  <si>
    <t>１．４    統計表の見方</t>
    <rPh sb="9" eb="10">
      <t>ヒョウ</t>
    </rPh>
    <phoneticPr fontId="25"/>
  </si>
  <si>
    <t>１．５    用語の解説</t>
    <rPh sb="10" eb="12">
      <t>カイセツ</t>
    </rPh>
    <phoneticPr fontId="25"/>
  </si>
  <si>
    <t>全体集計・地域別集計</t>
    <rPh sb="0" eb="2">
      <t>ゼンタイ</t>
    </rPh>
    <rPh sb="2" eb="4">
      <t>シュウケイ</t>
    </rPh>
    <rPh sb="5" eb="8">
      <t>チイキベツ</t>
    </rPh>
    <rPh sb="8" eb="10">
      <t>シュウケイ</t>
    </rPh>
    <phoneticPr fontId="25"/>
  </si>
  <si>
    <t>Ⅱ　大洋州</t>
    <rPh sb="2" eb="5">
      <t>タイヨウシュウ</t>
    </rPh>
    <phoneticPr fontId="25"/>
  </si>
  <si>
    <t>Ⅲ　北米</t>
    <rPh sb="2" eb="4">
      <t>ホクベイ</t>
    </rPh>
    <phoneticPr fontId="25"/>
  </si>
  <si>
    <t>Ⅴ　南米</t>
    <rPh sb="2" eb="4">
      <t>ナンベイ</t>
    </rPh>
    <phoneticPr fontId="25"/>
  </si>
  <si>
    <t>Ⅵ　西欧</t>
    <rPh sb="2" eb="4">
      <t>セイオウ</t>
    </rPh>
    <phoneticPr fontId="25"/>
  </si>
  <si>
    <t>Ⅷ　中東</t>
    <rPh sb="2" eb="4">
      <t>チュウトウ</t>
    </rPh>
    <phoneticPr fontId="25"/>
  </si>
  <si>
    <t>　「在留届の筆頭者」を指します（住民票でいう「世帯主」に相当します）。</t>
    <rPh sb="6" eb="9">
      <t>ヒットウシャ</t>
    </rPh>
    <phoneticPr fontId="38"/>
  </si>
  <si>
    <t>ドミニカ共和国</t>
  </si>
  <si>
    <t xml:space="preserve">国（地域）名 </t>
  </si>
  <si>
    <t>国（地域）名</t>
  </si>
  <si>
    <t>平成14年</t>
  </si>
  <si>
    <t>平成15年</t>
  </si>
  <si>
    <t>平成16年</t>
  </si>
  <si>
    <t>平成17年</t>
  </si>
  <si>
    <t>平成18年</t>
  </si>
  <si>
    <t>平成19年</t>
  </si>
  <si>
    <t>平成20年</t>
  </si>
  <si>
    <t>平成21年</t>
  </si>
  <si>
    <t>平成22年</t>
  </si>
  <si>
    <t>合計</t>
    <rPh sb="0" eb="2">
      <t>ゴウケイ</t>
    </rPh>
    <phoneticPr fontId="38"/>
  </si>
  <si>
    <t>女性</t>
    <rPh sb="0" eb="2">
      <t>ジョセイ</t>
    </rPh>
    <phoneticPr fontId="38"/>
  </si>
  <si>
    <t xml:space="preserve"> １９年</t>
  </si>
  <si>
    <t xml:space="preserve"> ２０年</t>
  </si>
  <si>
    <t xml:space="preserve"> ２１年</t>
  </si>
  <si>
    <t xml:space="preserve"> ２２年</t>
  </si>
  <si>
    <t xml:space="preserve"> ２３年</t>
  </si>
  <si>
    <t xml:space="preserve"> ２４年</t>
  </si>
  <si>
    <t xml:space="preserve"> ２５年</t>
  </si>
  <si>
    <t>２３年</t>
  </si>
  <si>
    <t>２４年</t>
  </si>
  <si>
    <t>２５年</t>
  </si>
  <si>
    <t>全世界</t>
    <rPh sb="0" eb="3">
      <t>ゼンセカイ</t>
    </rPh>
    <phoneticPr fontId="38"/>
  </si>
  <si>
    <t>男性</t>
    <rPh sb="0" eb="2">
      <t>ダンセイ</t>
    </rPh>
    <phoneticPr fontId="43"/>
  </si>
  <si>
    <t>女性</t>
    <rPh sb="0" eb="2">
      <t>ジョセイ</t>
    </rPh>
    <phoneticPr fontId="43"/>
  </si>
  <si>
    <t>合計</t>
    <rPh sb="0" eb="1">
      <t>ゴウ</t>
    </rPh>
    <rPh sb="1" eb="2">
      <t>ケイ</t>
    </rPh>
    <phoneticPr fontId="43"/>
  </si>
  <si>
    <t>大洋州</t>
    <phoneticPr fontId="43"/>
  </si>
  <si>
    <t>留学・研究</t>
    <phoneticPr fontId="43"/>
  </si>
  <si>
    <t>国名</t>
    <rPh sb="0" eb="2">
      <t>コクメイ</t>
    </rPh>
    <phoneticPr fontId="43"/>
  </si>
  <si>
    <t>H24</t>
  </si>
  <si>
    <t>H25</t>
  </si>
  <si>
    <t>前年比</t>
    <rPh sb="0" eb="2">
      <t>ゼンネン</t>
    </rPh>
    <rPh sb="2" eb="3">
      <t>ヒ</t>
    </rPh>
    <phoneticPr fontId="43"/>
  </si>
  <si>
    <t xml:space="preserve"> ２６年</t>
  </si>
  <si>
    <t>各年１０月１日現在　</t>
    <rPh sb="0" eb="1">
      <t>カク</t>
    </rPh>
    <rPh sb="1" eb="2">
      <t>トシ</t>
    </rPh>
    <rPh sb="2" eb="3">
      <t>ヘイネン</t>
    </rPh>
    <rPh sb="4" eb="5">
      <t>ツキ</t>
    </rPh>
    <rPh sb="6" eb="7">
      <t>ヒ</t>
    </rPh>
    <rPh sb="7" eb="9">
      <t>ゲンザイ</t>
    </rPh>
    <phoneticPr fontId="38"/>
  </si>
  <si>
    <t>平成２５年</t>
  </si>
  <si>
    <t>平成２５年</t>
    <phoneticPr fontId="38"/>
  </si>
  <si>
    <t>平成２４年</t>
  </si>
  <si>
    <t>平成２４年</t>
    <phoneticPr fontId="38"/>
  </si>
  <si>
    <t>平成２３年</t>
  </si>
  <si>
    <t>平成２３年</t>
    <phoneticPr fontId="38"/>
  </si>
  <si>
    <t>平成２２年</t>
  </si>
  <si>
    <t>平成２２年</t>
    <phoneticPr fontId="38"/>
  </si>
  <si>
    <t>平成２６年</t>
  </si>
  <si>
    <t>平成２６年</t>
    <phoneticPr fontId="38"/>
  </si>
  <si>
    <t>（注）長期滞在者：３か月以上の海外在留者のうち、海外での生活は一時的なものであり、いずれ我が国に戻るつもりの邦人</t>
    <rPh sb="1" eb="2">
      <t>チュウ</t>
    </rPh>
    <phoneticPr fontId="38"/>
  </si>
  <si>
    <t>２６年</t>
    <rPh sb="2" eb="3">
      <t>ネン</t>
    </rPh>
    <phoneticPr fontId="38"/>
  </si>
  <si>
    <t>平成26年</t>
    <rPh sb="4" eb="5">
      <t>ネン</t>
    </rPh>
    <phoneticPr fontId="43"/>
  </si>
  <si>
    <t>米国</t>
    <rPh sb="0" eb="1">
      <t>ベイ</t>
    </rPh>
    <phoneticPr fontId="14"/>
  </si>
  <si>
    <t>（注）在留邦人：海外に３か月以上在留している日本国籍を有する者（「長期滞在者」と「永住者」に区分される）</t>
    <rPh sb="1" eb="2">
      <t>チュウ</t>
    </rPh>
    <rPh sb="33" eb="35">
      <t>チョウキ</t>
    </rPh>
    <rPh sb="35" eb="37">
      <t>タイザイ</t>
    </rPh>
    <rPh sb="37" eb="38">
      <t>モノ</t>
    </rPh>
    <rPh sb="41" eb="44">
      <t>エイジュウシャ</t>
    </rPh>
    <rPh sb="46" eb="48">
      <t>クブン</t>
    </rPh>
    <phoneticPr fontId="38"/>
  </si>
  <si>
    <t xml:space="preserve">平成２５年 </t>
  </si>
  <si>
    <t>計</t>
    <rPh sb="0" eb="1">
      <t>ケイ</t>
    </rPh>
    <phoneticPr fontId="38"/>
  </si>
  <si>
    <t>各年１０月１日現在　</t>
    <rPh sb="0" eb="1">
      <t>カク</t>
    </rPh>
    <rPh sb="1" eb="2">
      <t>ネン</t>
    </rPh>
    <phoneticPr fontId="38"/>
  </si>
  <si>
    <t xml:space="preserve"> </t>
    <phoneticPr fontId="38"/>
  </si>
  <si>
    <t xml:space="preserve">　　　　　　　 </t>
    <phoneticPr fontId="38"/>
  </si>
  <si>
    <t>（注）＋印 ：企業（拠点）数の総数は不明であるが、当該数値以上の企業（拠点）があることを示す</t>
    <rPh sb="1" eb="2">
      <t>チュウ</t>
    </rPh>
    <phoneticPr fontId="38"/>
  </si>
  <si>
    <t>グアム（ハガッニャ総）</t>
    <phoneticPr fontId="38"/>
  </si>
  <si>
    <t>（注３）「大」は大使館、「総」は総領事館、「事」は領事事務所、「駐」は出張駐在官事務所を示します。</t>
    <rPh sb="5" eb="6">
      <t>タイ</t>
    </rPh>
    <rPh sb="8" eb="11">
      <t>タイシカン</t>
    </rPh>
    <rPh sb="13" eb="14">
      <t>ソウ</t>
    </rPh>
    <rPh sb="16" eb="17">
      <t>ソウ</t>
    </rPh>
    <rPh sb="17" eb="20">
      <t>リョウジカン</t>
    </rPh>
    <rPh sb="22" eb="23">
      <t>コト</t>
    </rPh>
    <rPh sb="25" eb="27">
      <t>リョウジ</t>
    </rPh>
    <rPh sb="27" eb="30">
      <t>ジムショ</t>
    </rPh>
    <rPh sb="32" eb="33">
      <t>チュウ</t>
    </rPh>
    <rPh sb="35" eb="37">
      <t>シュッチョウ</t>
    </rPh>
    <rPh sb="37" eb="40">
      <t>チュウザイカン</t>
    </rPh>
    <rPh sb="44" eb="45">
      <t>シメ</t>
    </rPh>
    <phoneticPr fontId="38"/>
  </si>
  <si>
    <r>
      <t xml:space="preserve">総数
(拠点数) 
</t>
    </r>
    <r>
      <rPr>
        <sz val="9"/>
        <color theme="1"/>
        <rFont val="ＭＳ Ｐゴシック"/>
        <family val="3"/>
        <charset val="128"/>
      </rPr>
      <t xml:space="preserve">(①＋②＋③) </t>
    </r>
    <rPh sb="0" eb="2">
      <t>ソウスウ</t>
    </rPh>
    <rPh sb="1" eb="2">
      <t>カズ</t>
    </rPh>
    <rPh sb="4" eb="6">
      <t>キョテン</t>
    </rPh>
    <phoneticPr fontId="38"/>
  </si>
  <si>
    <r>
      <t xml:space="preserve">本邦
企業
</t>
    </r>
    <r>
      <rPr>
        <sz val="9"/>
        <rFont val="ＭＳ Ｐゴシック"/>
        <family val="3"/>
        <charset val="128"/>
      </rPr>
      <t>①</t>
    </r>
    <rPh sb="0" eb="2">
      <t>ホンポウ</t>
    </rPh>
    <rPh sb="3" eb="5">
      <t>キギョウ</t>
    </rPh>
    <phoneticPr fontId="25"/>
  </si>
  <si>
    <r>
      <t xml:space="preserve">現地法人企業
</t>
    </r>
    <r>
      <rPr>
        <sz val="9"/>
        <rFont val="ＭＳ Ｐゴシック"/>
        <family val="3"/>
        <charset val="128"/>
      </rPr>
      <t>②</t>
    </r>
    <rPh sb="0" eb="2">
      <t>ゲンチ</t>
    </rPh>
    <rPh sb="2" eb="4">
      <t>ホウジン</t>
    </rPh>
    <rPh sb="4" eb="6">
      <t>キギョウ</t>
    </rPh>
    <phoneticPr fontId="38"/>
  </si>
  <si>
    <r>
      <t xml:space="preserve">現地法人化されているか不明な企業
</t>
    </r>
    <r>
      <rPr>
        <sz val="9"/>
        <rFont val="ＭＳ Ｐゴシック"/>
        <family val="3"/>
        <charset val="128"/>
      </rPr>
      <t>③</t>
    </r>
    <rPh sb="0" eb="2">
      <t>ゲンチ</t>
    </rPh>
    <phoneticPr fontId="38"/>
  </si>
  <si>
    <t>－</t>
    <phoneticPr fontId="38"/>
  </si>
  <si>
    <t>日系企業地域別比率の推移</t>
    <rPh sb="0" eb="2">
      <t>ニッケイ</t>
    </rPh>
    <rPh sb="2" eb="4">
      <t>キギョウ</t>
    </rPh>
    <rPh sb="4" eb="7">
      <t>チイキベツ</t>
    </rPh>
    <rPh sb="7" eb="9">
      <t>ヒリツ</t>
    </rPh>
    <rPh sb="10" eb="12">
      <t>スイイ</t>
    </rPh>
    <phoneticPr fontId="38"/>
  </si>
  <si>
    <t>ホノルル総</t>
    <rPh sb="4" eb="5">
      <t>ソウ</t>
    </rPh>
    <phoneticPr fontId="81"/>
  </si>
  <si>
    <t>ポートランド事</t>
  </si>
  <si>
    <t>大連事</t>
  </si>
  <si>
    <t>ハンブルク事</t>
  </si>
  <si>
    <t>ケアンズ事</t>
  </si>
  <si>
    <t>ジュネーブ事</t>
  </si>
  <si>
    <t>リヨン事</t>
  </si>
  <si>
    <t>セブ事</t>
  </si>
  <si>
    <t>クライストチャーチ事</t>
  </si>
  <si>
    <t>サンタクルス事</t>
  </si>
  <si>
    <t>ベレン事</t>
  </si>
  <si>
    <t>エンカルナシオン事</t>
  </si>
  <si>
    <t>アイルランド大</t>
  </si>
  <si>
    <t>ダバオ事</t>
  </si>
  <si>
    <t>ハンガリー大</t>
    <rPh sb="5" eb="6">
      <t>タイ</t>
    </rPh>
    <phoneticPr fontId="81"/>
  </si>
  <si>
    <t>レシフェ事</t>
  </si>
  <si>
    <t>スリランカ大</t>
    <rPh sb="5" eb="6">
      <t>タイ</t>
    </rPh>
    <phoneticPr fontId="81"/>
  </si>
  <si>
    <t>ベンガルール事</t>
  </si>
  <si>
    <t>ポルトアレグレ事</t>
  </si>
  <si>
    <t>イスラエル大</t>
    <rPh sb="5" eb="6">
      <t>タイ</t>
    </rPh>
    <phoneticPr fontId="81"/>
  </si>
  <si>
    <t>コタキナバル事</t>
  </si>
  <si>
    <t>ドミニカ共和国大</t>
    <rPh sb="7" eb="8">
      <t>タイ</t>
    </rPh>
    <phoneticPr fontId="81"/>
  </si>
  <si>
    <t>アンカレジ事</t>
  </si>
  <si>
    <t>ケープタウン事</t>
  </si>
  <si>
    <t>ルーマニア大</t>
    <rPh sb="5" eb="6">
      <t>タイ</t>
    </rPh>
    <phoneticPr fontId="81"/>
  </si>
  <si>
    <t>パラオ大</t>
  </si>
  <si>
    <t>ジャマイカ大</t>
    <rPh sb="5" eb="6">
      <t>タイ</t>
    </rPh>
    <phoneticPr fontId="81"/>
  </si>
  <si>
    <t>ウクライナ大</t>
    <rPh sb="5" eb="6">
      <t>タイ</t>
    </rPh>
    <phoneticPr fontId="81"/>
  </si>
  <si>
    <t>マカッサル事</t>
  </si>
  <si>
    <t>ラスパルマス事</t>
  </si>
  <si>
    <t>ソロモン大</t>
    <rPh sb="4" eb="5">
      <t>タイ</t>
    </rPh>
    <phoneticPr fontId="81"/>
  </si>
  <si>
    <t>コンゴ民主共和国大</t>
    <rPh sb="8" eb="9">
      <t>タイ</t>
    </rPh>
    <phoneticPr fontId="81"/>
  </si>
  <si>
    <t>マーシャル大</t>
  </si>
  <si>
    <t>ボスニア・ヘルツェゴビナ大</t>
    <rPh sb="12" eb="13">
      <t>タイ</t>
    </rPh>
    <phoneticPr fontId="81"/>
  </si>
  <si>
    <t>リビア大</t>
    <rPh sb="3" eb="4">
      <t>タイ</t>
    </rPh>
    <phoneticPr fontId="81"/>
  </si>
  <si>
    <t>（注３）「大」は大使館、「総」は総領事館、「事」は領事事務所、「駐」は出張駐在官事務所を示します。</t>
    <rPh sb="5" eb="6">
      <t>タイ</t>
    </rPh>
    <rPh sb="8" eb="11">
      <t>タイシカン</t>
    </rPh>
    <rPh sb="13" eb="14">
      <t>ソウ</t>
    </rPh>
    <rPh sb="16" eb="17">
      <t>ソウ</t>
    </rPh>
    <rPh sb="17" eb="20">
      <t>リョウジカン</t>
    </rPh>
    <rPh sb="25" eb="27">
      <t>リョウジ</t>
    </rPh>
    <rPh sb="27" eb="30">
      <t>ジムショ</t>
    </rPh>
    <rPh sb="32" eb="33">
      <t>チュウ</t>
    </rPh>
    <rPh sb="35" eb="37">
      <t>シュッチョウ</t>
    </rPh>
    <rPh sb="37" eb="40">
      <t>チュウザイカン</t>
    </rPh>
    <rPh sb="40" eb="43">
      <t>ジムショ</t>
    </rPh>
    <rPh sb="44" eb="45">
      <t>シメ</t>
    </rPh>
    <phoneticPr fontId="38"/>
  </si>
  <si>
    <t>（注２）アフガニスタン、イラク及びシリア各大使館については、在留邦人及び日系企業の安全上の理由から管内の在留邦人数等の公表を控えており（シリアは平成２５年以降）、本表に記載していません。</t>
    <rPh sb="52" eb="54">
      <t>ザイリュウ</t>
    </rPh>
    <rPh sb="54" eb="56">
      <t>ホウジン</t>
    </rPh>
    <rPh sb="57" eb="58">
      <t>ナド</t>
    </rPh>
    <phoneticPr fontId="38"/>
  </si>
  <si>
    <t>（注）「出張駐在官事務所」は、平成２６年８月１日付で「領事事務所」に変更されています（除くジョホール・バル出張駐在官事務所）。</t>
    <rPh sb="1" eb="2">
      <t>チュウ</t>
    </rPh>
    <rPh sb="4" eb="6">
      <t>シュッチョウ</t>
    </rPh>
    <rPh sb="6" eb="9">
      <t>チュウザイカン</t>
    </rPh>
    <rPh sb="9" eb="12">
      <t>ジムショ</t>
    </rPh>
    <rPh sb="15" eb="17">
      <t>ヘイセイ</t>
    </rPh>
    <rPh sb="19" eb="20">
      <t>ネン</t>
    </rPh>
    <rPh sb="21" eb="22">
      <t>ツキ</t>
    </rPh>
    <rPh sb="23" eb="24">
      <t>ヒ</t>
    </rPh>
    <rPh sb="24" eb="25">
      <t>ヅ</t>
    </rPh>
    <rPh sb="27" eb="29">
      <t>リョウジ</t>
    </rPh>
    <rPh sb="29" eb="32">
      <t>ジムショ</t>
    </rPh>
    <rPh sb="34" eb="36">
      <t>ヘンコウ</t>
    </rPh>
    <rPh sb="43" eb="44">
      <t>ノゾ</t>
    </rPh>
    <phoneticPr fontId="38"/>
  </si>
  <si>
    <t>（注）バンガロール出張駐在官事務所（後に領事事務所）は、平成２７年１月１日付で「ベンガルール領事事務所」に変更されています。</t>
    <rPh sb="9" eb="11">
      <t>シュッチョウ</t>
    </rPh>
    <rPh sb="11" eb="14">
      <t>チュウザイカン</t>
    </rPh>
    <rPh sb="14" eb="17">
      <t>ジムショ</t>
    </rPh>
    <rPh sb="18" eb="19">
      <t>ノチ</t>
    </rPh>
    <rPh sb="20" eb="22">
      <t>リョウジ</t>
    </rPh>
    <rPh sb="22" eb="25">
      <t>ジムショ</t>
    </rPh>
    <rPh sb="28" eb="30">
      <t>ヘイセイ</t>
    </rPh>
    <rPh sb="32" eb="33">
      <t>ネン</t>
    </rPh>
    <rPh sb="34" eb="35">
      <t>ツキ</t>
    </rPh>
    <rPh sb="36" eb="37">
      <t>ヒ</t>
    </rPh>
    <rPh sb="37" eb="38">
      <t>ヅ</t>
    </rPh>
    <rPh sb="46" eb="48">
      <t>リョウジ</t>
    </rPh>
    <rPh sb="48" eb="51">
      <t>ジムショ</t>
    </rPh>
    <rPh sb="53" eb="55">
      <t>ヘンコウ</t>
    </rPh>
    <phoneticPr fontId="38"/>
  </si>
  <si>
    <t>（注１）「グルジア大」は、国名呼称の変更に伴い、「ジョージア大」に変更。
（注２）アフガニスタン、イラク及びシリア各大使館については、在留邦人及び日系企業の安全上の理由から管内の日系企業数等の公表を控えており（シリアは平成２５年以降）、本表に記載していません。</t>
    <rPh sb="9" eb="10">
      <t>タイ</t>
    </rPh>
    <rPh sb="13" eb="15">
      <t>コクメイ</t>
    </rPh>
    <rPh sb="15" eb="17">
      <t>コショウ</t>
    </rPh>
    <rPh sb="18" eb="20">
      <t>ヘンコウ</t>
    </rPh>
    <rPh sb="21" eb="22">
      <t>トモナ</t>
    </rPh>
    <rPh sb="30" eb="31">
      <t>タイ</t>
    </rPh>
    <rPh sb="33" eb="35">
      <t>ヘンコウ</t>
    </rPh>
    <rPh sb="52" eb="53">
      <t>オヨ</t>
    </rPh>
    <rPh sb="57" eb="58">
      <t>カク</t>
    </rPh>
    <rPh sb="58" eb="60">
      <t>タイシ</t>
    </rPh>
    <rPh sb="67" eb="69">
      <t>ザイリュウ</t>
    </rPh>
    <rPh sb="69" eb="71">
      <t>ホウジン</t>
    </rPh>
    <rPh sb="71" eb="72">
      <t>オヨ</t>
    </rPh>
    <rPh sb="73" eb="75">
      <t>ニッケイ</t>
    </rPh>
    <rPh sb="75" eb="77">
      <t>キギョウ</t>
    </rPh>
    <rPh sb="78" eb="80">
      <t>アンゼン</t>
    </rPh>
    <rPh sb="80" eb="81">
      <t>ウエ</t>
    </rPh>
    <rPh sb="82" eb="84">
      <t>リユウ</t>
    </rPh>
    <rPh sb="86" eb="88">
      <t>カンナイ</t>
    </rPh>
    <rPh sb="89" eb="91">
      <t>ニッケイ</t>
    </rPh>
    <rPh sb="91" eb="93">
      <t>キギョウ</t>
    </rPh>
    <rPh sb="93" eb="94">
      <t>カズ</t>
    </rPh>
    <rPh sb="94" eb="95">
      <t>ナド</t>
    </rPh>
    <rPh sb="96" eb="98">
      <t>コウヒョウ</t>
    </rPh>
    <rPh sb="99" eb="100">
      <t>ヒカ</t>
    </rPh>
    <rPh sb="109" eb="111">
      <t>ヘイセイ</t>
    </rPh>
    <rPh sb="113" eb="114">
      <t>ネン</t>
    </rPh>
    <rPh sb="114" eb="116">
      <t>イコウ</t>
    </rPh>
    <rPh sb="118" eb="119">
      <t>ホン</t>
    </rPh>
    <rPh sb="119" eb="120">
      <t>ヒョウ</t>
    </rPh>
    <rPh sb="121" eb="123">
      <t>キサイ</t>
    </rPh>
    <phoneticPr fontId="38"/>
  </si>
  <si>
    <t xml:space="preserve">男性 </t>
    <rPh sb="0" eb="2">
      <t>ダンセイ</t>
    </rPh>
    <phoneticPr fontId="38"/>
  </si>
  <si>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25"/>
  </si>
  <si>
    <t>邦人が海外で興した企業</t>
    <rPh sb="0" eb="2">
      <t>ホウジン</t>
    </rPh>
    <rPh sb="3" eb="5">
      <t>カイガイ</t>
    </rPh>
    <rPh sb="6" eb="7">
      <t>オコ</t>
    </rPh>
    <phoneticPr fontId="38"/>
  </si>
  <si>
    <t>男性</t>
  </si>
  <si>
    <t>２．３．２   地域別永住者数推移</t>
    <rPh sb="14" eb="15">
      <t>カズ</t>
    </rPh>
    <phoneticPr fontId="38"/>
  </si>
  <si>
    <t>２．３．３   地域別長期滞在者数推移</t>
    <rPh sb="16" eb="17">
      <t>カズ</t>
    </rPh>
    <phoneticPr fontId="38"/>
  </si>
  <si>
    <t>２．５ 年齢別在留邦人数</t>
    <rPh sb="4" eb="6">
      <t>ネンレイ</t>
    </rPh>
    <rPh sb="6" eb="7">
      <t>ベツ</t>
    </rPh>
    <rPh sb="7" eb="9">
      <t>ザイリュウ</t>
    </rPh>
    <rPh sb="9" eb="11">
      <t>ホウジン</t>
    </rPh>
    <rPh sb="11" eb="12">
      <t>カズ</t>
    </rPh>
    <phoneticPr fontId="43"/>
  </si>
  <si>
    <t>２．６  長期滞在者の地域別職業構成</t>
    <rPh sb="5" eb="7">
      <t>チョウキ</t>
    </rPh>
    <phoneticPr fontId="43"/>
  </si>
  <si>
    <t>上位７か国の在留邦人数推移</t>
    <rPh sb="0" eb="2">
      <t>ジョウイ</t>
    </rPh>
    <rPh sb="4" eb="5">
      <t>コク</t>
    </rPh>
    <rPh sb="6" eb="8">
      <t>ザイリュウ</t>
    </rPh>
    <rPh sb="8" eb="10">
      <t>ホウジン</t>
    </rPh>
    <rPh sb="10" eb="11">
      <t>カズ</t>
    </rPh>
    <rPh sb="11" eb="13">
      <t>スイイ</t>
    </rPh>
    <phoneticPr fontId="43"/>
  </si>
  <si>
    <t>３．４  国（地域）別日系企業（拠点）数上位５０位推移</t>
    <rPh sb="11" eb="13">
      <t>ニッケイ</t>
    </rPh>
    <rPh sb="13" eb="15">
      <t>キギョウ</t>
    </rPh>
    <rPh sb="16" eb="18">
      <t>キョテン</t>
    </rPh>
    <rPh sb="19" eb="20">
      <t>スウ</t>
    </rPh>
    <phoneticPr fontId="38"/>
  </si>
  <si>
    <t>東欧・旧ソ連</t>
    <rPh sb="3" eb="4">
      <t>キュウ</t>
    </rPh>
    <rPh sb="5" eb="6">
      <t>レン</t>
    </rPh>
    <phoneticPr fontId="38"/>
  </si>
  <si>
    <t>東欧・旧ソ連</t>
    <rPh sb="3" eb="4">
      <t>キュウ</t>
    </rPh>
    <rPh sb="5" eb="6">
      <t>レン</t>
    </rPh>
    <phoneticPr fontId="43"/>
  </si>
  <si>
    <t>東欧・旧ソ連</t>
    <phoneticPr fontId="43"/>
  </si>
  <si>
    <t>２．３．１　　地域別在留邦人数推移</t>
    <rPh sb="7" eb="10">
      <t>チイキベツ</t>
    </rPh>
    <rPh sb="10" eb="12">
      <t>ザイリュウ</t>
    </rPh>
    <rPh sb="12" eb="14">
      <t>ホウジン</t>
    </rPh>
    <rPh sb="14" eb="15">
      <t>カズ</t>
    </rPh>
    <rPh sb="15" eb="17">
      <t>スイイ</t>
    </rPh>
    <phoneticPr fontId="25"/>
  </si>
  <si>
    <t>２．３．２　　地域別永住者数推移</t>
    <rPh sb="7" eb="10">
      <t>チイキベツ</t>
    </rPh>
    <rPh sb="10" eb="13">
      <t>エイジュウシャ</t>
    </rPh>
    <rPh sb="13" eb="14">
      <t>カズ</t>
    </rPh>
    <rPh sb="14" eb="16">
      <t>スイイ</t>
    </rPh>
    <phoneticPr fontId="25"/>
  </si>
  <si>
    <t>２．３．３　　地域別長期滞在者数推移</t>
    <rPh sb="7" eb="10">
      <t>チイキベツ</t>
    </rPh>
    <rPh sb="10" eb="12">
      <t>チョウキ</t>
    </rPh>
    <rPh sb="12" eb="14">
      <t>タイザイ</t>
    </rPh>
    <rPh sb="14" eb="15">
      <t>モノ</t>
    </rPh>
    <rPh sb="15" eb="16">
      <t>カズ</t>
    </rPh>
    <rPh sb="16" eb="18">
      <t>スイイ</t>
    </rPh>
    <phoneticPr fontId="25"/>
  </si>
  <si>
    <t>２．７．１　　国別在留邦人数上位５０位推移</t>
    <rPh sb="7" eb="8">
      <t>コク</t>
    </rPh>
    <rPh sb="8" eb="9">
      <t>ベツ</t>
    </rPh>
    <rPh sb="9" eb="11">
      <t>ザイリュウ</t>
    </rPh>
    <rPh sb="11" eb="13">
      <t>ホウジン</t>
    </rPh>
    <rPh sb="13" eb="14">
      <t>カズ</t>
    </rPh>
    <rPh sb="14" eb="16">
      <t>ジョウイ</t>
    </rPh>
    <rPh sb="18" eb="19">
      <t>イ</t>
    </rPh>
    <rPh sb="19" eb="21">
      <t>スイイ</t>
    </rPh>
    <phoneticPr fontId="25"/>
  </si>
  <si>
    <t>２．７．２　　国別永住者数上位５０位推移　　　</t>
    <rPh sb="9" eb="12">
      <t>エイジュウシャ</t>
    </rPh>
    <phoneticPr fontId="25"/>
  </si>
  <si>
    <t>２．７．３　　国別長期滞在者数上位５０位推移</t>
    <rPh sb="9" eb="11">
      <t>チョウキ</t>
    </rPh>
    <rPh sb="11" eb="14">
      <t>タイザイシャ</t>
    </rPh>
    <phoneticPr fontId="25"/>
  </si>
  <si>
    <t>Ⅳ　中米</t>
    <rPh sb="2" eb="4">
      <t>チュウベイ</t>
    </rPh>
    <phoneticPr fontId="25"/>
  </si>
  <si>
    <t>Ⅶ　東欧・旧ソ連</t>
    <rPh sb="2" eb="4">
      <t>トウオウ</t>
    </rPh>
    <rPh sb="5" eb="6">
      <t>キュウ</t>
    </rPh>
    <rPh sb="7" eb="8">
      <t>レン</t>
    </rPh>
    <phoneticPr fontId="25"/>
  </si>
  <si>
    <t>【注１】　在外公館に提出されている「在留届」を基礎資料として算出。以下同じ。 
【注２】　アフガニスタン、イラク及びシリアについては、在留邦人の安全上の理由から邦人数等の公表を差し控えており、本統計には含まれていません。</t>
    <rPh sb="5" eb="7">
      <t>ザイガイ</t>
    </rPh>
    <rPh sb="7" eb="9">
      <t>コウカン</t>
    </rPh>
    <rPh sb="67" eb="69">
      <t>ザイリュウ</t>
    </rPh>
    <rPh sb="69" eb="71">
      <t>ホウジン</t>
    </rPh>
    <phoneticPr fontId="38"/>
  </si>
  <si>
    <t>外務省領事局政策課長</t>
    <rPh sb="0" eb="3">
      <t>ガイムショウ</t>
    </rPh>
    <rPh sb="3" eb="6">
      <t>リョウジキョク</t>
    </rPh>
    <rPh sb="6" eb="8">
      <t>セイサク</t>
    </rPh>
    <rPh sb="8" eb="10">
      <t>カチョウ</t>
    </rPh>
    <phoneticPr fontId="38"/>
  </si>
  <si>
    <t>２．８．１　　都市別在留邦人数上位５０位推移</t>
    <rPh sb="7" eb="9">
      <t>トシ</t>
    </rPh>
    <rPh sb="9" eb="10">
      <t>ベツ</t>
    </rPh>
    <rPh sb="10" eb="12">
      <t>ザイリュウ</t>
    </rPh>
    <rPh sb="12" eb="14">
      <t>ホウジン</t>
    </rPh>
    <rPh sb="14" eb="15">
      <t>カズ</t>
    </rPh>
    <rPh sb="15" eb="17">
      <t>ジョウイ</t>
    </rPh>
    <rPh sb="19" eb="20">
      <t>イ</t>
    </rPh>
    <rPh sb="20" eb="22">
      <t>スイイ</t>
    </rPh>
    <phoneticPr fontId="25"/>
  </si>
  <si>
    <t>２．８．２　　都市別永住者数上位５０位推移　　　</t>
    <rPh sb="10" eb="13">
      <t>エイジュウシャ</t>
    </rPh>
    <phoneticPr fontId="25"/>
  </si>
  <si>
    <t>２．８．３　　都市別長期滞在者数上位５０位推移</t>
    <rPh sb="10" eb="12">
      <t>チョウキ</t>
    </rPh>
    <rPh sb="12" eb="15">
      <t>タイザイシャ</t>
    </rPh>
    <phoneticPr fontId="25"/>
  </si>
  <si>
    <t>２．１０．１　　在留邦人(学齢期)子女数推移</t>
    <rPh sb="20" eb="22">
      <t>スイイ</t>
    </rPh>
    <phoneticPr fontId="25"/>
  </si>
  <si>
    <t>２．１０．２　　小学生子女数推移</t>
    <rPh sb="8" eb="11">
      <t>ショウガクセイ</t>
    </rPh>
    <rPh sb="11" eb="13">
      <t>シジョ</t>
    </rPh>
    <rPh sb="13" eb="14">
      <t>カズ</t>
    </rPh>
    <rPh sb="14" eb="16">
      <t>スイイ</t>
    </rPh>
    <phoneticPr fontId="25"/>
  </si>
  <si>
    <t>２．１０．３　　中学生子女数推移</t>
    <rPh sb="8" eb="9">
      <t>ナカ</t>
    </rPh>
    <phoneticPr fontId="25"/>
  </si>
  <si>
    <t>２．１　　　　全般</t>
    <rPh sb="7" eb="9">
      <t>ゼンパン</t>
    </rPh>
    <phoneticPr fontId="25"/>
  </si>
  <si>
    <t>２．２　　　　海外在留邦人数推移</t>
    <rPh sb="7" eb="9">
      <t>カイガイ</t>
    </rPh>
    <rPh sb="9" eb="11">
      <t>ザイリュウ</t>
    </rPh>
    <rPh sb="11" eb="13">
      <t>ホウジン</t>
    </rPh>
    <rPh sb="13" eb="14">
      <t>カズ</t>
    </rPh>
    <rPh sb="14" eb="16">
      <t>スイイ</t>
    </rPh>
    <phoneticPr fontId="25"/>
  </si>
  <si>
    <t>２．４　　　　男女別在留邦人数推移</t>
    <rPh sb="7" eb="9">
      <t>ダンジョ</t>
    </rPh>
    <rPh sb="9" eb="10">
      <t>ベツ</t>
    </rPh>
    <rPh sb="10" eb="12">
      <t>ザイリュウ</t>
    </rPh>
    <rPh sb="12" eb="14">
      <t>ホウジン</t>
    </rPh>
    <rPh sb="14" eb="15">
      <t>カズ</t>
    </rPh>
    <rPh sb="15" eb="17">
      <t>スイイ</t>
    </rPh>
    <phoneticPr fontId="25"/>
  </si>
  <si>
    <t>２．５　　　　年齢別在留邦人数</t>
    <rPh sb="7" eb="9">
      <t>ネンレイ</t>
    </rPh>
    <rPh sb="9" eb="10">
      <t>ベツ</t>
    </rPh>
    <rPh sb="10" eb="12">
      <t>ザイリュウ</t>
    </rPh>
    <rPh sb="12" eb="14">
      <t>ホウジン</t>
    </rPh>
    <rPh sb="14" eb="15">
      <t>カズ</t>
    </rPh>
    <phoneticPr fontId="25"/>
  </si>
  <si>
    <t>２．６　　　　長期滞在者の地域別職業構成</t>
    <rPh sb="7" eb="9">
      <t>チョウキ</t>
    </rPh>
    <rPh sb="9" eb="12">
      <t>タイザイシャ</t>
    </rPh>
    <rPh sb="13" eb="16">
      <t>チイキベツ</t>
    </rPh>
    <rPh sb="16" eb="18">
      <t>ショクギョウ</t>
    </rPh>
    <rPh sb="18" eb="20">
      <t>コウセイ</t>
    </rPh>
    <phoneticPr fontId="25"/>
  </si>
  <si>
    <t>２．９　　　　在外公館別在留邦人数推移</t>
    <rPh sb="7" eb="9">
      <t>ザイガイ</t>
    </rPh>
    <rPh sb="9" eb="11">
      <t>コウカン</t>
    </rPh>
    <rPh sb="11" eb="12">
      <t>ベツ</t>
    </rPh>
    <rPh sb="12" eb="14">
      <t>ザイリュウ</t>
    </rPh>
    <rPh sb="14" eb="16">
      <t>ホウジン</t>
    </rPh>
    <rPh sb="16" eb="17">
      <t>カズ</t>
    </rPh>
    <rPh sb="17" eb="19">
      <t>スイイ</t>
    </rPh>
    <phoneticPr fontId="25"/>
  </si>
  <si>
    <r>
      <t>２．１０　　　就学別・地域別在留邦人</t>
    </r>
    <r>
      <rPr>
        <sz val="8"/>
        <rFont val="ＭＳ Ｐゴシック"/>
        <family val="3"/>
        <charset val="128"/>
      </rPr>
      <t>(学齢期)</t>
    </r>
    <r>
      <rPr>
        <sz val="11"/>
        <rFont val="ＭＳ Ｐゴシック"/>
        <family val="3"/>
      </rPr>
      <t>子女数</t>
    </r>
    <rPh sb="7" eb="9">
      <t>シュウガク</t>
    </rPh>
    <rPh sb="9" eb="10">
      <t>ベツ</t>
    </rPh>
    <rPh sb="11" eb="14">
      <t>チイキベツ</t>
    </rPh>
    <rPh sb="19" eb="22">
      <t>ガクレイキ</t>
    </rPh>
    <rPh sb="23" eb="25">
      <t>シジョ</t>
    </rPh>
    <rPh sb="25" eb="26">
      <t>カズ</t>
    </rPh>
    <phoneticPr fontId="25"/>
  </si>
  <si>
    <t>３．１　　　　全般</t>
    <rPh sb="7" eb="9">
      <t>ゼンパン</t>
    </rPh>
    <phoneticPr fontId="25"/>
  </si>
  <si>
    <t>３．２　　　　日系企業（拠点）数推移</t>
    <rPh sb="7" eb="9">
      <t>ニッケイ</t>
    </rPh>
    <rPh sb="9" eb="11">
      <t>キギョウ</t>
    </rPh>
    <rPh sb="12" eb="14">
      <t>キョテン</t>
    </rPh>
    <rPh sb="15" eb="16">
      <t>カズ</t>
    </rPh>
    <rPh sb="16" eb="18">
      <t>スイイ</t>
    </rPh>
    <phoneticPr fontId="25"/>
  </si>
  <si>
    <t>３．３　　　　地域別日系企業（拠点）数推移</t>
    <rPh sb="7" eb="9">
      <t>チイキ</t>
    </rPh>
    <rPh sb="9" eb="10">
      <t>ベツ</t>
    </rPh>
    <rPh sb="10" eb="12">
      <t>ニッケイ</t>
    </rPh>
    <phoneticPr fontId="25"/>
  </si>
  <si>
    <r>
      <t>３．４　　　　国別日系企業（拠点）数上位</t>
    </r>
    <r>
      <rPr>
        <sz val="9"/>
        <rFont val="ＭＳ Ｐゴシック"/>
        <family val="3"/>
        <charset val="128"/>
      </rPr>
      <t>５０</t>
    </r>
    <r>
      <rPr>
        <sz val="11"/>
        <rFont val="ＭＳ Ｐゴシック"/>
        <family val="3"/>
      </rPr>
      <t>位推移</t>
    </r>
    <rPh sb="7" eb="9">
      <t>コクベツ</t>
    </rPh>
    <rPh sb="18" eb="20">
      <t>ジョウイ</t>
    </rPh>
    <rPh sb="22" eb="23">
      <t>イ</t>
    </rPh>
    <phoneticPr fontId="25"/>
  </si>
  <si>
    <t>第１章</t>
    <rPh sb="0" eb="1">
      <t>ダイ</t>
    </rPh>
    <rPh sb="2" eb="3">
      <t>ショウ</t>
    </rPh>
    <phoneticPr fontId="25"/>
  </si>
  <si>
    <t>第２章</t>
    <rPh sb="0" eb="1">
      <t>ダイ</t>
    </rPh>
    <rPh sb="2" eb="3">
      <t>ショウ</t>
    </rPh>
    <phoneticPr fontId="25"/>
  </si>
  <si>
    <t>第３章</t>
    <rPh sb="0" eb="1">
      <t>ダイ</t>
    </rPh>
    <rPh sb="2" eb="3">
      <t>ショウ</t>
    </rPh>
    <phoneticPr fontId="25"/>
  </si>
  <si>
    <t>２．９  在外公館別在留邦人数推移</t>
    <rPh sb="5" eb="7">
      <t>ザイガイ</t>
    </rPh>
    <rPh sb="7" eb="9">
      <t>コウカン</t>
    </rPh>
    <phoneticPr fontId="38"/>
  </si>
  <si>
    <t>２．８．１  都市別在留邦人数上位５０位推移</t>
    <rPh sb="7" eb="10">
      <t>トシベツ</t>
    </rPh>
    <rPh sb="10" eb="12">
      <t>ザイリュウ</t>
    </rPh>
    <rPh sb="12" eb="14">
      <t>ホウジン</t>
    </rPh>
    <phoneticPr fontId="38"/>
  </si>
  <si>
    <t>平成２２年１０月１日現在</t>
  </si>
  <si>
    <t>都市名</t>
  </si>
  <si>
    <t>ロサンゼルス都市圏</t>
  </si>
  <si>
    <t>ロサンゼルス都市圏</t>
    <phoneticPr fontId="38"/>
  </si>
  <si>
    <t>上海（中国）</t>
  </si>
  <si>
    <t>ニューヨーク都市圏</t>
    <phoneticPr fontId="38"/>
  </si>
  <si>
    <t>上海（中国）</t>
    <phoneticPr fontId="38"/>
  </si>
  <si>
    <t>バンコク</t>
  </si>
  <si>
    <t>ニューヨーク都市圏</t>
  </si>
  <si>
    <t>バンコク</t>
    <phoneticPr fontId="38"/>
  </si>
  <si>
    <t>大ロンドン市</t>
    <phoneticPr fontId="38"/>
  </si>
  <si>
    <t xml:space="preserve">- </t>
  </si>
  <si>
    <t>大ロンドン市</t>
  </si>
  <si>
    <t>シンガポール</t>
    <phoneticPr fontId="38"/>
  </si>
  <si>
    <t>シドニー都市圏</t>
    <phoneticPr fontId="38"/>
  </si>
  <si>
    <t>シドニー都市圏</t>
  </si>
  <si>
    <t xml:space="preserve">香港（中国） </t>
  </si>
  <si>
    <t>バンクーバー都市圏</t>
  </si>
  <si>
    <t>バンクーバー都市圏</t>
    <phoneticPr fontId="38"/>
  </si>
  <si>
    <t xml:space="preserve">香港（中国） </t>
    <phoneticPr fontId="38"/>
  </si>
  <si>
    <t>香港（中国）</t>
    <phoneticPr fontId="38"/>
  </si>
  <si>
    <t>サンフランシスコ都市圏</t>
  </si>
  <si>
    <t>メルボルン都市圏</t>
  </si>
  <si>
    <t xml:space="preserve">メルボルン都市圏 </t>
  </si>
  <si>
    <t>サンノゼ都市圏（米国）</t>
  </si>
  <si>
    <t xml:space="preserve">サンディエゴ </t>
  </si>
  <si>
    <t>パリ</t>
    <phoneticPr fontId="38"/>
  </si>
  <si>
    <t>サンノゼ都市圏（米国）</t>
    <phoneticPr fontId="38"/>
  </si>
  <si>
    <t xml:space="preserve">メルボルン都市圏 </t>
    <phoneticPr fontId="38"/>
  </si>
  <si>
    <t xml:space="preserve">サンパウロ </t>
  </si>
  <si>
    <t xml:space="preserve">ホノルル </t>
  </si>
  <si>
    <t xml:space="preserve">パリ </t>
  </si>
  <si>
    <t>クアラルンプール</t>
    <phoneticPr fontId="38"/>
  </si>
  <si>
    <t>シカゴ都市圏</t>
    <phoneticPr fontId="38"/>
  </si>
  <si>
    <t xml:space="preserve">台北（台湾） </t>
  </si>
  <si>
    <t>シカゴ都市圏</t>
  </si>
  <si>
    <t xml:space="preserve">北京（中国） </t>
  </si>
  <si>
    <t xml:space="preserve">マニラ都市圏 </t>
  </si>
  <si>
    <t>ソウル特別市</t>
  </si>
  <si>
    <t xml:space="preserve">ソウル特別市 </t>
  </si>
  <si>
    <t xml:space="preserve">蘇州（中国） </t>
  </si>
  <si>
    <t>ジャカルタ</t>
    <phoneticPr fontId="38"/>
  </si>
  <si>
    <t xml:space="preserve">トロント </t>
  </si>
  <si>
    <t>トロント</t>
    <phoneticPr fontId="38"/>
  </si>
  <si>
    <t xml:space="preserve">クアラルンプール </t>
  </si>
  <si>
    <t>マニラ都市圏</t>
  </si>
  <si>
    <t xml:space="preserve">ジャカルタ </t>
  </si>
  <si>
    <t>ゴールドコースト</t>
    <phoneticPr fontId="38"/>
  </si>
  <si>
    <t xml:space="preserve">デュッセルドルフ </t>
  </si>
  <si>
    <t>ブリスベン</t>
    <phoneticPr fontId="38"/>
  </si>
  <si>
    <t xml:space="preserve">ゴールドコースト </t>
  </si>
  <si>
    <t xml:space="preserve">ジャカルタ </t>
    <phoneticPr fontId="38"/>
  </si>
  <si>
    <t xml:space="preserve">ブリスベン </t>
  </si>
  <si>
    <t xml:space="preserve">広州（中国） </t>
  </si>
  <si>
    <t xml:space="preserve">パース </t>
  </si>
  <si>
    <t xml:space="preserve">大連（中国） </t>
  </si>
  <si>
    <t>オークランド都市圏</t>
  </si>
  <si>
    <t>オークランド都市圏</t>
    <phoneticPr fontId="38"/>
  </si>
  <si>
    <t xml:space="preserve">深圳（中国） </t>
    <rPh sb="0" eb="2">
      <t>シンセン</t>
    </rPh>
    <phoneticPr fontId="38"/>
  </si>
  <si>
    <t xml:space="preserve">ブエノスアイレス </t>
  </si>
  <si>
    <t xml:space="preserve">ホーチミン </t>
  </si>
  <si>
    <t xml:space="preserve">アトランタ都市圏 </t>
  </si>
  <si>
    <t>アトランタ都市圏</t>
  </si>
  <si>
    <t xml:space="preserve">ポートランド都市圏 </t>
  </si>
  <si>
    <t xml:space="preserve">グアム </t>
  </si>
  <si>
    <t xml:space="preserve">ハノイ </t>
  </si>
  <si>
    <t>オークランド</t>
  </si>
  <si>
    <t xml:space="preserve">ミュンヘン </t>
  </si>
  <si>
    <t>オークランド</t>
    <phoneticPr fontId="38"/>
  </si>
  <si>
    <t xml:space="preserve">メキシコ連邦区 </t>
  </si>
  <si>
    <t xml:space="preserve">ブリュッセル都市圏 </t>
  </si>
  <si>
    <t xml:space="preserve">ケアンズ </t>
  </si>
  <si>
    <t xml:space="preserve">カルガリー </t>
  </si>
  <si>
    <t>メキシコ連邦区（メキシコ市）</t>
  </si>
  <si>
    <t xml:space="preserve">天津（中国） </t>
    <phoneticPr fontId="38"/>
  </si>
  <si>
    <t xml:space="preserve">東莞（中国） </t>
    <rPh sb="0" eb="2">
      <t>トンガン</t>
    </rPh>
    <phoneticPr fontId="38"/>
  </si>
  <si>
    <t xml:space="preserve">天津（中国） </t>
  </si>
  <si>
    <t>ブリュッセル首都圏</t>
  </si>
  <si>
    <t>リマ</t>
    <phoneticPr fontId="38"/>
  </si>
  <si>
    <t>フランクフルト</t>
  </si>
  <si>
    <t xml:space="preserve">ノバイ (米国) </t>
    <phoneticPr fontId="38"/>
  </si>
  <si>
    <t xml:space="preserve">クライストチャーチ(ﾆｭｰｼﾞｰﾗﾝﾄﾞ) </t>
    <phoneticPr fontId="38"/>
  </si>
  <si>
    <t>ヒューストン</t>
  </si>
  <si>
    <t xml:space="preserve">フランクフルト </t>
    <phoneticPr fontId="38"/>
  </si>
  <si>
    <t>ベルリン</t>
    <phoneticPr fontId="38"/>
  </si>
  <si>
    <t>リマ</t>
  </si>
  <si>
    <t xml:space="preserve">フランクフルト </t>
  </si>
  <si>
    <t xml:space="preserve">ブリュッセル都市圏 </t>
    <phoneticPr fontId="38"/>
  </si>
  <si>
    <t>シカゴ</t>
  </si>
  <si>
    <t>ベルリン</t>
    <phoneticPr fontId="82"/>
  </si>
  <si>
    <t>ヒューストン</t>
    <phoneticPr fontId="82"/>
  </si>
  <si>
    <t>２．８．２  都市別永住者数上位５０位推移</t>
    <rPh sb="7" eb="10">
      <t>トシベツ</t>
    </rPh>
    <rPh sb="10" eb="13">
      <t>エイジュウシャ</t>
    </rPh>
    <rPh sb="13" eb="14">
      <t>カズ</t>
    </rPh>
    <phoneticPr fontId="38"/>
  </si>
  <si>
    <t>ロサンゼルス都市圏</t>
    <rPh sb="6" eb="9">
      <t>トシケン</t>
    </rPh>
    <phoneticPr fontId="38"/>
  </si>
  <si>
    <t>バンクーバー都市圏</t>
    <rPh sb="6" eb="9">
      <t>トシケン</t>
    </rPh>
    <phoneticPr fontId="38"/>
  </si>
  <si>
    <t>ニューヨーク都市圏</t>
    <rPh sb="6" eb="9">
      <t>トシケン</t>
    </rPh>
    <phoneticPr fontId="38"/>
  </si>
  <si>
    <t>サンパウロ</t>
  </si>
  <si>
    <t>ホノルル</t>
  </si>
  <si>
    <t>大ロンドン市</t>
    <rPh sb="0" eb="1">
      <t>ダイ</t>
    </rPh>
    <rPh sb="5" eb="6">
      <t>シ</t>
    </rPh>
    <phoneticPr fontId="38"/>
  </si>
  <si>
    <t>シアトル都市圏</t>
    <rPh sb="4" eb="7">
      <t>トシケン</t>
    </rPh>
    <phoneticPr fontId="83"/>
  </si>
  <si>
    <t>ゴールドコースト</t>
  </si>
  <si>
    <t>サンディエゴ</t>
  </si>
  <si>
    <t>トロント</t>
  </si>
  <si>
    <t>ブリスベン</t>
  </si>
  <si>
    <t>オークランド都市圏</t>
    <rPh sb="6" eb="9">
      <t>トシケン</t>
    </rPh>
    <phoneticPr fontId="38"/>
  </si>
  <si>
    <t>シカゴ都市圏</t>
    <rPh sb="3" eb="6">
      <t>トシケン</t>
    </rPh>
    <phoneticPr fontId="38"/>
  </si>
  <si>
    <t>ブエノスアイレス</t>
  </si>
  <si>
    <t>シカゴ都市圏</t>
    <rPh sb="3" eb="6">
      <t>トシケン</t>
    </rPh>
    <phoneticPr fontId="83"/>
  </si>
  <si>
    <t>パース</t>
  </si>
  <si>
    <t>ポートランド都市圏</t>
    <rPh sb="6" eb="9">
      <t>トシケン</t>
    </rPh>
    <phoneticPr fontId="38"/>
  </si>
  <si>
    <t>パース</t>
    <phoneticPr fontId="38"/>
  </si>
  <si>
    <t>グアム</t>
  </si>
  <si>
    <t>ポートランド都市圏</t>
  </si>
  <si>
    <t>ケアンズ</t>
  </si>
  <si>
    <t>香港（中国）</t>
  </si>
  <si>
    <t>ラスベガス</t>
  </si>
  <si>
    <t>アトランタ都市圏</t>
    <rPh sb="5" eb="8">
      <t>トシケン</t>
    </rPh>
    <phoneticPr fontId="38"/>
  </si>
  <si>
    <t>パリ</t>
  </si>
  <si>
    <t>カルガリー</t>
  </si>
  <si>
    <t>ラスベガス都市圏</t>
    <rPh sb="5" eb="8">
      <t>トシケン</t>
    </rPh>
    <phoneticPr fontId="83"/>
  </si>
  <si>
    <t>ストックホルム</t>
  </si>
  <si>
    <t>デュッセルドルフ</t>
  </si>
  <si>
    <t>ソウル特別市</t>
    <rPh sb="3" eb="5">
      <t>トクベツ</t>
    </rPh>
    <rPh sb="5" eb="6">
      <t>シ</t>
    </rPh>
    <phoneticPr fontId="38"/>
  </si>
  <si>
    <t>シアトル</t>
  </si>
  <si>
    <t>ビクトリア都市圏（カナダ）</t>
  </si>
  <si>
    <t>ビクトリア都市圏（カナダ）</t>
    <rPh sb="5" eb="8">
      <t>トシケン</t>
    </rPh>
    <phoneticPr fontId="38"/>
  </si>
  <si>
    <t>ピラポ（パラグアイ）</t>
  </si>
  <si>
    <t>サクラメント都市圏（米国）</t>
  </si>
  <si>
    <t>アデレード都市圏</t>
  </si>
  <si>
    <t>アデレード都市圏</t>
    <rPh sb="5" eb="8">
      <t>トシケン</t>
    </rPh>
    <phoneticPr fontId="38"/>
  </si>
  <si>
    <t>クライストチャーチ(ﾆｭｰｼﾞｰﾗﾝﾄﾞ)</t>
  </si>
  <si>
    <t>ラ・プラタ（アルゼンチン）</t>
  </si>
  <si>
    <t>マニラ都市圏</t>
    <rPh sb="3" eb="6">
      <t>トシケン</t>
    </rPh>
    <phoneticPr fontId="38"/>
  </si>
  <si>
    <t>モントリオール</t>
  </si>
  <si>
    <t>メキシコ連邦区</t>
  </si>
  <si>
    <t>オタワ</t>
  </si>
  <si>
    <t>メキシコ連邦区（メキシコ市）</t>
    <rPh sb="12" eb="13">
      <t>シ</t>
    </rPh>
    <phoneticPr fontId="83"/>
  </si>
  <si>
    <t>ベレン（ブラジル）</t>
  </si>
  <si>
    <t>クリチバ（ブラジル）</t>
  </si>
  <si>
    <t>ミシサガ（カナダ）</t>
  </si>
  <si>
    <t>マドリード</t>
  </si>
  <si>
    <t>２．８．３  都市別長期滞在者数上位５０位推移</t>
    <rPh sb="7" eb="10">
      <t>トシベツ</t>
    </rPh>
    <rPh sb="10" eb="12">
      <t>チョウキ</t>
    </rPh>
    <rPh sb="12" eb="14">
      <t>タイザイ</t>
    </rPh>
    <rPh sb="14" eb="15">
      <t>シャ</t>
    </rPh>
    <rPh sb="15" eb="16">
      <t>スウ</t>
    </rPh>
    <rPh sb="16" eb="18">
      <t>ジョウイ</t>
    </rPh>
    <phoneticPr fontId="38"/>
  </si>
  <si>
    <t xml:space="preserve">長期滞在者数 </t>
  </si>
  <si>
    <t xml:space="preserve">上海（中国） </t>
  </si>
  <si>
    <t xml:space="preserve">バンコク </t>
  </si>
  <si>
    <t xml:space="preserve">ロサンゼルス都市圏 </t>
  </si>
  <si>
    <t xml:space="preserve">ニューヨーク都市圏 </t>
  </si>
  <si>
    <t xml:space="preserve">大ロンドン市 </t>
  </si>
  <si>
    <t>ベルゲン（米国）</t>
    <rPh sb="5" eb="7">
      <t>ベイコク</t>
    </rPh>
    <phoneticPr fontId="38"/>
  </si>
  <si>
    <t xml:space="preserve">バンクーバー都市圏 </t>
  </si>
  <si>
    <t xml:space="preserve">深圳（中国） </t>
    <rPh sb="0" eb="2">
      <t xml:space="preserve"> シンセン</t>
    </rPh>
    <phoneticPr fontId="38"/>
  </si>
  <si>
    <t>ミュンヘン</t>
    <phoneticPr fontId="38"/>
  </si>
  <si>
    <t xml:space="preserve">青島（中国） </t>
    <rPh sb="0" eb="2">
      <t>チンタオ</t>
    </rPh>
    <phoneticPr fontId="38"/>
  </si>
  <si>
    <t xml:space="preserve">ベルリン </t>
  </si>
  <si>
    <t xml:space="preserve">ドバイ </t>
  </si>
  <si>
    <t>フランクフルト</t>
    <phoneticPr fontId="38"/>
  </si>
  <si>
    <t xml:space="preserve">無錫（中国） </t>
    <rPh sb="0" eb="6">
      <t>ムシャク</t>
    </rPh>
    <phoneticPr fontId="38"/>
  </si>
  <si>
    <t>ドバイ</t>
    <phoneticPr fontId="38"/>
  </si>
  <si>
    <t xml:space="preserve">ニューデリー </t>
  </si>
  <si>
    <t>ニューデリー</t>
  </si>
  <si>
    <t>ブルックライン(米国)</t>
  </si>
  <si>
    <t>バルセロナ</t>
    <phoneticPr fontId="38"/>
  </si>
  <si>
    <t>バルセロナ</t>
  </si>
  <si>
    <t>青島（中国）</t>
  </si>
  <si>
    <t>杭州（中国）</t>
  </si>
  <si>
    <t>３．６  在外公館別日系企業（拠点）数推移</t>
    <rPh sb="5" eb="7">
      <t>ザイガイ</t>
    </rPh>
    <rPh sb="7" eb="9">
      <t>コウカン</t>
    </rPh>
    <rPh sb="10" eb="12">
      <t>ニッケイ</t>
    </rPh>
    <rPh sb="12" eb="14">
      <t>キギョウ</t>
    </rPh>
    <rPh sb="15" eb="17">
      <t>キョテン</t>
    </rPh>
    <phoneticPr fontId="38"/>
  </si>
  <si>
    <t>大連（中国）</t>
  </si>
  <si>
    <t>深圳（中国）</t>
  </si>
  <si>
    <t>チェンナイ（インド）</t>
  </si>
  <si>
    <t>煙台（中国）</t>
  </si>
  <si>
    <t>東莞（中国）</t>
  </si>
  <si>
    <t>成都（中国）</t>
  </si>
  <si>
    <t>グルガオン（インド）</t>
  </si>
  <si>
    <t>シャーアラム（マレーシア）</t>
  </si>
  <si>
    <t>威海（中国）</t>
  </si>
  <si>
    <t>プネー（インド）</t>
  </si>
  <si>
    <t>３．６　　　　在外公館別日系企業（拠点）数推移</t>
    <rPh sb="7" eb="9">
      <t>ザイガイ</t>
    </rPh>
    <rPh sb="9" eb="11">
      <t>コウカン</t>
    </rPh>
    <rPh sb="11" eb="12">
      <t>ベツ</t>
    </rPh>
    <phoneticPr fontId="25"/>
  </si>
  <si>
    <t>第２章　在留邦人の動向</t>
    <rPh sb="4" eb="6">
      <t>ザイリュウ</t>
    </rPh>
    <rPh sb="6" eb="8">
      <t>ホウジン</t>
    </rPh>
    <rPh sb="9" eb="11">
      <t>ドウコウ</t>
    </rPh>
    <phoneticPr fontId="25"/>
  </si>
  <si>
    <t>第３章　日系企業の動向</t>
    <rPh sb="4" eb="6">
      <t>ニッケイ</t>
    </rPh>
    <rPh sb="6" eb="8">
      <t>キギョウ</t>
    </rPh>
    <rPh sb="9" eb="11">
      <t>ドウコウ</t>
    </rPh>
    <phoneticPr fontId="25"/>
  </si>
  <si>
    <t>【参考資料】海外渡航者数、在留邦人数及び旅券発給件数の推移</t>
    <rPh sb="1" eb="3">
      <t>サンコウ</t>
    </rPh>
    <rPh sb="3" eb="5">
      <t>シリョウ</t>
    </rPh>
    <rPh sb="6" eb="8">
      <t>カイガイ</t>
    </rPh>
    <rPh sb="8" eb="11">
      <t>トコウシャ</t>
    </rPh>
    <rPh sb="11" eb="12">
      <t>カズ</t>
    </rPh>
    <rPh sb="13" eb="15">
      <t>ザイリュウ</t>
    </rPh>
    <rPh sb="15" eb="17">
      <t>ホウジン</t>
    </rPh>
    <rPh sb="17" eb="18">
      <t>カズ</t>
    </rPh>
    <rPh sb="18" eb="19">
      <t>オヨ</t>
    </rPh>
    <rPh sb="20" eb="22">
      <t>リョケン</t>
    </rPh>
    <rPh sb="22" eb="24">
      <t>ハッキュウ</t>
    </rPh>
    <rPh sb="24" eb="26">
      <t>ケンスウ</t>
    </rPh>
    <rPh sb="27" eb="29">
      <t>スイイ</t>
    </rPh>
    <phoneticPr fontId="25"/>
  </si>
  <si>
    <t>在外公館の管轄区域区分</t>
    <rPh sb="0" eb="2">
      <t>ザイガイ</t>
    </rPh>
    <rPh sb="2" eb="4">
      <t>コウカン</t>
    </rPh>
    <rPh sb="5" eb="7">
      <t>カンカツ</t>
    </rPh>
    <rPh sb="7" eb="9">
      <t>クイキ</t>
    </rPh>
    <rPh sb="9" eb="11">
      <t>クブン</t>
    </rPh>
    <phoneticPr fontId="25"/>
  </si>
  <si>
    <t>索引（国別・在外公館別）</t>
    <rPh sb="0" eb="2">
      <t>サクイン</t>
    </rPh>
    <rPh sb="3" eb="5">
      <t>クニベツ</t>
    </rPh>
    <rPh sb="6" eb="8">
      <t>ザイガイ</t>
    </rPh>
    <rPh sb="8" eb="10">
      <t>コウカン</t>
    </rPh>
    <rPh sb="10" eb="11">
      <t>ベツ</t>
    </rPh>
    <phoneticPr fontId="25"/>
  </si>
  <si>
    <r>
      <t>第１章　</t>
    </r>
    <r>
      <rPr>
        <sz val="10.5"/>
        <rFont val="ＭＳ Ｐゴシック"/>
        <family val="3"/>
        <charset val="128"/>
      </rPr>
      <t>統計の目的、調査方法及び用語の定義等</t>
    </r>
    <rPh sb="0" eb="1">
      <t>ダイ</t>
    </rPh>
    <rPh sb="2" eb="3">
      <t>ショウ</t>
    </rPh>
    <rPh sb="4" eb="6">
      <t>トウケイ</t>
    </rPh>
    <rPh sb="7" eb="9">
      <t>モクテキ</t>
    </rPh>
    <rPh sb="14" eb="15">
      <t>オヨ</t>
    </rPh>
    <phoneticPr fontId="25"/>
  </si>
  <si>
    <t>第４章　統計表（在留邦人）</t>
    <rPh sb="4" eb="7">
      <t>トウケイヒョウ</t>
    </rPh>
    <phoneticPr fontId="25"/>
  </si>
  <si>
    <t>第５章　統計表（日系企業）</t>
    <rPh sb="4" eb="7">
      <t>トウケイヒョウ</t>
    </rPh>
    <phoneticPr fontId="25"/>
  </si>
  <si>
    <t>（注１）在外公館が複数の国・地域を管轄している場合（巻末の「在外公館の管轄区域区分」を参照）は、兼轄国・地域、属領を加算して集計しています。</t>
    <rPh sb="1" eb="2">
      <t>チュウ</t>
    </rPh>
    <rPh sb="4" eb="6">
      <t>ザイガイ</t>
    </rPh>
    <rPh sb="6" eb="8">
      <t>コウカン</t>
    </rPh>
    <rPh sb="9" eb="11">
      <t>フクスウ</t>
    </rPh>
    <rPh sb="12" eb="13">
      <t>クニ</t>
    </rPh>
    <rPh sb="14" eb="16">
      <t>チイキ</t>
    </rPh>
    <rPh sb="17" eb="19">
      <t>カンカツ</t>
    </rPh>
    <rPh sb="23" eb="25">
      <t>バアイ</t>
    </rPh>
    <rPh sb="26" eb="28">
      <t>カンマツ</t>
    </rPh>
    <rPh sb="30" eb="32">
      <t>ザイガイ</t>
    </rPh>
    <rPh sb="32" eb="34">
      <t>コウカン</t>
    </rPh>
    <rPh sb="35" eb="37">
      <t>カンカツ</t>
    </rPh>
    <rPh sb="37" eb="39">
      <t>クイキ</t>
    </rPh>
    <rPh sb="39" eb="41">
      <t>クブン</t>
    </rPh>
    <rPh sb="43" eb="45">
      <t>サンショウ</t>
    </rPh>
    <rPh sb="48" eb="50">
      <t>ケンカツ</t>
    </rPh>
    <rPh sb="50" eb="51">
      <t>コク</t>
    </rPh>
    <rPh sb="52" eb="54">
      <t>チイキ</t>
    </rPh>
    <rPh sb="58" eb="60">
      <t>カサン</t>
    </rPh>
    <rPh sb="62" eb="64">
      <t>シュウケイ</t>
    </rPh>
    <phoneticPr fontId="38"/>
  </si>
  <si>
    <r>
      <rPr>
        <b/>
        <sz val="11"/>
        <rFont val="ＭＳ Ｐ明朝"/>
        <family val="1"/>
        <charset val="128"/>
      </rPr>
      <t>　 本調査統計は、</t>
    </r>
    <r>
      <rPr>
        <sz val="11"/>
        <rFont val="ＭＳ Ｐ明朝"/>
        <family val="1"/>
        <charset val="128"/>
      </rPr>
      <t>海外における邦人の生命及び身体の保護その他の安全に資するため、旅券法の定めにより在外公館（日本国大使館、総領事館）に届出されている「</t>
    </r>
    <r>
      <rPr>
        <b/>
        <sz val="11"/>
        <rFont val="ＭＳ Ｐ明朝"/>
        <family val="1"/>
        <charset val="128"/>
      </rPr>
      <t>在留届</t>
    </r>
    <r>
      <rPr>
        <sz val="11"/>
        <rFont val="ＭＳ Ｐ明朝"/>
        <family val="1"/>
        <charset val="128"/>
      </rPr>
      <t>」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また、平成１７年よりは海外における進出日系企業の安全確保に資するため、各年１０月１日現在の</t>
    </r>
    <r>
      <rPr>
        <b/>
        <sz val="11"/>
        <rFont val="ＭＳ Ｐ明朝"/>
        <family val="1"/>
        <charset val="128"/>
      </rPr>
      <t>進出日系企業</t>
    </r>
    <r>
      <rPr>
        <sz val="11"/>
        <rFont val="ＭＳ Ｐ明朝"/>
        <family val="1"/>
        <charset val="128"/>
      </rPr>
      <t>の状況（所在の確認等）も併せて把握しています。</t>
    </r>
    <r>
      <rPr>
        <b/>
        <sz val="14"/>
        <rFont val="ＭＳ Ｐ明朝"/>
        <family val="1"/>
        <charset val="128"/>
      </rPr>
      <t/>
    </r>
    <rPh sb="2" eb="3">
      <t>ホン</t>
    </rPh>
    <rPh sb="3" eb="5">
      <t>チョウサ</t>
    </rPh>
    <rPh sb="5" eb="7">
      <t>トウケイ</t>
    </rPh>
    <rPh sb="105" eb="107">
      <t>ジッタイ</t>
    </rPh>
    <phoneticPr fontId="25"/>
  </si>
  <si>
    <r>
      <t>【注】  「出張駐在官事務所」は、平成２６年８月１日付で「領事事務所」に変更されています。</t>
    </r>
    <r>
      <rPr>
        <b/>
        <sz val="14"/>
        <rFont val="ＭＳ Ｐ明朝"/>
        <family val="1"/>
        <charset val="128"/>
      </rPr>
      <t/>
    </r>
    <rPh sb="17" eb="19">
      <t>ヘイセイ</t>
    </rPh>
    <rPh sb="21" eb="22">
      <t>ネン</t>
    </rPh>
    <rPh sb="23" eb="24">
      <t>ツキ</t>
    </rPh>
    <rPh sb="25" eb="26">
      <t>ヒ</t>
    </rPh>
    <rPh sb="26" eb="27">
      <t>ヅ</t>
    </rPh>
    <rPh sb="29" eb="31">
      <t>リョウジ</t>
    </rPh>
    <rPh sb="31" eb="34">
      <t>ジムショ</t>
    </rPh>
    <rPh sb="36" eb="38">
      <t>ヘンコウ</t>
    </rPh>
    <phoneticPr fontId="25"/>
  </si>
  <si>
    <r>
      <t>【注１】 統計表において、 国によっては上記❶～❻の区分で把握できず、現地法人化されているか否かも不明な場合があり、その場合には、「</t>
    </r>
    <r>
      <rPr>
        <b/>
        <sz val="11"/>
        <rFont val="ＭＳ Ｐ明朝"/>
        <family val="1"/>
        <charset val="128"/>
      </rPr>
      <t>区分不明</t>
    </r>
    <r>
      <rPr>
        <sz val="11"/>
        <rFont val="ＭＳ Ｐ明朝"/>
        <family val="1"/>
        <charset val="128"/>
      </rPr>
      <t>」として集計しています。</t>
    </r>
    <rPh sb="35" eb="37">
      <t>ゲンチ</t>
    </rPh>
    <rPh sb="37" eb="39">
      <t>ホウジン</t>
    </rPh>
    <rPh sb="39" eb="40">
      <t>カ</t>
    </rPh>
    <rPh sb="46" eb="47">
      <t>イナ</t>
    </rPh>
    <rPh sb="49" eb="51">
      <t>フメイ</t>
    </rPh>
    <phoneticPr fontId="38"/>
  </si>
  <si>
    <r>
      <t>　 「</t>
    </r>
    <r>
      <rPr>
        <b/>
        <sz val="11"/>
        <rFont val="ＭＳ Ｐ明朝"/>
        <family val="1"/>
        <charset val="128"/>
      </rPr>
      <t>本邦企業が１００％出資した現地法人</t>
    </r>
    <r>
      <rPr>
        <sz val="11"/>
        <color indexed="0"/>
        <rFont val="ＭＳ Ｐ明朝"/>
        <family val="1"/>
        <charset val="128"/>
      </rPr>
      <t>」 と「</t>
    </r>
    <r>
      <rPr>
        <b/>
        <sz val="11"/>
        <rFont val="ＭＳ Ｐ明朝"/>
        <family val="1"/>
        <charset val="128"/>
      </rPr>
      <t>本邦企業が外国企業と共同で出資した現地法人（合弁企業）</t>
    </r>
    <r>
      <rPr>
        <sz val="11"/>
        <color indexed="0"/>
        <rFont val="ＭＳ Ｐ明朝"/>
        <family val="1"/>
        <charset val="128"/>
      </rPr>
      <t xml:space="preserve">」の二つを指します。 「本邦企業が１００％出資した現地法人」は、「本店」と「支店、駐在員事務所、出張所」の二つに区分しました。 </t>
    </r>
    <rPh sb="29" eb="31">
      <t>ガイコク</t>
    </rPh>
    <rPh sb="31" eb="33">
      <t>キギョウ</t>
    </rPh>
    <rPh sb="34" eb="36">
      <t>キョウドウ</t>
    </rPh>
    <rPh sb="37" eb="39">
      <t>シュッシ</t>
    </rPh>
    <rPh sb="46" eb="48">
      <t>ゴウベン</t>
    </rPh>
    <rPh sb="48" eb="50">
      <t>キギョウ</t>
    </rPh>
    <rPh sb="53" eb="54">
      <t>フタ</t>
    </rPh>
    <rPh sb="84" eb="86">
      <t>ホンテン</t>
    </rPh>
    <rPh sb="89" eb="91">
      <t>シテン</t>
    </rPh>
    <rPh sb="92" eb="95">
      <t>チュウザイイン</t>
    </rPh>
    <rPh sb="95" eb="98">
      <t>ジムショ</t>
    </rPh>
    <rPh sb="99" eb="102">
      <t>シュッチョウジョ</t>
    </rPh>
    <rPh sb="104" eb="105">
      <t>フタ</t>
    </rPh>
    <rPh sb="107" eb="109">
      <t>クブン</t>
    </rPh>
    <phoneticPr fontId="38"/>
  </si>
  <si>
    <t>　日本人が、本邦企業とは関係なく、海外に渡って興した企業を指します。 
【注１】本邦には親会社はありませんが、設立後、本邦に支店等を設置している場合があります。
【注２】「日本人が海外に渡って興した企業」 には、海外で生まれた日本国籍を所持する２世、３世等が興した企業についても、これに含めて集計しています。</t>
    <rPh sb="6" eb="8">
      <t>ホンポウ</t>
    </rPh>
    <rPh sb="8" eb="10">
      <t>キギョウ</t>
    </rPh>
    <rPh sb="12" eb="14">
      <t>カンケイ</t>
    </rPh>
    <rPh sb="40" eb="42">
      <t>ホンポウ</t>
    </rPh>
    <rPh sb="44" eb="45">
      <t>オヤ</t>
    </rPh>
    <rPh sb="45" eb="47">
      <t>カイシャ</t>
    </rPh>
    <rPh sb="55" eb="57">
      <t>セツリツ</t>
    </rPh>
    <rPh sb="57" eb="58">
      <t>アト</t>
    </rPh>
    <rPh sb="59" eb="61">
      <t>ホンポウ</t>
    </rPh>
    <rPh sb="62" eb="64">
      <t>シテン</t>
    </rPh>
    <rPh sb="64" eb="65">
      <t>ナド</t>
    </rPh>
    <rPh sb="66" eb="68">
      <t>セッチ</t>
    </rPh>
    <rPh sb="72" eb="74">
      <t>バアイ</t>
    </rPh>
    <rPh sb="118" eb="120">
      <t>ショジ</t>
    </rPh>
    <phoneticPr fontId="38"/>
  </si>
  <si>
    <t>H26</t>
  </si>
  <si>
    <t>H27</t>
  </si>
  <si>
    <t>前年比</t>
    <phoneticPr fontId="43"/>
  </si>
  <si>
    <t>在留邦人地域別比率の推移</t>
    <rPh sb="0" eb="2">
      <t>ザイリュウ</t>
    </rPh>
    <rPh sb="2" eb="4">
      <t>ホウジン</t>
    </rPh>
    <rPh sb="4" eb="6">
      <t>チイキ</t>
    </rPh>
    <rPh sb="6" eb="7">
      <t>ベツ</t>
    </rPh>
    <rPh sb="7" eb="9">
      <t>ヒリツ</t>
    </rPh>
    <rPh sb="10" eb="12">
      <t>スイイ</t>
    </rPh>
    <phoneticPr fontId="38"/>
  </si>
  <si>
    <t xml:space="preserve">アジア         </t>
    <phoneticPr fontId="43"/>
  </si>
  <si>
    <t>大洋州</t>
    <phoneticPr fontId="38"/>
  </si>
  <si>
    <t>北米</t>
    <phoneticPr fontId="38"/>
  </si>
  <si>
    <t>南米</t>
    <phoneticPr fontId="38"/>
  </si>
  <si>
    <t>西欧</t>
    <phoneticPr fontId="38"/>
  </si>
  <si>
    <t>２６年</t>
  </si>
  <si>
    <t>平成２７年</t>
    <phoneticPr fontId="38"/>
  </si>
  <si>
    <t xml:space="preserve">在外公館名 </t>
  </si>
  <si>
    <t>米国大</t>
  </si>
  <si>
    <t>平成２７年</t>
  </si>
  <si>
    <t>アルゼンチン大</t>
  </si>
  <si>
    <t>メキシコ大</t>
  </si>
  <si>
    <t>ベルギー大</t>
  </si>
  <si>
    <t>スウェーデン大</t>
  </si>
  <si>
    <t>ペルー大</t>
  </si>
  <si>
    <t>カンボジア大</t>
  </si>
  <si>
    <t>フィンランド大</t>
  </si>
  <si>
    <t>チェコ大</t>
  </si>
  <si>
    <t>チリ大</t>
  </si>
  <si>
    <t>コロンビア大</t>
  </si>
  <si>
    <t>ハンガリー大</t>
  </si>
  <si>
    <t>ポーランド大</t>
  </si>
  <si>
    <t>ベンガル－ル事</t>
  </si>
  <si>
    <t>ノルウェー大</t>
  </si>
  <si>
    <t>エジプト大</t>
  </si>
  <si>
    <t>カタール大</t>
  </si>
  <si>
    <t>サイパン事</t>
  </si>
  <si>
    <t>ドミニカ共和国大</t>
  </si>
  <si>
    <t>ルクセンブルク大</t>
  </si>
  <si>
    <t>イラン大</t>
  </si>
  <si>
    <t>ポルトガル大</t>
  </si>
  <si>
    <t>ルーマニア大</t>
  </si>
  <si>
    <t>グアテマラ大</t>
  </si>
  <si>
    <t>南スーダン大</t>
  </si>
  <si>
    <t>ベネズエラ大</t>
  </si>
  <si>
    <t>エクアドル大</t>
  </si>
  <si>
    <t>コスタリカ大</t>
  </si>
  <si>
    <t>タンザニア大</t>
  </si>
  <si>
    <t>ウルグアイ大</t>
  </si>
  <si>
    <t>パナマ大</t>
  </si>
  <si>
    <t>ヨルダン大</t>
  </si>
  <si>
    <t>ウガンダ大</t>
  </si>
  <si>
    <t>バーレーン大</t>
  </si>
  <si>
    <t>エチオピア大</t>
  </si>
  <si>
    <t>ザンビア大</t>
  </si>
  <si>
    <t>アルジェリア大</t>
  </si>
  <si>
    <t>クウェート大</t>
  </si>
  <si>
    <t>スロバキア大</t>
  </si>
  <si>
    <t>マラウィ大</t>
  </si>
  <si>
    <t>モザンビーク大</t>
  </si>
  <si>
    <t>ナイジェリア大</t>
  </si>
  <si>
    <t>ニカラグア大</t>
  </si>
  <si>
    <t>クロアチア大</t>
  </si>
  <si>
    <t>ホンジュラス大</t>
  </si>
  <si>
    <t>オマーン大</t>
  </si>
  <si>
    <t>スロベニア大</t>
  </si>
  <si>
    <t>キルギス大</t>
  </si>
  <si>
    <t>ルワンダ大</t>
  </si>
  <si>
    <t>ブルガリア大</t>
  </si>
  <si>
    <t>チュニジア大</t>
  </si>
  <si>
    <t>ウズベキスタン大</t>
  </si>
  <si>
    <t>アイスランド大</t>
  </si>
  <si>
    <t>スーダン大</t>
  </si>
  <si>
    <t>ミクロネシア大</t>
  </si>
  <si>
    <t>エストニア大</t>
  </si>
  <si>
    <t>ベナン大</t>
  </si>
  <si>
    <t>ブルキナファソ大</t>
  </si>
  <si>
    <t xml:space="preserve">ソロモン大 </t>
  </si>
  <si>
    <t>ボツワナ大</t>
  </si>
  <si>
    <t>サモア大</t>
  </si>
  <si>
    <t>ジンバブエ大</t>
  </si>
  <si>
    <t>キューバ大</t>
  </si>
  <si>
    <t>レバノン大</t>
  </si>
  <si>
    <t>リトアニア大</t>
  </si>
  <si>
    <t>アンゴラ大</t>
  </si>
  <si>
    <t>ベラルーシ大</t>
  </si>
  <si>
    <t>ナミビア大</t>
  </si>
  <si>
    <t>トンガ大</t>
  </si>
  <si>
    <t>アゼルバイジャン大</t>
  </si>
  <si>
    <t>ラトビア大</t>
  </si>
  <si>
    <t>ハイチ大</t>
  </si>
  <si>
    <t>ジョージア大</t>
  </si>
  <si>
    <t>タジキスタン大</t>
  </si>
  <si>
    <t>ジブチ大</t>
  </si>
  <si>
    <t>トルクメニスタン大</t>
  </si>
  <si>
    <t>モーリタニア大</t>
  </si>
  <si>
    <t>マリ大</t>
  </si>
  <si>
    <t>ギニア大</t>
  </si>
  <si>
    <t>バハマ大</t>
  </si>
  <si>
    <t>アルメニア大</t>
  </si>
  <si>
    <t>リビア大</t>
  </si>
  <si>
    <t>イエメン大</t>
  </si>
  <si>
    <t>バルバドス大</t>
  </si>
  <si>
    <t>バチカン大</t>
  </si>
  <si>
    <t>２７年</t>
    <rPh sb="2" eb="3">
      <t>ネン</t>
    </rPh>
    <phoneticPr fontId="38"/>
  </si>
  <si>
    <t>１９年</t>
  </si>
  <si>
    <t>２０年</t>
  </si>
  <si>
    <t>２１年</t>
  </si>
  <si>
    <t>２２年</t>
  </si>
  <si>
    <t>平成27年</t>
    <rPh sb="4" eb="5">
      <t>ネン</t>
    </rPh>
    <phoneticPr fontId="43"/>
  </si>
  <si>
    <r>
      <t>　本邦企業（または日本人）が出資している海外の企業を指します。
　日系企業は、 「</t>
    </r>
    <r>
      <rPr>
        <b/>
        <sz val="11"/>
        <rFont val="ＭＳ Ｐ明朝"/>
        <family val="1"/>
        <charset val="128"/>
      </rPr>
      <t>本邦企業</t>
    </r>
    <r>
      <rPr>
        <sz val="11"/>
        <rFont val="ＭＳ Ｐ明朝"/>
        <family val="1"/>
        <charset val="128"/>
      </rPr>
      <t>（現地法人化されていない日系企業）</t>
    </r>
    <r>
      <rPr>
        <sz val="11"/>
        <color indexed="0"/>
        <rFont val="ＭＳ Ｐ明朝"/>
        <family val="1"/>
        <charset val="128"/>
      </rPr>
      <t>」と「</t>
    </r>
    <r>
      <rPr>
        <b/>
        <sz val="11"/>
        <rFont val="ＭＳ Ｐ明朝"/>
        <family val="1"/>
        <charset val="128"/>
      </rPr>
      <t>現地法人化された日系企業</t>
    </r>
    <r>
      <rPr>
        <sz val="11"/>
        <color indexed="0"/>
        <rFont val="ＭＳ Ｐ明朝"/>
        <family val="1"/>
        <charset val="128"/>
      </rPr>
      <t>」の二つに大別されます。</t>
    </r>
    <rPh sb="1" eb="3">
      <t>ホンポウ</t>
    </rPh>
    <rPh sb="9" eb="12">
      <t>ニホンジン</t>
    </rPh>
    <rPh sb="20" eb="22">
      <t>カイガイ</t>
    </rPh>
    <rPh sb="33" eb="35">
      <t>ニッケイ</t>
    </rPh>
    <rPh sb="35" eb="37">
      <t>キギョウ</t>
    </rPh>
    <rPh sb="57" eb="59">
      <t>ニッケイ</t>
    </rPh>
    <rPh sb="73" eb="75">
      <t>ニッケイ</t>
    </rPh>
    <rPh sb="79" eb="80">
      <t>フタ</t>
    </rPh>
    <rPh sb="82" eb="84">
      <t>タイベツ</t>
    </rPh>
    <phoneticPr fontId="38"/>
  </si>
  <si>
    <r>
      <t>　在留邦人を「長期滞在者」と「永住者」の二つに分類し、長期滞在者についてはさらに職業別（民間企業関係者、報道関係者、自由業関係者、留学生・研究者・教師、政府関係者、その他）で区分すると共に、「本人」及び本人に同伴して在留する「同居家族」の二つに分けてそれぞれ掲載しています（それぞれの定義・分類基準については、、「１.５ 用語の解説」を参照）。</t>
    </r>
    <r>
      <rPr>
        <b/>
        <sz val="14"/>
        <rFont val="ＭＳ Ｐ明朝"/>
        <family val="1"/>
        <charset val="128"/>
      </rPr>
      <t/>
    </r>
    <rPh sb="1" eb="3">
      <t>ザイリュウ</t>
    </rPh>
    <rPh sb="3" eb="5">
      <t>ホウジン</t>
    </rPh>
    <rPh sb="7" eb="9">
      <t>チョウキ</t>
    </rPh>
    <rPh sb="9" eb="12">
      <t>タイザイシャ</t>
    </rPh>
    <rPh sb="15" eb="17">
      <t>エイジュウ</t>
    </rPh>
    <rPh sb="17" eb="18">
      <t>モノ</t>
    </rPh>
    <rPh sb="27" eb="29">
      <t>チョウキ</t>
    </rPh>
    <rPh sb="29" eb="32">
      <t>タイザイシャ</t>
    </rPh>
    <rPh sb="40" eb="43">
      <t>ショクギョウベツ</t>
    </rPh>
    <rPh sb="44" eb="46">
      <t>ミンカン</t>
    </rPh>
    <rPh sb="46" eb="48">
      <t>キギョウ</t>
    </rPh>
    <rPh sb="48" eb="51">
      <t>カンケイシャ</t>
    </rPh>
    <rPh sb="52" eb="54">
      <t>ホウドウ</t>
    </rPh>
    <rPh sb="54" eb="57">
      <t>カンケイシャ</t>
    </rPh>
    <rPh sb="58" eb="61">
      <t>ジユウギョウ</t>
    </rPh>
    <rPh sb="61" eb="64">
      <t>カンケイシャ</t>
    </rPh>
    <rPh sb="65" eb="68">
      <t>リュウガクセイ</t>
    </rPh>
    <rPh sb="69" eb="72">
      <t>ケンキュウシャ</t>
    </rPh>
    <rPh sb="73" eb="75">
      <t>キョウシ</t>
    </rPh>
    <rPh sb="76" eb="78">
      <t>セイフ</t>
    </rPh>
    <rPh sb="78" eb="81">
      <t>カンケイシャ</t>
    </rPh>
    <rPh sb="84" eb="85">
      <t>タ</t>
    </rPh>
    <rPh sb="87" eb="89">
      <t>クブン</t>
    </rPh>
    <rPh sb="92" eb="93">
      <t>トモ</t>
    </rPh>
    <rPh sb="122" eb="123">
      <t>ワ</t>
    </rPh>
    <rPh sb="129" eb="131">
      <t>ケイサイ</t>
    </rPh>
    <phoneticPr fontId="38"/>
  </si>
  <si>
    <t>　各国（地域）の「永住権制度」欄には、永住権制度がある場合は「有」、ない場合は「無」と記載しています。
　【注】永住権制度は国毎に有無が定められているため、１国に複数の在外公館が置かれている場合には、在外公館の「永住権制度」欄には表示していません。</t>
    <rPh sb="1" eb="2">
      <t>カク</t>
    </rPh>
    <rPh sb="9" eb="12">
      <t>エイジュウケン</t>
    </rPh>
    <rPh sb="12" eb="14">
      <t>セイド</t>
    </rPh>
    <rPh sb="15" eb="16">
      <t>ラン</t>
    </rPh>
    <rPh sb="27" eb="29">
      <t>バアイ</t>
    </rPh>
    <rPh sb="31" eb="32">
      <t>ア</t>
    </rPh>
    <rPh sb="36" eb="38">
      <t>バアイ</t>
    </rPh>
    <rPh sb="40" eb="41">
      <t>ナ</t>
    </rPh>
    <rPh sb="43" eb="45">
      <t>キサイ</t>
    </rPh>
    <rPh sb="58" eb="59">
      <t>ケン</t>
    </rPh>
    <rPh sb="59" eb="61">
      <t>セイド</t>
    </rPh>
    <rPh sb="62" eb="63">
      <t>クニ</t>
    </rPh>
    <rPh sb="63" eb="64">
      <t>ゴト</t>
    </rPh>
    <rPh sb="65" eb="67">
      <t>ウム</t>
    </rPh>
    <rPh sb="68" eb="69">
      <t>サダ</t>
    </rPh>
    <rPh sb="79" eb="80">
      <t>クニ</t>
    </rPh>
    <rPh sb="81" eb="83">
      <t>フクスウ</t>
    </rPh>
    <rPh sb="84" eb="86">
      <t>ザイガイ</t>
    </rPh>
    <rPh sb="86" eb="88">
      <t>コウカン</t>
    </rPh>
    <rPh sb="89" eb="90">
      <t>オ</t>
    </rPh>
    <rPh sb="95" eb="97">
      <t>バアイ</t>
    </rPh>
    <rPh sb="100" eb="102">
      <t>ザイガイ</t>
    </rPh>
    <rPh sb="102" eb="104">
      <t>コウカン</t>
    </rPh>
    <rPh sb="106" eb="108">
      <t>エイジュウ</t>
    </rPh>
    <rPh sb="108" eb="109">
      <t>ケン</t>
    </rPh>
    <rPh sb="109" eb="111">
      <t>セイド</t>
    </rPh>
    <rPh sb="112" eb="113">
      <t>ラン</t>
    </rPh>
    <rPh sb="115" eb="117">
      <t>ヒョウジ</t>
    </rPh>
    <phoneticPr fontId="38"/>
  </si>
  <si>
    <t>　海外に３か月以上在留している日本国籍を有する者を指します。「在留邦人」は、「長期滞在者」、「永住者」の二つに区分されます。</t>
    <rPh sb="6" eb="7">
      <t>ゲツ</t>
    </rPh>
    <rPh sb="7" eb="9">
      <t>イジョウ</t>
    </rPh>
    <rPh sb="31" eb="33">
      <t>ザイリュウ</t>
    </rPh>
    <rPh sb="33" eb="35">
      <t>ホウジン</t>
    </rPh>
    <rPh sb="52" eb="53">
      <t>フタ</t>
    </rPh>
    <rPh sb="55" eb="57">
      <t>クブン</t>
    </rPh>
    <phoneticPr fontId="38"/>
  </si>
  <si>
    <t>（１）在留邦人関係</t>
    <rPh sb="7" eb="9">
      <t>カンケイ</t>
    </rPh>
    <phoneticPr fontId="38"/>
  </si>
  <si>
    <t>（２）日系企業関係</t>
    <rPh sb="7" eb="9">
      <t>カンケイ</t>
    </rPh>
    <phoneticPr fontId="38"/>
  </si>
  <si>
    <t>深圳(中国 )</t>
  </si>
  <si>
    <t>グルガオン(インド)</t>
  </si>
  <si>
    <t>チェンナイ(インド )</t>
  </si>
  <si>
    <t>コルカタ(インド)</t>
  </si>
  <si>
    <t>ハイフォン(ベトナム )</t>
  </si>
  <si>
    <t>シャーロット(米国)</t>
  </si>
  <si>
    <t>ビエンホア(ベトナム)</t>
  </si>
  <si>
    <t>ミシサガ(カナダ)</t>
  </si>
  <si>
    <t>【注３】  永住権制度がない場合においては、原則届出の内容に基づき集計し、上記【注２】の例の他、永住の意思を持って居住する親の子供が自分(子供)は永住の意思はなく、将来帰国する予定であるとして、「長期滞在者」と届出た場合には、届出を優先し、「長期滞在者」として集計しています。</t>
    <rPh sb="8" eb="9">
      <t>ケン</t>
    </rPh>
    <phoneticPr fontId="38"/>
  </si>
  <si>
    <t>（注）「+」印は、企業（拠点）数の総数は不明であるが、当該数値以上の企業（拠点）があることを示す。</t>
    <rPh sb="1" eb="2">
      <t>チュウ</t>
    </rPh>
    <rPh sb="6" eb="7">
      <t>シルシ</t>
    </rPh>
    <rPh sb="9" eb="11">
      <t>キギョウ</t>
    </rPh>
    <rPh sb="12" eb="14">
      <t>キョテン</t>
    </rPh>
    <rPh sb="15" eb="16">
      <t>カズ</t>
    </rPh>
    <rPh sb="17" eb="19">
      <t>ソウスウ</t>
    </rPh>
    <rPh sb="20" eb="22">
      <t>フメイ</t>
    </rPh>
    <rPh sb="27" eb="29">
      <t>トウガイ</t>
    </rPh>
    <rPh sb="29" eb="31">
      <t>スウチ</t>
    </rPh>
    <rPh sb="31" eb="33">
      <t>イジョウ</t>
    </rPh>
    <rPh sb="34" eb="36">
      <t>キギョウ</t>
    </rPh>
    <rPh sb="37" eb="39">
      <t>キョテン</t>
    </rPh>
    <rPh sb="46" eb="47">
      <t>シメ</t>
    </rPh>
    <phoneticPr fontId="38"/>
  </si>
  <si>
    <t xml:space="preserve">平成２６年 </t>
  </si>
  <si>
    <t xml:space="preserve"> ２７年</t>
  </si>
  <si>
    <t>（注１）在外公館が複数の国・地域を管轄している場合（６．「在外公館の管轄区域区分」を参照）は、兼轄国・地域、属領を加算して集計しています。</t>
    <rPh sb="1" eb="2">
      <t>チュウ</t>
    </rPh>
    <rPh sb="4" eb="6">
      <t>ザイガイ</t>
    </rPh>
    <rPh sb="6" eb="8">
      <t>コウカン</t>
    </rPh>
    <rPh sb="9" eb="11">
      <t>フクスウ</t>
    </rPh>
    <rPh sb="12" eb="13">
      <t>クニ</t>
    </rPh>
    <rPh sb="14" eb="16">
      <t>チイキ</t>
    </rPh>
    <rPh sb="17" eb="19">
      <t>カンカツ</t>
    </rPh>
    <rPh sb="23" eb="25">
      <t>バアイ</t>
    </rPh>
    <rPh sb="29" eb="31">
      <t>ザイガイ</t>
    </rPh>
    <rPh sb="31" eb="33">
      <t>コウカン</t>
    </rPh>
    <rPh sb="34" eb="36">
      <t>カンカツ</t>
    </rPh>
    <rPh sb="36" eb="38">
      <t>クイキ</t>
    </rPh>
    <rPh sb="38" eb="40">
      <t>クブン</t>
    </rPh>
    <rPh sb="42" eb="44">
      <t>サンショウ</t>
    </rPh>
    <rPh sb="47" eb="49">
      <t>ケンカツ</t>
    </rPh>
    <rPh sb="49" eb="50">
      <t>コク</t>
    </rPh>
    <rPh sb="51" eb="53">
      <t>チイキ</t>
    </rPh>
    <rPh sb="54" eb="56">
      <t>ゾクリョウ</t>
    </rPh>
    <rPh sb="57" eb="59">
      <t>カサン</t>
    </rPh>
    <rPh sb="61" eb="63">
      <t>シュウケイ</t>
    </rPh>
    <phoneticPr fontId="38"/>
  </si>
  <si>
    <t>べンガルール事</t>
  </si>
  <si>
    <t>サンクトペテルブルク大</t>
  </si>
  <si>
    <t>パプアニューギニア大</t>
  </si>
  <si>
    <t>ボスニア・ヘルツェゴビナ大</t>
  </si>
  <si>
    <t>豪州大</t>
  </si>
  <si>
    <t>エルサルバドル大</t>
  </si>
  <si>
    <t>各年１０月１日現在</t>
    <rPh sb="0" eb="1">
      <t>カク</t>
    </rPh>
    <rPh sb="1" eb="2">
      <t>ネン</t>
    </rPh>
    <phoneticPr fontId="38"/>
  </si>
  <si>
    <t>（単位：人）　</t>
    <phoneticPr fontId="38"/>
  </si>
  <si>
    <t>ノースショア(ﾆｭｰｼﾞｰﾗﾝﾄﾞ)</t>
  </si>
  <si>
    <t>リオデジャネイロ</t>
  </si>
  <si>
    <t>マリンガ（ブラジル）</t>
  </si>
  <si>
    <t>ローマ</t>
  </si>
  <si>
    <t>チューリッヒ</t>
  </si>
  <si>
    <t>ミュンヘン</t>
  </si>
  <si>
    <t>サンタクルス（ボリビア）</t>
  </si>
  <si>
    <t>ダラス（米国）</t>
  </si>
  <si>
    <t>ベルビュー（米国）</t>
  </si>
  <si>
    <t>ベルゲン（米国）</t>
  </si>
  <si>
    <t>ハイデラバード(インド )</t>
  </si>
  <si>
    <t>ケアンズ</t>
    <phoneticPr fontId="38"/>
  </si>
  <si>
    <t>アトランタ都市圏</t>
    <phoneticPr fontId="38"/>
  </si>
  <si>
    <t>タムニング・タモン・ハーモン村（グアム）</t>
    <rPh sb="14" eb="15">
      <t>ムラ</t>
    </rPh>
    <phoneticPr fontId="38"/>
  </si>
  <si>
    <t>ホーチミン</t>
    <phoneticPr fontId="38"/>
  </si>
  <si>
    <t>（注）都市別の企業（拠点）数の調査開始年は平成２６年です。平成２５年以前のデータはありません。</t>
    <rPh sb="1" eb="2">
      <t>チュウ</t>
    </rPh>
    <rPh sb="3" eb="6">
      <t>トシベツ</t>
    </rPh>
    <rPh sb="7" eb="9">
      <t>キギョウ</t>
    </rPh>
    <rPh sb="10" eb="12">
      <t>キョテン</t>
    </rPh>
    <rPh sb="13" eb="14">
      <t>カズ</t>
    </rPh>
    <rPh sb="15" eb="17">
      <t>チョウサ</t>
    </rPh>
    <rPh sb="17" eb="19">
      <t>カイシ</t>
    </rPh>
    <rPh sb="19" eb="20">
      <t>ネン</t>
    </rPh>
    <rPh sb="21" eb="23">
      <t>ヘイセイ</t>
    </rPh>
    <rPh sb="25" eb="26">
      <t>ネン</t>
    </rPh>
    <rPh sb="29" eb="31">
      <t>ヘイセイ</t>
    </rPh>
    <rPh sb="33" eb="34">
      <t>ネン</t>
    </rPh>
    <rPh sb="34" eb="36">
      <t>イゼン</t>
    </rPh>
    <phoneticPr fontId="38"/>
  </si>
  <si>
    <t>　外務省としては、より正確な実態把握を目指し、旅券法の定めにより在外公館への提出が義務づけられている「在留届」を基としながら、海外在留邦人や進出日系企業をはじめ、現地の様々な団体、教育施設等にも御協力いただき、調査を実施いたしました。
　このように、「在留届」は、在留邦人の実態を正確に反映していることが重要であり、新たに海外に３か月以上滞在する場合の届出のみならず、転居や帰国などで届出事項に変更が生じた場合には変更届を提出いただくようお願いしているところです。なお、３か月未満の滞在の場合は、外務省海外旅行登録「たびレジ」への登録をお願いしております（詳細については、ホームページを御覧ください　https://www.ezairyu.mofa.go.jp/）。</t>
    <rPh sb="173" eb="175">
      <t>バアイ</t>
    </rPh>
    <rPh sb="278" eb="280">
      <t>ショウサイ</t>
    </rPh>
    <rPh sb="293" eb="294">
      <t>ゴ</t>
    </rPh>
    <rPh sb="294" eb="295">
      <t>ラン</t>
    </rPh>
    <phoneticPr fontId="38"/>
  </si>
  <si>
    <t>平成２８年</t>
    <phoneticPr fontId="38"/>
  </si>
  <si>
    <t>ヒューストン都市圏</t>
  </si>
  <si>
    <t>ブリスベン都市圏</t>
    <rPh sb="5" eb="8">
      <t>トシケン</t>
    </rPh>
    <phoneticPr fontId="38"/>
  </si>
  <si>
    <t>サンパウロ</t>
    <phoneticPr fontId="38"/>
  </si>
  <si>
    <t>ブエノスアイレス</t>
    <phoneticPr fontId="38"/>
  </si>
  <si>
    <t>サンディエゴ</t>
    <phoneticPr fontId="38"/>
  </si>
  <si>
    <t>カルガリー</t>
    <phoneticPr fontId="38"/>
  </si>
  <si>
    <t>デュッセルドルフ</t>
    <phoneticPr fontId="38"/>
  </si>
  <si>
    <t>ハノイ</t>
    <phoneticPr fontId="38"/>
  </si>
  <si>
    <t>プノンペン</t>
    <phoneticPr fontId="38"/>
  </si>
  <si>
    <t>２．１ 別表</t>
    <rPh sb="4" eb="5">
      <t>ベツ</t>
    </rPh>
    <rPh sb="5" eb="6">
      <t>ヒョウ</t>
    </rPh>
    <phoneticPr fontId="38"/>
  </si>
  <si>
    <t>H28</t>
  </si>
  <si>
    <t>　他方、バンコクは、平成１２年以降在留邦人が毎年増加し、同年（１万６，３４５人）比で約３倍増となりました。</t>
    <rPh sb="1" eb="3">
      <t>タホウ</t>
    </rPh>
    <rPh sb="22" eb="24">
      <t>マイトシ</t>
    </rPh>
    <rPh sb="24" eb="26">
      <t>ゾウカ</t>
    </rPh>
    <rPh sb="28" eb="30">
      <t>ドウネン</t>
    </rPh>
    <rPh sb="40" eb="41">
      <t>ヒ</t>
    </rPh>
    <rPh sb="44" eb="45">
      <t>バイ</t>
    </rPh>
    <rPh sb="45" eb="46">
      <t>ゾウ</t>
    </rPh>
    <phoneticPr fontId="38"/>
  </si>
  <si>
    <t>　バンコクは、平成１１年以降長期滞在者が毎年増加し、同年（１万６，２５２人）比で約３倍増となり、平成２７年には上海を抜いて第１位になりました。</t>
    <rPh sb="20" eb="22">
      <t>マイトシ</t>
    </rPh>
    <rPh sb="22" eb="24">
      <t>ゾウカ</t>
    </rPh>
    <rPh sb="26" eb="28">
      <t>ドウネン</t>
    </rPh>
    <rPh sb="38" eb="39">
      <t>ヒ</t>
    </rPh>
    <rPh sb="42" eb="43">
      <t>バイ</t>
    </rPh>
    <rPh sb="43" eb="44">
      <t>ゾウ</t>
    </rPh>
    <phoneticPr fontId="38"/>
  </si>
  <si>
    <t xml:space="preserve">長期滞在者 </t>
    <rPh sb="2" eb="4">
      <t>タイザイ</t>
    </rPh>
    <rPh sb="4" eb="5">
      <t>シャ</t>
    </rPh>
    <phoneticPr fontId="25"/>
  </si>
  <si>
    <t xml:space="preserve">永住者 </t>
  </si>
  <si>
    <t>２．３．1   地域別在留邦人数推移</t>
    <phoneticPr fontId="38"/>
  </si>
  <si>
    <t>（単位：人）</t>
    <phoneticPr fontId="43"/>
  </si>
  <si>
    <t xml:space="preserve"> 平成１９年</t>
    <phoneticPr fontId="38"/>
  </si>
  <si>
    <t xml:space="preserve"> ２８年</t>
    <phoneticPr fontId="38"/>
  </si>
  <si>
    <t xml:space="preserve"> ２８年</t>
  </si>
  <si>
    <t>２７年</t>
  </si>
  <si>
    <t>２８年</t>
    <phoneticPr fontId="43"/>
  </si>
  <si>
    <t>２．７．３  国（地域）別長期滞在者数上位５０位推移</t>
  </si>
  <si>
    <t>平成２８年</t>
  </si>
  <si>
    <t>レオン総</t>
  </si>
  <si>
    <t>ハンブルク総</t>
  </si>
  <si>
    <t>各年４月１５日現在</t>
    <phoneticPr fontId="38"/>
  </si>
  <si>
    <t>平成１９年</t>
    <rPh sb="0" eb="2">
      <t>ヘイセイ</t>
    </rPh>
    <phoneticPr fontId="38"/>
  </si>
  <si>
    <t>２８年</t>
    <rPh sb="2" eb="3">
      <t>ネン</t>
    </rPh>
    <phoneticPr fontId="38"/>
  </si>
  <si>
    <t>平成１８年</t>
    <phoneticPr fontId="38"/>
  </si>
  <si>
    <t>補習授業校</t>
    <phoneticPr fontId="38"/>
  </si>
  <si>
    <t>現地・国際校</t>
    <phoneticPr fontId="38"/>
  </si>
  <si>
    <t xml:space="preserve">総 計 </t>
    <phoneticPr fontId="38"/>
  </si>
  <si>
    <t>平成１７年</t>
    <phoneticPr fontId="38"/>
  </si>
  <si>
    <t>１６年</t>
    <phoneticPr fontId="38"/>
  </si>
  <si>
    <t>小学生子女数(長期滞在者)推移</t>
    <phoneticPr fontId="38"/>
  </si>
  <si>
    <t>平成28年</t>
    <rPh sb="4" eb="5">
      <t>ネン</t>
    </rPh>
    <phoneticPr fontId="43"/>
  </si>
  <si>
    <t>中学生子女数(長期滞在者)推移</t>
    <phoneticPr fontId="43"/>
  </si>
  <si>
    <t>（単位：拠点）</t>
    <rPh sb="1" eb="3">
      <t>タンイ</t>
    </rPh>
    <phoneticPr fontId="38"/>
  </si>
  <si>
    <t xml:space="preserve">平成２４年 </t>
    <phoneticPr fontId="25"/>
  </si>
  <si>
    <t xml:space="preserve">平成２７年 </t>
  </si>
  <si>
    <t>３．３   地域別日系企業（拠点）数推移</t>
  </si>
  <si>
    <t>各年１０月１日現在</t>
    <rPh sb="7" eb="9">
      <t>ゲンザイ</t>
    </rPh>
    <phoneticPr fontId="38"/>
  </si>
  <si>
    <t xml:space="preserve"> 平成１９年</t>
  </si>
  <si>
    <t>日系企業(拠点)数</t>
  </si>
  <si>
    <t>前年比</t>
  </si>
  <si>
    <t>モルディブ大</t>
  </si>
  <si>
    <t>モルドバ大</t>
  </si>
  <si>
    <t>煙台(中国 )</t>
  </si>
  <si>
    <t>べンガルール（インド）</t>
  </si>
  <si>
    <t>成都(中国 )</t>
  </si>
  <si>
    <t>東莞(中国 )</t>
  </si>
  <si>
    <t>シャーアラム(マレーシア)</t>
  </si>
  <si>
    <t>プネー(インド)</t>
  </si>
  <si>
    <t>中山(中国 )</t>
  </si>
  <si>
    <t>済南(中国)</t>
  </si>
  <si>
    <t>ジョホールバル(マレーシア)</t>
  </si>
  <si>
    <t>威海(中国 )</t>
  </si>
  <si>
    <t>ペタリンジャヤ(マレーシア)</t>
  </si>
  <si>
    <t>佛山(中国 )</t>
  </si>
  <si>
    <t>濰坊(中国 )</t>
  </si>
  <si>
    <t>チョンブリー(タイ)</t>
  </si>
  <si>
    <t>ビニャン(フィリピン)</t>
  </si>
  <si>
    <t>ラプラプ(フィリピン)</t>
  </si>
  <si>
    <t>珠海(中国)</t>
  </si>
  <si>
    <t>ビニャン(フィリピン )</t>
  </si>
  <si>
    <t>ロザリオ(フィリピン)</t>
  </si>
  <si>
    <t>ラプラプ(フィリピン )</t>
  </si>
  <si>
    <t>昆明(中国)</t>
  </si>
  <si>
    <t>アーメダバード(インド)</t>
  </si>
  <si>
    <t>廈門(中国 )</t>
  </si>
  <si>
    <t>ノバイ(米国)</t>
  </si>
  <si>
    <t>ハイフォン(ベトナム)</t>
  </si>
  <si>
    <t>昆明(中国 )</t>
  </si>
  <si>
    <t>ペナン島市(マレーシア)</t>
  </si>
  <si>
    <t>長春(中国)</t>
  </si>
  <si>
    <t>台南(台湾)</t>
  </si>
  <si>
    <t>ポートランド(米国)</t>
  </si>
  <si>
    <t>コチン(インド)</t>
  </si>
  <si>
    <t>新北(台湾)</t>
  </si>
  <si>
    <t>深圳(中国)</t>
  </si>
  <si>
    <t>チェンナイ(インド)</t>
  </si>
  <si>
    <t>南ジャカルタ(インドネシア)</t>
  </si>
  <si>
    <t>成都(中国)</t>
  </si>
  <si>
    <t>東莞(中国)</t>
  </si>
  <si>
    <t>カラワン(インドネシア)</t>
  </si>
  <si>
    <t>威海(中国)</t>
  </si>
  <si>
    <t>濰坊(中国)</t>
  </si>
  <si>
    <t>蘇州(中国)</t>
  </si>
  <si>
    <t>ブカシ(インドネシア)</t>
  </si>
  <si>
    <t>佛山(中国)</t>
  </si>
  <si>
    <t>ハイデラバード(インド)</t>
  </si>
  <si>
    <t>中山(中国)</t>
  </si>
  <si>
    <t>各年１０月１日現在</t>
    <rPh sb="0" eb="1">
      <t>カク</t>
    </rPh>
    <rPh sb="1" eb="2">
      <t>トシ</t>
    </rPh>
    <rPh sb="2" eb="3">
      <t>ヘイネン</t>
    </rPh>
    <rPh sb="4" eb="5">
      <t>ツキ</t>
    </rPh>
    <rPh sb="6" eb="7">
      <t>ヒ</t>
    </rPh>
    <rPh sb="7" eb="9">
      <t>ゲンザイ</t>
    </rPh>
    <phoneticPr fontId="38"/>
  </si>
  <si>
    <t>（注）永住者：３か月以上の海外在留者のうち、（原則として）在留国などより永住権を認められており、生活の本拠を我が国から海外に移した邦人</t>
    <rPh sb="23" eb="25">
      <t>ゲンソク</t>
    </rPh>
    <phoneticPr fontId="38"/>
  </si>
  <si>
    <t>平成２９年</t>
    <phoneticPr fontId="38"/>
  </si>
  <si>
    <t>シアトル都市圏</t>
  </si>
  <si>
    <t>ブリスベン都市圏</t>
  </si>
  <si>
    <t>ホノルル</t>
    <phoneticPr fontId="38"/>
  </si>
  <si>
    <t>クアラルンプール</t>
  </si>
  <si>
    <t>デュッセルドルフ市</t>
  </si>
  <si>
    <t>ミラノ都市圏</t>
  </si>
  <si>
    <t>ダラス都市圏</t>
  </si>
  <si>
    <t>ホーチミン</t>
  </si>
  <si>
    <t>マニラ都市圏</t>
    <phoneticPr fontId="38"/>
  </si>
  <si>
    <t xml:space="preserve">ノバイ (米国) </t>
  </si>
  <si>
    <t>ミラノ都市圏(イタリア)</t>
  </si>
  <si>
    <t>ベルリン</t>
  </si>
  <si>
    <t>ペナン島市</t>
  </si>
  <si>
    <t xml:space="preserve">クライストチャーチ(ﾆｭｰｼﾞｰﾗﾝﾄﾞ) </t>
  </si>
  <si>
    <t>ダラス都市圏</t>
    <phoneticPr fontId="38"/>
  </si>
  <si>
    <t>ジャカルタ</t>
  </si>
  <si>
    <t xml:space="preserve">シカゴ都市圏 </t>
  </si>
  <si>
    <t>ダブリン（米国）</t>
  </si>
  <si>
    <t>ヒューストン都市圏（米国）</t>
  </si>
  <si>
    <t>ペナン島市.(マレーシア)</t>
  </si>
  <si>
    <t>ノバイ（米国）</t>
  </si>
  <si>
    <t>ヤンゴン都市圏</t>
  </si>
  <si>
    <t>中央ジャカルタ市</t>
  </si>
  <si>
    <t xml:space="preserve">新北（台湾） </t>
  </si>
  <si>
    <t>ブルックライン町（米国）</t>
  </si>
  <si>
    <t>ヤンゴン都市圏</t>
    <phoneticPr fontId="38"/>
  </si>
  <si>
    <t>ラスベガス都市圏</t>
  </si>
  <si>
    <t>モジ・ダス・クルーゼス市</t>
  </si>
  <si>
    <t>ローマ都市圏</t>
  </si>
  <si>
    <t>ダラス都市圏（米国）</t>
  </si>
  <si>
    <t>モントリオール</t>
    <phoneticPr fontId="38"/>
  </si>
  <si>
    <t>サン・ベルナード・ド・カンポ(ブラジル)</t>
  </si>
  <si>
    <t xml:space="preserve"> 　平成２９年(２０１７年）１０月１日現在の集計で、わが国の領土外に在留する邦人（日本人）の総数は、１３５万１，９７０人で、前年より１万３，４９３人(約１．０％)の増加となり、本統計を開始した昭和４３年以降最多となりました。</t>
    <rPh sb="38" eb="40">
      <t>ホウジン</t>
    </rPh>
    <rPh sb="67" eb="68">
      <t>マン</t>
    </rPh>
    <rPh sb="75" eb="76">
      <t>ヤク</t>
    </rPh>
    <rPh sb="88" eb="89">
      <t>ホン</t>
    </rPh>
    <rPh sb="89" eb="91">
      <t>トウケイ</t>
    </rPh>
    <rPh sb="92" eb="94">
      <t>カイシ</t>
    </rPh>
    <rPh sb="96" eb="98">
      <t>ショウワ</t>
    </rPh>
    <rPh sb="100" eb="101">
      <t>ネン</t>
    </rPh>
    <rPh sb="101" eb="103">
      <t>イコウ</t>
    </rPh>
    <rPh sb="103" eb="105">
      <t>サイタ</t>
    </rPh>
    <phoneticPr fontId="38"/>
  </si>
  <si>
    <t xml:space="preserve">　このうち、「長期滞在者」（３か月以上の海外在留者のうち、海外での生活は一時的なもので、いずれわが国に戻るつもりの邦人）は８６万７，８２０人（同２，２２９人（約０．３％）の減少）で在留邦人全体の約６４％を占め、「永住者」（当該在留国等より永住権を認められており、生活の本拠をわが国から海外へ移した邦人）は４８万４，１５０人（同１万５，７２２人（約３．４％）の増加）となっています。 </t>
    <rPh sb="71" eb="72">
      <t>ドウ</t>
    </rPh>
    <rPh sb="79" eb="80">
      <t>ヤク</t>
    </rPh>
    <rPh sb="86" eb="88">
      <t>ゲンショウ</t>
    </rPh>
    <rPh sb="154" eb="155">
      <t>マン</t>
    </rPh>
    <rPh sb="162" eb="163">
      <t>ドウ</t>
    </rPh>
    <rPh sb="164" eb="165">
      <t>マン</t>
    </rPh>
    <rPh sb="172" eb="173">
      <t>ヤク</t>
    </rPh>
    <phoneticPr fontId="38"/>
  </si>
  <si>
    <r>
      <t>　前年比では、「東欧・旧ソ連」約４．５％（４４４人）、「大洋州」約４．２％（５，０２７人）、「西欧」約１．８％（３，８４７人）、「北米」約０．９％（４，３９２人）などの地域で在留邦人が増加した一方、「アフリカ」約４．３％（３４０人）、「中米」約１．２％（１７８人）、「南米」約１．１％（８５５人）では在留邦人が減少しました。</t>
    </r>
    <r>
      <rPr>
        <b/>
        <sz val="14"/>
        <rFont val="ＭＳ Ｐ明朝"/>
        <family val="1"/>
        <charset val="128"/>
      </rPr>
      <t/>
    </r>
    <rPh sb="15" eb="16">
      <t>ヤク</t>
    </rPh>
    <rPh sb="47" eb="49">
      <t>セイオウ</t>
    </rPh>
    <rPh sb="65" eb="67">
      <t>ホクベイ</t>
    </rPh>
    <rPh sb="84" eb="86">
      <t>チイキ</t>
    </rPh>
    <rPh sb="87" eb="89">
      <t>ザイリュウ</t>
    </rPh>
    <rPh sb="89" eb="91">
      <t>ホウジン</t>
    </rPh>
    <rPh sb="118" eb="120">
      <t>チュウベイ</t>
    </rPh>
    <rPh sb="134" eb="136">
      <t>ナンベイ</t>
    </rPh>
    <rPh sb="150" eb="152">
      <t>ザイリュウ</t>
    </rPh>
    <rPh sb="152" eb="154">
      <t>ホウジン</t>
    </rPh>
    <phoneticPr fontId="43"/>
  </si>
  <si>
    <t>　３位以降は、「オーストラリア」約７．２％（９万７，２２３人）、「タイ」約５．４％（７万２，７５４人）、「カナダ」約５．２％（７万２５人）、「英国」約４．７％（６万２，８８７人）、「ブラジル」約３．９％（５万２，４２６人）、「ドイツ」約３．４％（４万５，７８４人）、「フランス」約３．２％（４万２，７１２人）、「韓国」約２．９％（３万９，７７８人）、「シンガポール」約２．７％（３万６，４２３人）の順となっています。これら１１か国で全体の約８割を占めます。</t>
    <rPh sb="219" eb="220">
      <t>ヤク</t>
    </rPh>
    <phoneticPr fontId="38"/>
  </si>
  <si>
    <t>　ブラジルは、昭和５１年以降在留邦人が逓減し、最多時（昭和５０年の１４万６，４８８人）の約３６％相当の人数となりました。</t>
    <rPh sb="48" eb="50">
      <t>ソウトウ</t>
    </rPh>
    <phoneticPr fontId="38"/>
  </si>
  <si>
    <t>　前年比では、「カンボジア」約１５％（４６９人）、「オランダ」約１３％（１，０８７人）、「ベルギー」約１３％（７３５人）、「ミャンマー」約１３％（２９３人）、「ベトナム」約６．９％（１，１２１人）などで在留邦人が増加した一方、「アルジェリア」約４１％（６１人）、「エルサルバドル」約１９％（３４人）、「ベネズエラ」約１４％（５７人）、「トルコ」約１１％（２２０人）、「ケニア」約１１％（８６人）などで在留邦人が減少しました。</t>
    <rPh sb="14" eb="15">
      <t>ヤク</t>
    </rPh>
    <rPh sb="31" eb="32">
      <t>ヤク</t>
    </rPh>
    <rPh sb="50" eb="51">
      <t>ヤク</t>
    </rPh>
    <rPh sb="68" eb="69">
      <t>ヤク</t>
    </rPh>
    <rPh sb="85" eb="86">
      <t>ヤク</t>
    </rPh>
    <rPh sb="121" eb="122">
      <t>ヤク</t>
    </rPh>
    <rPh sb="140" eb="141">
      <t>ヤク</t>
    </rPh>
    <rPh sb="157" eb="158">
      <t>ヤク</t>
    </rPh>
    <rPh sb="172" eb="173">
      <t>ヤク</t>
    </rPh>
    <phoneticPr fontId="38"/>
  </si>
  <si>
    <t>H20年比</t>
    <rPh sb="3" eb="4">
      <t>ネン</t>
    </rPh>
    <rPh sb="4" eb="5">
      <t>ヒ</t>
    </rPh>
    <phoneticPr fontId="43"/>
  </si>
  <si>
    <r>
      <rPr>
        <b/>
        <sz val="11"/>
        <color rgb="FF0070C0"/>
        <rFont val="ＭＳ Ｐ明朝"/>
        <family val="1"/>
        <charset val="128"/>
      </rPr>
      <t xml:space="preserve"> </t>
    </r>
    <r>
      <rPr>
        <b/>
        <sz val="11"/>
        <rFont val="ＭＳ Ｐ明朝"/>
        <family val="1"/>
        <charset val="128"/>
      </rPr>
      <t>　</t>
    </r>
    <r>
      <rPr>
        <sz val="11"/>
        <rFont val="ＭＳ Ｐ明朝"/>
        <family val="1"/>
        <charset val="128"/>
      </rPr>
      <t xml:space="preserve">「長期滞在者」は、前述のとおり８６万７，８２０人（前年比２，２２９人の減少）で、在留邦人全体の約６４％を占めています。 </t>
    </r>
    <r>
      <rPr>
        <b/>
        <sz val="14"/>
        <rFont val="ＭＳ Ｐ明朝"/>
        <family val="1"/>
        <charset val="128"/>
      </rPr>
      <t/>
    </r>
    <rPh sb="11" eb="13">
      <t>ゼンジュツ</t>
    </rPh>
    <rPh sb="27" eb="30">
      <t>ゼンネンヒ</t>
    </rPh>
    <rPh sb="37" eb="39">
      <t>ゲンショウ</t>
    </rPh>
    <phoneticPr fontId="38"/>
  </si>
  <si>
    <t>　前年比では、「カンボジア」約１６％（４６６人）、「ミャンマー」約１３％（２９２人）、「オランダ」約１２％（８０１人）、「ベルギー」約１２％（５６０人）などで長期滞在者が増加した一方、「フィンランド」約１９％（１９０人）、「トルコ」約１４％（１９５人）、「英国」約９．１％（４，１０４人）などで長期滞在者は減少しました。</t>
    <rPh sb="14" eb="15">
      <t>ヤク</t>
    </rPh>
    <rPh sb="32" eb="33">
      <t>ヤク</t>
    </rPh>
    <rPh sb="49" eb="50">
      <t>ヤク</t>
    </rPh>
    <phoneticPr fontId="38"/>
  </si>
  <si>
    <t>　 前年比では、「自由業関係者」約１．３％（６１７人）、「留学生・研究者・教師」約０．２％（３８８人）が増加した一方、「報道関係者」約４．０％（１５０人）、｢政府関係者」約２．７％（６３５人）、「民間企業関係者」約０．５％（２，４０３人）などは減少しました。</t>
    <rPh sb="16" eb="17">
      <t>ヤク</t>
    </rPh>
    <rPh sb="40" eb="41">
      <t>ヤク</t>
    </rPh>
    <rPh sb="60" eb="62">
      <t>ホウドウ</t>
    </rPh>
    <rPh sb="62" eb="65">
      <t>カンケイシャ</t>
    </rPh>
    <rPh sb="66" eb="67">
      <t>ヤク</t>
    </rPh>
    <phoneticPr fontId="38"/>
  </si>
  <si>
    <r>
      <rPr>
        <sz val="11"/>
        <color theme="1"/>
        <rFont val="ＭＳ Ｐ明朝"/>
        <family val="1"/>
        <charset val="128"/>
      </rPr>
      <t>　 ｢民間企業関係者」の前年比では、「西欧」約３．１％（１，６９６人）、「東欧・旧ソ連」約１．４％（５８人）、「大洋州」約１．３％（１２４人）などの地域で増加した一方、「アフリカ」約２．５％（４５人）、「北米」約２．４％（２，９６３人）、「中米」約１．１％（７６人）などの地域で減少しました。国（地域）別では、「イラン」約３１％（３１人）、「ベルギー」約１９％（５２３人）、「カンボジア」約１８％（２２１人）、「オランダ」約１３％（４６０人）などで ｢民間企業関係者」が増加した一方、「トルコ」約１７％（１２１人）、「台湾」約８．１％（８８５人）、「スイス」約５．１％（７０人）などで ｢民間企業関係者」は減少しました。</t>
    </r>
    <r>
      <rPr>
        <b/>
        <sz val="14"/>
        <color theme="1"/>
        <rFont val="ＭＳ Ｐゴシック"/>
        <family val="3"/>
        <charset val="128"/>
        <scheme val="minor"/>
      </rPr>
      <t/>
    </r>
    <rPh sb="22" eb="23">
      <t>ヤク</t>
    </rPh>
    <rPh sb="44" eb="45">
      <t>ヤク</t>
    </rPh>
    <rPh sb="60" eb="61">
      <t>ヤク</t>
    </rPh>
    <rPh sb="148" eb="150">
      <t>チイキ</t>
    </rPh>
    <rPh sb="259" eb="261">
      <t>タイワン</t>
    </rPh>
    <phoneticPr fontId="38"/>
  </si>
  <si>
    <t>　 「留学生・研究者・教師」の前年比では、「アフリカ」約１０％（２４人）、「東欧・旧ソ連」約７．８％（１３２人）などの地域で増加した一方、「西欧」約７．０％（３，０８５人）、「中東」約４．５％（１８人）などの地域で減少しました。国別では、「フィジー」約８０％（１０５人）、「ベトナム」約２９％（１９９人）、「韓国」約１９％（６７６人）、「アイルランド」約１７％（９５人）などで ｢留学生・研究者・教師」が増加した一方、「フィンランド」約３１％（１５１人）、「インド」約２３％（７９人）、「英国」約１９％（３，１７２人）などで ｢留学生・研究者・教師」は減少しました。</t>
    <rPh sb="88" eb="90">
      <t>チュウトウ</t>
    </rPh>
    <phoneticPr fontId="38"/>
  </si>
  <si>
    <t xml:space="preserve">   「自由業関係者」の前年比では、「西欧」約２．９％（４４７人）、「大洋州」約２．３％（６８人）などの地域で増加した一方、「中米」約８．５％（６６人）などの地域で減少しました。国（地域）別では、「オランダ」約６３％（２９６人）、「カンボジア」約３０％（１５６人）、「ベトナム」約１５％（９８人）などで ｢自由業関係者」が増加した一方、「インド」約２６％（６０人）、「メキシコ」約１２％（５７人）、「英国」約９．４％（２３５人）、「台湾」約８．１％（９６人）などで ｢自由業関係者」は減少しました。</t>
    <rPh sb="59" eb="61">
      <t>イッポウ</t>
    </rPh>
    <rPh sb="63" eb="64">
      <t>ナカ</t>
    </rPh>
    <rPh sb="161" eb="163">
      <t>ゾウカ</t>
    </rPh>
    <rPh sb="165" eb="167">
      <t>イッポウ</t>
    </rPh>
    <rPh sb="216" eb="218">
      <t>タイワン</t>
    </rPh>
    <phoneticPr fontId="38"/>
  </si>
  <si>
    <r>
      <rPr>
        <sz val="11"/>
        <rFont val="ＭＳ Ｐ明朝"/>
        <family val="1"/>
        <charset val="128"/>
      </rPr>
      <t xml:space="preserve">  前年比では、「アジア」約８．６％（２，５０３人）、「東欧・旧ソ連」約７．２％（１０３人）、「西欧」約６．９％（４，３６１人）、「大洋州」約５．０％（３，３３０人）などの地域で永住者が増加した一方、「南米」約１．１％（７５８人）、「中東」約１．２％（２４人）で永住者は減少しました。</t>
    </r>
    <r>
      <rPr>
        <b/>
        <sz val="14"/>
        <rFont val="ＭＳ Ｐゴシック"/>
        <family val="3"/>
        <charset val="128"/>
        <scheme val="minor"/>
      </rPr>
      <t/>
    </r>
    <rPh sb="2" eb="5">
      <t>ゼンネンヒ</t>
    </rPh>
    <rPh sb="24" eb="25">
      <t>ニン</t>
    </rPh>
    <rPh sb="66" eb="69">
      <t>タイヨウシュウ</t>
    </rPh>
    <rPh sb="86" eb="88">
      <t>チイキ</t>
    </rPh>
    <rPh sb="89" eb="91">
      <t>エイジュウ</t>
    </rPh>
    <rPh sb="91" eb="92">
      <t>モノ</t>
    </rPh>
    <rPh sb="93" eb="95">
      <t>ゾウカ</t>
    </rPh>
    <rPh sb="97" eb="99">
      <t>イッポウ</t>
    </rPh>
    <rPh sb="117" eb="119">
      <t>チュウトウ</t>
    </rPh>
    <rPh sb="135" eb="137">
      <t>ゲンショウ</t>
    </rPh>
    <phoneticPr fontId="38"/>
  </si>
  <si>
    <t xml:space="preserve">   前年比では、「オランダ」約１７％（２８６人）、「韓国」約１７％（１，６９６人）、「ベルギー」約１５％（１７５人）などで永住者が増加した一方、「ベネズエラ」約１７％（５５人）、「トルコ」約４．２％（２５人）などで永住者は減少しました。</t>
    <rPh sb="27" eb="29">
      <t>カンコク</t>
    </rPh>
    <phoneticPr fontId="38"/>
  </si>
  <si>
    <r>
      <t>　一覧性を高めるため、 在留邦人数及び日系企業数（拠点数）共に、以下に示した階層に分けて掲載しています。</t>
    </r>
    <r>
      <rPr>
        <b/>
        <sz val="14"/>
        <rFont val="ＭＳ Ｐ明朝"/>
        <family val="1"/>
        <charset val="128"/>
      </rPr>
      <t/>
    </r>
    <rPh sb="12" eb="14">
      <t>ザイリュウ</t>
    </rPh>
    <rPh sb="14" eb="16">
      <t>ホウジン</t>
    </rPh>
    <rPh sb="16" eb="17">
      <t>カズ</t>
    </rPh>
    <rPh sb="17" eb="18">
      <t>オヨ</t>
    </rPh>
    <rPh sb="19" eb="21">
      <t>ニッケイ</t>
    </rPh>
    <rPh sb="21" eb="23">
      <t>キギョウ</t>
    </rPh>
    <rPh sb="23" eb="24">
      <t>カズ</t>
    </rPh>
    <rPh sb="25" eb="27">
      <t>キョテン</t>
    </rPh>
    <rPh sb="27" eb="28">
      <t>カズ</t>
    </rPh>
    <rPh sb="29" eb="30">
      <t>トモ</t>
    </rPh>
    <phoneticPr fontId="25"/>
  </si>
  <si>
    <t>　なお、国（地域）名のところにある「全体の割合」（例：0.68％、6.36％）及び「地域割合」（例：2.34％、9.09％）は、その国（例：インド）の在留邦人数・日系企業数（拠点数）の全体（全世界）における割合、当該地域（例：アジア）における割合をそれぞれ示します。</t>
    <rPh sb="4" eb="5">
      <t>クニ</t>
    </rPh>
    <rPh sb="39" eb="40">
      <t>オヨ</t>
    </rPh>
    <rPh sb="42" eb="44">
      <t>チイキ</t>
    </rPh>
    <rPh sb="44" eb="46">
      <t>ワリアイ</t>
    </rPh>
    <rPh sb="66" eb="67">
      <t>クニ</t>
    </rPh>
    <phoneticPr fontId="25"/>
  </si>
  <si>
    <t xml:space="preserve">　また、国（地域）名のところにある「順位」（例：23、3）は、その国（地域）（例：インド）の在留邦人数・日系企業数（拠点数）の全体（全世界）における順位を示します。 </t>
    <rPh sb="18" eb="20">
      <t>ジュンイ</t>
    </rPh>
    <rPh sb="22" eb="23">
      <t>レイ</t>
    </rPh>
    <rPh sb="33" eb="34">
      <t>クニ</t>
    </rPh>
    <rPh sb="35" eb="37">
      <t>チイキ</t>
    </rPh>
    <phoneticPr fontId="25"/>
  </si>
  <si>
    <t xml:space="preserve"> 　 また、在外公館として大使館のみが設置されている国の場合には、国名がそのまま表示され、公館名は、表示されている「国名」＋「大使館」（例：在カンボジア大使館）となります。</t>
    <rPh sb="68" eb="69">
      <t>レイ</t>
    </rPh>
    <rPh sb="70" eb="71">
      <t>ザイ</t>
    </rPh>
    <rPh sb="76" eb="79">
      <t>タイシカン</t>
    </rPh>
    <phoneticPr fontId="38"/>
  </si>
  <si>
    <t>　  在外公館名のところにある「全体の割合」（例：0.42％、2.24％）、「地域割合」（例：1.43％、3.20％）及び「自国割合」（例：61.16％、35.19％）は、その公館（例：在インド大使館）の在留邦人数・日系企業数（拠点数）の全体（全世界）における割合、当該地域（例：アジア）における割合、その国（例：インド）における割合をそれぞれ示します。</t>
    <rPh sb="88" eb="90">
      <t>コウカン</t>
    </rPh>
    <rPh sb="93" eb="94">
      <t>ザイ</t>
    </rPh>
    <rPh sb="97" eb="100">
      <t>タイシカン</t>
    </rPh>
    <phoneticPr fontId="38"/>
  </si>
  <si>
    <r>
      <t>　また、在留邦人を年代別に分類し掲載しました（各歳別の在留邦人数は外務省ホームページ「海外在留邦人数調査統計」平成３０年要約版 Excel 2に掲載しています）。</t>
    </r>
    <r>
      <rPr>
        <b/>
        <sz val="14"/>
        <rFont val="ＭＳ Ｐ明朝"/>
        <family val="1"/>
        <charset val="128"/>
      </rPr>
      <t/>
    </r>
    <rPh sb="4" eb="6">
      <t>ザイリュウ</t>
    </rPh>
    <rPh sb="6" eb="8">
      <t>ホウジン</t>
    </rPh>
    <rPh sb="9" eb="12">
      <t>ネンダイベツ</t>
    </rPh>
    <rPh sb="13" eb="15">
      <t>ブンルイ</t>
    </rPh>
    <rPh sb="16" eb="18">
      <t>ケイサイ</t>
    </rPh>
    <rPh sb="23" eb="24">
      <t>カク</t>
    </rPh>
    <rPh sb="24" eb="25">
      <t>トシ</t>
    </rPh>
    <rPh sb="25" eb="26">
      <t>ベツ</t>
    </rPh>
    <rPh sb="27" eb="29">
      <t>ザイリュウ</t>
    </rPh>
    <rPh sb="29" eb="31">
      <t>ホウジン</t>
    </rPh>
    <rPh sb="31" eb="32">
      <t>カズ</t>
    </rPh>
    <rPh sb="33" eb="36">
      <t>ガイムショウ</t>
    </rPh>
    <rPh sb="43" eb="45">
      <t>カイガイ</t>
    </rPh>
    <rPh sb="45" eb="47">
      <t>ザイリュウ</t>
    </rPh>
    <rPh sb="47" eb="49">
      <t>ホウジン</t>
    </rPh>
    <rPh sb="49" eb="50">
      <t>カズ</t>
    </rPh>
    <rPh sb="50" eb="52">
      <t>チョウサ</t>
    </rPh>
    <rPh sb="52" eb="54">
      <t>トウケイ</t>
    </rPh>
    <rPh sb="55" eb="57">
      <t>ヘイセイ</t>
    </rPh>
    <rPh sb="59" eb="60">
      <t>ネン</t>
    </rPh>
    <rPh sb="60" eb="62">
      <t>ヨウヤク</t>
    </rPh>
    <rPh sb="62" eb="63">
      <t>ハン</t>
    </rPh>
    <rPh sb="72" eb="74">
      <t>ケイサイ</t>
    </rPh>
    <phoneticPr fontId="38"/>
  </si>
  <si>
    <r>
      <t xml:space="preserve">   海外に設立されている日系企業については、「</t>
    </r>
    <r>
      <rPr>
        <b/>
        <sz val="11"/>
        <rFont val="ＭＳ Ｐ明朝"/>
        <family val="1"/>
        <charset val="128"/>
      </rPr>
      <t>現地法人化されていない日系企業（本邦企業）</t>
    </r>
    <r>
      <rPr>
        <sz val="11"/>
        <rFont val="ＭＳ Ｐ明朝"/>
        <family val="1"/>
        <charset val="128"/>
      </rPr>
      <t>」と「</t>
    </r>
    <r>
      <rPr>
        <b/>
        <sz val="11"/>
        <rFont val="ＭＳ Ｐ明朝"/>
        <family val="1"/>
        <charset val="128"/>
      </rPr>
      <t>現地法人化されている日系企業</t>
    </r>
    <r>
      <rPr>
        <sz val="11"/>
        <rFont val="ＭＳ Ｐ明朝"/>
        <family val="1"/>
        <charset val="128"/>
      </rPr>
      <t>」に大別し、 以下の６つ（区分不明を含めると７）に分類し、集計しました。</t>
    </r>
    <rPh sb="35" eb="37">
      <t>ニッケイ</t>
    </rPh>
    <rPh sb="58" eb="60">
      <t>ニッケイ</t>
    </rPh>
    <phoneticPr fontId="38"/>
  </si>
  <si>
    <t>ア 本邦企業 （現地法人化されていない日系企業）</t>
    <rPh sb="19" eb="21">
      <t>ニッケイ</t>
    </rPh>
    <phoneticPr fontId="38"/>
  </si>
  <si>
    <t>　以下の方を指します。
(ア)  商社、銀行、証券、保険、製造業、運輸（船舶、航空）、土木、建設、広告、宣伝、水産、鉱業、林業、旅行斡旋、倉庫、不動産、その他の営利企業及びその関連団体の職員（現地採用職員を含みます。 以下同じ）
(イ)  経済団体（ＮＧＯ、ＮＰＯ等を含みます）の職員
(ウ)  外国企業 （本邦における支社や現地法人の有無を問いません） の職員</t>
    <rPh sb="1" eb="3">
      <t>イカ</t>
    </rPh>
    <phoneticPr fontId="38"/>
  </si>
  <si>
    <t>　以下の方を指します。
(ア)  新聞、雑誌、放送、通信社など報道機関の特派員
(イ)  上記報道機関の現地採用職員</t>
    <rPh sb="1" eb="3">
      <t>イカ</t>
    </rPh>
    <rPh sb="31" eb="33">
      <t>ホウドウ</t>
    </rPh>
    <rPh sb="33" eb="35">
      <t>キカン</t>
    </rPh>
    <phoneticPr fontId="38"/>
  </si>
  <si>
    <t>　以下の方を指します。
(ア) 在外公館の職員（派遣職員、家事補助員及び現地採用職員を含む。以下同じ。）
(イ) 日本銀行及び独立行政法人（以下参照）等の職員</t>
    <rPh sb="1" eb="3">
      <t>イカ</t>
    </rPh>
    <rPh sb="70" eb="72">
      <t>イカ</t>
    </rPh>
    <rPh sb="72" eb="74">
      <t>サンショウ</t>
    </rPh>
    <phoneticPr fontId="38"/>
  </si>
  <si>
    <t>(ウ)  日本商工会議所を始めとする公共性の高い組織の職員（公用旅券所持者・一般旅券所持者の別を問いません。）
(エ)  地方自治体等の海外事務所の職員 （公用旅券所持者・一般旅券所持者の別を問いません。）
(オ)  技術協力のための政府派遣専門家、 技術者及び協力隊員
(カ)  国連、その他の国際機関（以下参照）の職員</t>
    <rPh sb="153" eb="155">
      <t>イカ</t>
    </rPh>
    <rPh sb="155" eb="157">
      <t>サンショウ</t>
    </rPh>
    <phoneticPr fontId="38"/>
  </si>
  <si>
    <r>
      <t xml:space="preserve">  </t>
    </r>
    <r>
      <rPr>
        <sz val="11"/>
        <rFont val="ＭＳ Ｐ明朝"/>
        <family val="1"/>
        <charset val="128"/>
      </rPr>
      <t>調査の対象は、</t>
    </r>
    <r>
      <rPr>
        <b/>
        <sz val="11"/>
        <rFont val="ＭＳ Ｐ明朝"/>
        <family val="1"/>
        <charset val="128"/>
      </rPr>
      <t>海外に在留している日本国民</t>
    </r>
    <r>
      <rPr>
        <sz val="11"/>
        <rFont val="ＭＳ Ｐ明朝"/>
        <family val="1"/>
        <charset val="128"/>
      </rPr>
      <t xml:space="preserve">です。
</t>
    </r>
    <r>
      <rPr>
        <b/>
        <sz val="11"/>
        <rFont val="ＭＳ Ｐ明朝"/>
        <family val="1"/>
        <charset val="128"/>
      </rPr>
      <t>ア</t>
    </r>
    <r>
      <rPr>
        <sz val="11"/>
        <rFont val="ＭＳ Ｐ明朝"/>
        <family val="1"/>
        <charset val="128"/>
      </rPr>
      <t>　在留期間が３か月に満たない</t>
    </r>
    <r>
      <rPr>
        <b/>
        <sz val="11"/>
        <rFont val="ＭＳ Ｐ明朝"/>
        <family val="1"/>
        <charset val="128"/>
      </rPr>
      <t>旅行者等短期滞在者</t>
    </r>
    <r>
      <rPr>
        <sz val="11"/>
        <rFont val="ＭＳ Ｐ明朝"/>
        <family val="1"/>
        <charset val="128"/>
      </rPr>
      <t>は、移動が多く特定地点における実数把握が難しいことから、 これら</t>
    </r>
    <r>
      <rPr>
        <b/>
        <sz val="11"/>
        <rFont val="ＭＳ Ｐ明朝"/>
        <family val="1"/>
        <charset val="128"/>
      </rPr>
      <t>短期滞在者は除外</t>
    </r>
    <r>
      <rPr>
        <sz val="11"/>
        <rFont val="ＭＳ Ｐ明朝"/>
        <family val="1"/>
        <charset val="128"/>
      </rPr>
      <t>しています（旅券法に定める在留届提出の義務も、 「外国に住所又は居所を定めて３か月以上滞在するもの」 に限られています。また、国連専門機関である国際民間航空機関（ＩＣＡＯ）の勧告及び査証免除協定において、外国に３か月以上滞在しようとする者を短期滞在者と異なる取扱いにしています。） 。</t>
    </r>
    <rPh sb="55" eb="56">
      <t>オオ</t>
    </rPh>
    <rPh sb="153" eb="155">
      <t>コクレン</t>
    </rPh>
    <rPh sb="155" eb="157">
      <t>センモン</t>
    </rPh>
    <rPh sb="157" eb="159">
      <t>キカン</t>
    </rPh>
    <rPh sb="162" eb="164">
      <t>コクサイ</t>
    </rPh>
    <rPh sb="164" eb="166">
      <t>ミンカン</t>
    </rPh>
    <rPh sb="166" eb="168">
      <t>コウクウ</t>
    </rPh>
    <rPh sb="168" eb="170">
      <t>キカン</t>
    </rPh>
    <rPh sb="177" eb="179">
      <t>カンコク</t>
    </rPh>
    <rPh sb="179" eb="180">
      <t>オヨ</t>
    </rPh>
    <rPh sb="181" eb="183">
      <t>サショウ</t>
    </rPh>
    <rPh sb="183" eb="185">
      <t>メンジョ</t>
    </rPh>
    <rPh sb="185" eb="187">
      <t>キョウテイ</t>
    </rPh>
    <rPh sb="192" eb="194">
      <t>ガイコク</t>
    </rPh>
    <rPh sb="197" eb="198">
      <t>ゲツ</t>
    </rPh>
    <rPh sb="198" eb="200">
      <t>イジョウ</t>
    </rPh>
    <rPh sb="200" eb="202">
      <t>タイザイ</t>
    </rPh>
    <rPh sb="208" eb="209">
      <t>モノ</t>
    </rPh>
    <rPh sb="210" eb="212">
      <t>タンキ</t>
    </rPh>
    <rPh sb="212" eb="215">
      <t>タイザイシャ</t>
    </rPh>
    <rPh sb="216" eb="217">
      <t>コト</t>
    </rPh>
    <rPh sb="219" eb="221">
      <t>トリアツカ</t>
    </rPh>
    <phoneticPr fontId="25"/>
  </si>
  <si>
    <r>
      <rPr>
        <b/>
        <sz val="11"/>
        <rFont val="ＭＳ Ｐ明朝"/>
        <family val="1"/>
        <charset val="128"/>
      </rPr>
      <t>ウ</t>
    </r>
    <r>
      <rPr>
        <sz val="11"/>
        <rFont val="ＭＳ Ｐ明朝"/>
        <family val="1"/>
        <charset val="128"/>
      </rPr>
      <t xml:space="preserve">　日本国籍を有しない「日系人」は含まれませんが、日本国籍を有する重国籍者は含まれます。
</t>
    </r>
    <r>
      <rPr>
        <b/>
        <sz val="11"/>
        <rFont val="ＭＳ Ｐ明朝"/>
        <family val="1"/>
        <charset val="128"/>
      </rPr>
      <t>エ</t>
    </r>
    <r>
      <rPr>
        <sz val="11"/>
        <rFont val="ＭＳ Ｐ明朝"/>
        <family val="1"/>
        <charset val="128"/>
      </rPr>
      <t>　南極における在留邦人数は、昭和基地に滞在する隊員を始めとする滞在者全員を対象としており、文部科学省研究開発局海洋地球課からの回答に基づいています。</t>
    </r>
    <rPh sb="96" eb="98">
      <t>ケンキュウ</t>
    </rPh>
    <rPh sb="98" eb="100">
      <t>カイハツ</t>
    </rPh>
    <rPh sb="100" eb="101">
      <t>キョク</t>
    </rPh>
    <phoneticPr fontId="25"/>
  </si>
  <si>
    <r>
      <rPr>
        <b/>
        <sz val="14"/>
        <rFont val="ＭＳ Ｐ明朝"/>
        <family val="1"/>
        <charset val="128"/>
      </rPr>
      <t>ア  総数</t>
    </r>
    <r>
      <rPr>
        <sz val="11"/>
        <color indexed="0"/>
        <rFont val="ＭＳ Ｐ明朝"/>
        <family val="1"/>
        <charset val="128"/>
      </rPr>
      <t xml:space="preserve">
　海外に在留している邦人総数、海外に進出している日系企業総数（総拠点数）を掲載しています。</t>
    </r>
    <r>
      <rPr>
        <b/>
        <sz val="14"/>
        <rFont val="ＭＳ Ｐ明朝"/>
        <family val="1"/>
        <charset val="128"/>
      </rPr>
      <t/>
    </r>
    <rPh sb="7" eb="9">
      <t>カイガイ</t>
    </rPh>
    <rPh sb="10" eb="12">
      <t>ザイリュウ</t>
    </rPh>
    <rPh sb="16" eb="18">
      <t>ホウジン</t>
    </rPh>
    <rPh sb="18" eb="19">
      <t>ソウ</t>
    </rPh>
    <rPh sb="19" eb="20">
      <t>スウ</t>
    </rPh>
    <rPh sb="24" eb="26">
      <t>シンシュツ</t>
    </rPh>
    <rPh sb="30" eb="32">
      <t>ニッケイ</t>
    </rPh>
    <rPh sb="32" eb="34">
      <t>キギョウ</t>
    </rPh>
    <rPh sb="34" eb="35">
      <t>ソウ</t>
    </rPh>
    <rPh sb="35" eb="36">
      <t>カズ</t>
    </rPh>
    <rPh sb="37" eb="38">
      <t>ソウ</t>
    </rPh>
    <rPh sb="38" eb="40">
      <t>キョテン</t>
    </rPh>
    <rPh sb="40" eb="41">
      <t>カズ</t>
    </rPh>
    <rPh sb="43" eb="45">
      <t>ケイサイ</t>
    </rPh>
    <phoneticPr fontId="25"/>
  </si>
  <si>
    <r>
      <rPr>
        <b/>
        <sz val="14"/>
        <rFont val="ＭＳ Ｐ明朝"/>
        <family val="1"/>
        <charset val="128"/>
      </rPr>
      <t>イ 地域別</t>
    </r>
    <r>
      <rPr>
        <sz val="11"/>
        <color indexed="0"/>
        <rFont val="ＭＳ Ｐ明朝"/>
        <family val="1"/>
        <charset val="128"/>
      </rPr>
      <t xml:space="preserve">
　世界中を１０の地域（アジア、大洋州、北米、中米、南米、西欧、東欧・旧ソ連、中東、アフリカ、南極）に分けて掲載しています。
　なお、地域名のところにある「全体の割合」（例：29</t>
    </r>
    <r>
      <rPr>
        <sz val="11"/>
        <rFont val="ＭＳ Ｐ明朝"/>
        <family val="1"/>
        <charset val="128"/>
      </rPr>
      <t>.</t>
    </r>
    <r>
      <rPr>
        <sz val="11"/>
        <color indexed="0"/>
        <rFont val="ＭＳ Ｐ明朝"/>
        <family val="1"/>
        <charset val="128"/>
      </rPr>
      <t>09％、69.98％）は、その地域（例：アジア）の在留邦人数・日系企業数（拠点数）の全体（全世界）における割合を示します。</t>
    </r>
    <r>
      <rPr>
        <b/>
        <sz val="14"/>
        <rFont val="ＭＳ Ｐ明朝"/>
        <family val="1"/>
        <charset val="128"/>
      </rPr>
      <t/>
    </r>
    <rPh sb="4" eb="5">
      <t>ベツ</t>
    </rPh>
    <rPh sb="72" eb="74">
      <t>チイキ</t>
    </rPh>
    <rPh sb="74" eb="75">
      <t>ナ</t>
    </rPh>
    <rPh sb="90" eb="91">
      <t>レイ</t>
    </rPh>
    <rPh sb="110" eb="112">
      <t>チイキ</t>
    </rPh>
    <rPh sb="120" eb="122">
      <t>ザイリュウ</t>
    </rPh>
    <rPh sb="122" eb="124">
      <t>ホウジン</t>
    </rPh>
    <rPh sb="124" eb="125">
      <t>カズ</t>
    </rPh>
    <rPh sb="126" eb="128">
      <t>ニッケイ</t>
    </rPh>
    <rPh sb="128" eb="130">
      <t>キギョウ</t>
    </rPh>
    <rPh sb="130" eb="131">
      <t>カズ</t>
    </rPh>
    <rPh sb="132" eb="134">
      <t>キョテン</t>
    </rPh>
    <rPh sb="134" eb="135">
      <t>カズ</t>
    </rPh>
    <rPh sb="148" eb="150">
      <t>ワリアイ</t>
    </rPh>
    <rPh sb="151" eb="152">
      <t>シメ</t>
    </rPh>
    <phoneticPr fontId="25"/>
  </si>
  <si>
    <r>
      <rPr>
        <b/>
        <sz val="14"/>
        <rFont val="ＭＳ Ｐ明朝"/>
        <family val="1"/>
        <charset val="128"/>
      </rPr>
      <t>ウ  国（地域）別</t>
    </r>
    <r>
      <rPr>
        <sz val="11"/>
        <color indexed="0"/>
        <rFont val="ＭＳ Ｐ明朝"/>
        <family val="1"/>
        <charset val="128"/>
      </rPr>
      <t xml:space="preserve">
　地域毎に、国（地域）名を５０音順で掲載しています。</t>
    </r>
    <rPh sb="5" eb="7">
      <t>チイキ</t>
    </rPh>
    <phoneticPr fontId="25"/>
  </si>
  <si>
    <r>
      <rPr>
        <b/>
        <sz val="14"/>
        <rFont val="ＭＳ Ｐ明朝"/>
        <family val="1"/>
        <charset val="128"/>
      </rPr>
      <t>エ  在外公館別</t>
    </r>
    <r>
      <rPr>
        <sz val="11"/>
        <rFont val="ＭＳ Ｐ明朝"/>
        <family val="1"/>
        <charset val="128"/>
      </rPr>
      <t xml:space="preserve">
 　 一つの国に複数の在外公館等が置かれている場合（巻末の「在外公館の管轄区域区分」を参照）、大使館、総領事館には公館名の冒頭を1マス空け、（大使館または総領事館の出張事務所である）領事事務所（【注】）には（親公館の後に記載の上、）事務所名の冒頭を２マス空けて記載しています。</t>
    </r>
    <rPh sb="35" eb="37">
      <t>カンマツ</t>
    </rPh>
    <rPh sb="39" eb="41">
      <t>ザイガイ</t>
    </rPh>
    <rPh sb="41" eb="43">
      <t>コウカン</t>
    </rPh>
    <rPh sb="44" eb="46">
      <t>カンカツ</t>
    </rPh>
    <rPh sb="46" eb="48">
      <t>クイキ</t>
    </rPh>
    <rPh sb="48" eb="50">
      <t>クブン</t>
    </rPh>
    <rPh sb="52" eb="54">
      <t>サンショウ</t>
    </rPh>
    <phoneticPr fontId="38"/>
  </si>
  <si>
    <r>
      <t>　以下の方を指します。ただし、その主たる目的が留学、研究にある者は下記「</t>
    </r>
    <r>
      <rPr>
        <b/>
        <sz val="11"/>
        <rFont val="ＭＳ Ｐ明朝"/>
        <family val="1"/>
        <charset val="128"/>
      </rPr>
      <t>コ</t>
    </r>
    <r>
      <rPr>
        <sz val="11"/>
        <rFont val="ＭＳ Ｐ明朝"/>
        <family val="1"/>
        <charset val="128"/>
      </rPr>
      <t>」</t>
    </r>
    <r>
      <rPr>
        <sz val="11"/>
        <color indexed="0"/>
        <rFont val="ＭＳ Ｐ明朝"/>
        <family val="1"/>
        <charset val="128"/>
      </rPr>
      <t>に分類しました。
(ア) 僧侶、宣教師
(イ)  文芸家、著述家（上記「</t>
    </r>
    <r>
      <rPr>
        <b/>
        <sz val="11"/>
        <rFont val="ＭＳ Ｐ明朝"/>
        <family val="1"/>
        <charset val="128"/>
      </rPr>
      <t>ク</t>
    </r>
    <r>
      <rPr>
        <sz val="11"/>
        <color indexed="0"/>
        <rFont val="ＭＳ Ｐ明朝"/>
        <family val="1"/>
        <charset val="128"/>
      </rPr>
      <t>」に含まれる者は除きます。）
(ウ)  弁護士、会計士
(エ)  碁、将棋、茶道、華道、日本舞踊、琴、尺八、三味線、柔道、空手、合気道師範等</t>
    </r>
    <rPh sb="1" eb="3">
      <t>イカ</t>
    </rPh>
    <phoneticPr fontId="38"/>
  </si>
  <si>
    <r>
      <t>　以下の方を指します。
(ア)  公費及び私費の留学生
(イ)  大学、 研究所その他の教育、 研究機関において教育又は研究に従事している者
(ウ)  日本語などの教師
【注】日本人学校等の在外教育施設に政府より派遣されている者は下記 「</t>
    </r>
    <r>
      <rPr>
        <b/>
        <sz val="11"/>
        <rFont val="ＭＳ Ｐ明朝"/>
        <family val="1"/>
        <charset val="128"/>
      </rPr>
      <t>サ</t>
    </r>
    <r>
      <rPr>
        <sz val="11"/>
        <color indexed="0"/>
        <rFont val="ＭＳ Ｐ明朝"/>
        <family val="1"/>
        <charset val="128"/>
      </rPr>
      <t>」に分類しました。</t>
    </r>
    <rPh sb="1" eb="3">
      <t>イカ</t>
    </rPh>
    <phoneticPr fontId="38"/>
  </si>
  <si>
    <r>
      <t>　日本国内に登記されている（本社がある）企業（除く外国企業の日本法人）を指します。</t>
    </r>
    <r>
      <rPr>
        <b/>
        <sz val="11"/>
        <rFont val="ＭＳ Ｐ明朝"/>
        <family val="1"/>
        <charset val="128"/>
      </rPr>
      <t>本邦企業の海外</t>
    </r>
    <r>
      <rPr>
        <sz val="11"/>
        <color indexed="0"/>
        <rFont val="ＭＳ Ｐ明朝"/>
        <family val="1"/>
        <charset val="128"/>
      </rPr>
      <t>「</t>
    </r>
    <r>
      <rPr>
        <b/>
        <sz val="11"/>
        <rFont val="ＭＳ Ｐ明朝"/>
        <family val="1"/>
        <charset val="128"/>
      </rPr>
      <t>支店</t>
    </r>
    <r>
      <rPr>
        <sz val="11"/>
        <color indexed="0"/>
        <rFont val="ＭＳ Ｐ明朝"/>
        <family val="1"/>
        <charset val="128"/>
      </rPr>
      <t>」と「</t>
    </r>
    <r>
      <rPr>
        <b/>
        <sz val="11"/>
        <rFont val="ＭＳ Ｐ明朝"/>
        <family val="1"/>
        <charset val="128"/>
      </rPr>
      <t>駐在員事務所、出張所など</t>
    </r>
    <r>
      <rPr>
        <sz val="11"/>
        <color indexed="0"/>
        <rFont val="ＭＳ Ｐ明朝"/>
        <family val="1"/>
        <charset val="128"/>
      </rPr>
      <t>」の二つに区分されます。
【注】本邦企業が、経済協力の工事等で、一時的に事務所を設置した場合でも、調査時点で事務所を設置している場合は、 「駐在員事務所、出張所など」として計上しました。</t>
    </r>
    <rPh sb="23" eb="24">
      <t>ノゾ</t>
    </rPh>
    <rPh sb="25" eb="27">
      <t>ガイコク</t>
    </rPh>
    <rPh sb="27" eb="29">
      <t>キギョウ</t>
    </rPh>
    <rPh sb="30" eb="32">
      <t>ニホン</t>
    </rPh>
    <rPh sb="32" eb="34">
      <t>ホウジン</t>
    </rPh>
    <rPh sb="41" eb="43">
      <t>ホンポウ</t>
    </rPh>
    <rPh sb="43" eb="45">
      <t>キギョウ</t>
    </rPh>
    <rPh sb="46" eb="48">
      <t>カイガイ</t>
    </rPh>
    <rPh sb="49" eb="51">
      <t>シテン</t>
    </rPh>
    <rPh sb="54" eb="57">
      <t>チュウザイイン</t>
    </rPh>
    <rPh sb="57" eb="60">
      <t>ジムショ</t>
    </rPh>
    <rPh sb="61" eb="64">
      <t>シュッチョウジョ</t>
    </rPh>
    <rPh sb="68" eb="69">
      <t>フタ</t>
    </rPh>
    <rPh sb="71" eb="73">
      <t>クブン</t>
    </rPh>
    <rPh sb="82" eb="84">
      <t>ホンポウ</t>
    </rPh>
    <phoneticPr fontId="38"/>
  </si>
  <si>
    <t>【注２】  在留国等に永住権制度がない場合であっても、婚姻などにより永住の意思を持って生活の本拠（住所） をわが国から海外に移し、かつ、在留届に「永住」と届出があった者については対象に含めています。</t>
    <rPh sb="13" eb="14">
      <t>ケン</t>
    </rPh>
    <rPh sb="40" eb="41">
      <t>モ</t>
    </rPh>
    <phoneticPr fontId="38"/>
  </si>
  <si>
    <r>
      <t>　本邦企業（または日本人）が出資している海外の現地法人を指します。「</t>
    </r>
    <r>
      <rPr>
        <b/>
        <sz val="11"/>
        <rFont val="ＭＳ Ｐ明朝"/>
        <family val="1"/>
        <charset val="128"/>
      </rPr>
      <t>本邦企業が出資している海外の現地法人</t>
    </r>
    <r>
      <rPr>
        <sz val="11"/>
        <color indexed="0"/>
        <rFont val="ＭＳ Ｐ明朝"/>
        <family val="1"/>
        <charset val="128"/>
      </rPr>
      <t>」と「</t>
    </r>
    <r>
      <rPr>
        <b/>
        <sz val="11"/>
        <rFont val="ＭＳ Ｐ明朝"/>
        <family val="1"/>
        <charset val="128"/>
      </rPr>
      <t>日本人が海外に渡って興した企業</t>
    </r>
    <r>
      <rPr>
        <sz val="11"/>
        <color indexed="0"/>
        <rFont val="ＭＳ Ｐ明朝"/>
        <family val="1"/>
        <charset val="128"/>
      </rPr>
      <t>」の二つに区分されます。</t>
    </r>
    <rPh sb="9" eb="12">
      <t>ニホンジン</t>
    </rPh>
    <rPh sb="14" eb="16">
      <t>シュッシ</t>
    </rPh>
    <rPh sb="28" eb="29">
      <t>サ</t>
    </rPh>
    <rPh sb="39" eb="41">
      <t>シュッシ</t>
    </rPh>
    <rPh sb="72" eb="73">
      <t>フタ</t>
    </rPh>
    <rPh sb="75" eb="77">
      <t>クブン</t>
    </rPh>
    <phoneticPr fontId="38"/>
  </si>
  <si>
    <t>【注１】本邦企業（または日本人）が出資している海外の現地法人が、当該国又は第三国に設立した現地法人を含みます。</t>
    <rPh sb="32" eb="35">
      <t>トウガイコク</t>
    </rPh>
    <rPh sb="35" eb="36">
      <t>マタ</t>
    </rPh>
    <rPh sb="37" eb="40">
      <t>ダイサンゴク</t>
    </rPh>
    <rPh sb="41" eb="43">
      <t>セツリツ</t>
    </rPh>
    <rPh sb="45" eb="47">
      <t>ゲンチ</t>
    </rPh>
    <rPh sb="47" eb="49">
      <t>ホウジン</t>
    </rPh>
    <rPh sb="50" eb="51">
      <t>フク</t>
    </rPh>
    <phoneticPr fontId="38"/>
  </si>
  <si>
    <t>【注２】本邦企業（または日本人）が出資している海外の現地法人が、外国企業を合併・買収（Ｍ＆Ａ）した場合を含みます。</t>
    <rPh sb="32" eb="34">
      <t>ガイコク</t>
    </rPh>
    <rPh sb="34" eb="36">
      <t>キギョウ</t>
    </rPh>
    <rPh sb="37" eb="39">
      <t>ガッペイ</t>
    </rPh>
    <rPh sb="40" eb="42">
      <t>バイシュウ</t>
    </rPh>
    <rPh sb="49" eb="51">
      <t>バアイ</t>
    </rPh>
    <rPh sb="52" eb="53">
      <t>フク</t>
    </rPh>
    <phoneticPr fontId="38"/>
  </si>
  <si>
    <t>　本統計では、原則として、「○○ city」、本邦における「大阪市」などの行政単位に相当するものを取りあげています。</t>
    <rPh sb="1" eb="2">
      <t>ホン</t>
    </rPh>
    <rPh sb="2" eb="4">
      <t>トウケイ</t>
    </rPh>
    <rPh sb="7" eb="9">
      <t>ゲンソク</t>
    </rPh>
    <rPh sb="23" eb="25">
      <t>ホンポウ</t>
    </rPh>
    <rPh sb="49" eb="50">
      <t>ト</t>
    </rPh>
    <phoneticPr fontId="38"/>
  </si>
  <si>
    <t>　海外の都市の概念、定義は各国により異なり一定の基準はありません。</t>
    <rPh sb="1" eb="3">
      <t>カイガイ</t>
    </rPh>
    <rPh sb="4" eb="6">
      <t>トシ</t>
    </rPh>
    <rPh sb="7" eb="9">
      <t>ガイネン</t>
    </rPh>
    <rPh sb="10" eb="12">
      <t>テイギ</t>
    </rPh>
    <rPh sb="13" eb="15">
      <t>カッコク</t>
    </rPh>
    <rPh sb="18" eb="19">
      <t>コト</t>
    </rPh>
    <rPh sb="21" eb="23">
      <t>イッテイ</t>
    </rPh>
    <rPh sb="24" eb="26">
      <t>キジュン</t>
    </rPh>
    <phoneticPr fontId="38"/>
  </si>
  <si>
    <t>　州（県・省・郡）毎に都市別の在留邦人数を掲載しています（都市名の冒頭は、当該州（県・省・郡）名より１マス下げて記載しています）。ただし、当該市が州（県・省・郡）と同格の場合は、都市名を州（県・省・郡）名と同列に記載しています。</t>
    <rPh sb="1" eb="2">
      <t>シュウ</t>
    </rPh>
    <rPh sb="3" eb="4">
      <t>ケン</t>
    </rPh>
    <rPh sb="5" eb="6">
      <t>ショウ</t>
    </rPh>
    <rPh sb="7" eb="8">
      <t>グン</t>
    </rPh>
    <rPh sb="9" eb="10">
      <t>マイ</t>
    </rPh>
    <rPh sb="11" eb="13">
      <t>トシ</t>
    </rPh>
    <rPh sb="21" eb="23">
      <t>ケイサイ</t>
    </rPh>
    <rPh sb="29" eb="31">
      <t>トシ</t>
    </rPh>
    <rPh sb="31" eb="32">
      <t>ナ</t>
    </rPh>
    <rPh sb="33" eb="35">
      <t>ボウトウ</t>
    </rPh>
    <rPh sb="37" eb="39">
      <t>トウガイ</t>
    </rPh>
    <rPh sb="47" eb="48">
      <t>ナ</t>
    </rPh>
    <rPh sb="53" eb="54">
      <t>サ</t>
    </rPh>
    <rPh sb="56" eb="58">
      <t>キサイ</t>
    </rPh>
    <rPh sb="69" eb="71">
      <t>トウガイ</t>
    </rPh>
    <rPh sb="71" eb="72">
      <t>シ</t>
    </rPh>
    <rPh sb="82" eb="84">
      <t>ドウカク</t>
    </rPh>
    <rPh sb="85" eb="87">
      <t>バアイ</t>
    </rPh>
    <rPh sb="89" eb="91">
      <t>トシ</t>
    </rPh>
    <rPh sb="91" eb="92">
      <t>ナ</t>
    </rPh>
    <rPh sb="101" eb="102">
      <t>ナ</t>
    </rPh>
    <rPh sb="103" eb="105">
      <t>ドウレツ</t>
    </rPh>
    <rPh sb="106" eb="108">
      <t>キサイ</t>
    </rPh>
    <phoneticPr fontId="38"/>
  </si>
  <si>
    <t>　在外公館毎に州（県・省・郡）別の在留邦人数・日系企業（拠点）数を掲載しています（在留邦人数については、州（県・省・郡）名の冒頭は、在外公館名より１マス下げて記載しています）。</t>
    <rPh sb="1" eb="3">
      <t>ザイガイ</t>
    </rPh>
    <rPh sb="3" eb="5">
      <t>コウカン</t>
    </rPh>
    <rPh sb="5" eb="6">
      <t>マイ</t>
    </rPh>
    <rPh sb="17" eb="19">
      <t>ザイリュウ</t>
    </rPh>
    <rPh sb="19" eb="21">
      <t>ホウジン</t>
    </rPh>
    <rPh sb="21" eb="22">
      <t>カズ</t>
    </rPh>
    <rPh sb="23" eb="25">
      <t>ニッケイ</t>
    </rPh>
    <rPh sb="25" eb="27">
      <t>キギョウ</t>
    </rPh>
    <rPh sb="28" eb="30">
      <t>キョテン</t>
    </rPh>
    <rPh sb="31" eb="32">
      <t>カズ</t>
    </rPh>
    <rPh sb="33" eb="35">
      <t>ケイサイ</t>
    </rPh>
    <phoneticPr fontId="38"/>
  </si>
  <si>
    <t>　ただし、都市によっては周辺市区町村と一体化し実態上も取り扱い上も一つの都市圏として扱うのが適当な場合（例：ニューヨーク、ロサンゼルス、メルボルンなど）もあります。その場合は、当該都市圏を一つの都市として集計し、△△都市圏などの表記としました。</t>
    <rPh sb="49" eb="51">
      <t>バアイ</t>
    </rPh>
    <rPh sb="84" eb="86">
      <t>バアイ</t>
    </rPh>
    <rPh sb="88" eb="90">
      <t>トウガイ</t>
    </rPh>
    <rPh sb="90" eb="93">
      <t>トシケン</t>
    </rPh>
    <rPh sb="94" eb="95">
      <t>ヒト</t>
    </rPh>
    <rPh sb="97" eb="99">
      <t>トシ</t>
    </rPh>
    <rPh sb="102" eb="104">
      <t>シュウケイ</t>
    </rPh>
    <rPh sb="108" eb="111">
      <t>トシケン</t>
    </rPh>
    <rPh sb="114" eb="116">
      <t>ヒョウキ</t>
    </rPh>
    <phoneticPr fontId="38"/>
  </si>
  <si>
    <r>
      <rPr>
        <b/>
        <sz val="14"/>
        <rFont val="ＭＳ Ｐ明朝"/>
        <family val="1"/>
        <charset val="128"/>
      </rPr>
      <t>ア　前年比増減率</t>
    </r>
    <r>
      <rPr>
        <sz val="11"/>
        <color theme="1"/>
        <rFont val="ＭＳ Ｐ明朝"/>
        <family val="1"/>
        <charset val="128"/>
      </rPr>
      <t xml:space="preserve">
　前年比増減率では、約１．０％の増加となりました。在留邦人は、この５年間で約７．４％（９万３，７０７人）増加しています。</t>
    </r>
    <r>
      <rPr>
        <b/>
        <sz val="14"/>
        <rFont val="ＭＳ Ｐ明朝"/>
        <family val="1"/>
        <charset val="128"/>
      </rPr>
      <t/>
    </r>
    <rPh sb="10" eb="13">
      <t>ゼンネンヒ</t>
    </rPh>
    <rPh sb="13" eb="15">
      <t>ゾウゲン</t>
    </rPh>
    <rPh sb="15" eb="16">
      <t>リツ</t>
    </rPh>
    <rPh sb="19" eb="20">
      <t>ヤク</t>
    </rPh>
    <rPh sb="43" eb="45">
      <t>ネンカン</t>
    </rPh>
    <rPh sb="46" eb="47">
      <t>ヤク</t>
    </rPh>
    <rPh sb="53" eb="54">
      <t>マン</t>
    </rPh>
    <rPh sb="59" eb="60">
      <t>ニン</t>
    </rPh>
    <rPh sb="61" eb="63">
      <t>ゾウカ</t>
    </rPh>
    <phoneticPr fontId="43"/>
  </si>
  <si>
    <r>
      <rPr>
        <b/>
        <sz val="14"/>
        <rFont val="ＭＳ Ｐ明朝"/>
        <family val="1"/>
        <charset val="128"/>
      </rPr>
      <t>イ　男女別</t>
    </r>
    <r>
      <rPr>
        <sz val="11"/>
        <color theme="1"/>
        <rFont val="ＭＳ Ｐ明朝"/>
        <family val="1"/>
        <charset val="128"/>
      </rPr>
      <t xml:space="preserve">
　男女別では、「男性」が６４万６，７８７人（約４８％）、「女性」が７０万５，１８３人（約５２％）であり、平成１１年以降一貫して「女性」が「男性」を上回っています。
　前年比では、女性が約１．３％(８，７７０人)、男性が約０．７％(４，７２３人)増加しています。</t>
    </r>
    <rPh sb="7" eb="9">
      <t>ダンジョ</t>
    </rPh>
    <rPh sb="9" eb="10">
      <t>ベツ</t>
    </rPh>
    <rPh sb="35" eb="37">
      <t>ジョセイ</t>
    </rPh>
    <rPh sb="41" eb="42">
      <t>マン</t>
    </rPh>
    <rPh sb="47" eb="48">
      <t>ニン</t>
    </rPh>
    <rPh sb="49" eb="50">
      <t>ヤク</t>
    </rPh>
    <rPh sb="63" eb="65">
      <t>イコウ</t>
    </rPh>
    <rPh sb="70" eb="72">
      <t>ジョセイ</t>
    </rPh>
    <rPh sb="75" eb="77">
      <t>ダンセイ</t>
    </rPh>
    <rPh sb="79" eb="81">
      <t>ウワマワ</t>
    </rPh>
    <rPh sb="89" eb="92">
      <t>ゼンネンヒ</t>
    </rPh>
    <rPh sb="95" eb="97">
      <t>ジョセイ</t>
    </rPh>
    <rPh sb="112" eb="113">
      <t>オトコ</t>
    </rPh>
    <phoneticPr fontId="43"/>
  </si>
  <si>
    <r>
      <rPr>
        <b/>
        <sz val="14"/>
        <rFont val="ＭＳ Ｐ明朝"/>
        <family val="1"/>
        <charset val="128"/>
      </rPr>
      <t>ウ　地域別</t>
    </r>
    <r>
      <rPr>
        <sz val="11"/>
        <color theme="1"/>
        <rFont val="ＭＳ Ｐ明朝"/>
        <family val="1"/>
        <charset val="128"/>
      </rPr>
      <t xml:space="preserve">
　地域別では、「北米」が在留邦人全体の約３７％（４９万６，２３６人）を占め、昭和６０年以降一貫して首位を維持しています。次いで、「アジア」約２９％（３９万３，２７６人）、「西欧」約１６％（２１万７，０４９人）の順となっています。これら３地域で全体の８割を占めています。</t>
    </r>
    <r>
      <rPr>
        <b/>
        <sz val="14"/>
        <rFont val="ＭＳ Ｐ明朝"/>
        <family val="1"/>
        <charset val="128"/>
      </rPr>
      <t/>
    </r>
    <rPh sb="2" eb="4">
      <t>チイキ</t>
    </rPh>
    <rPh sb="4" eb="5">
      <t>ベツ</t>
    </rPh>
    <rPh sb="7" eb="9">
      <t>チイキ</t>
    </rPh>
    <rPh sb="9" eb="10">
      <t>ベツ</t>
    </rPh>
    <rPh sb="14" eb="16">
      <t>ホクベイ</t>
    </rPh>
    <rPh sb="18" eb="20">
      <t>ザイリュウ</t>
    </rPh>
    <rPh sb="20" eb="22">
      <t>ホウジン</t>
    </rPh>
    <rPh sb="22" eb="24">
      <t>ゼンタイ</t>
    </rPh>
    <rPh sb="25" eb="26">
      <t>ヤク</t>
    </rPh>
    <rPh sb="32" eb="33">
      <t>マン</t>
    </rPh>
    <rPh sb="38" eb="39">
      <t>ニン</t>
    </rPh>
    <rPh sb="41" eb="42">
      <t>シ</t>
    </rPh>
    <rPh sb="49" eb="51">
      <t>イコウ</t>
    </rPh>
    <rPh sb="51" eb="53">
      <t>イッカン</t>
    </rPh>
    <rPh sb="55" eb="57">
      <t>シュイ</t>
    </rPh>
    <rPh sb="58" eb="60">
      <t>イジ</t>
    </rPh>
    <rPh sb="66" eb="67">
      <t>ツ</t>
    </rPh>
    <rPh sb="82" eb="83">
      <t>マン</t>
    </rPh>
    <rPh sb="92" eb="94">
      <t>セイオウ</t>
    </rPh>
    <rPh sb="102" eb="103">
      <t>マン</t>
    </rPh>
    <rPh sb="111" eb="112">
      <t>ジュン</t>
    </rPh>
    <rPh sb="124" eb="126">
      <t>チイキ</t>
    </rPh>
    <rPh sb="127" eb="129">
      <t>ゼンタイ</t>
    </rPh>
    <rPh sb="131" eb="132">
      <t>ワリ</t>
    </rPh>
    <rPh sb="133" eb="134">
      <t>シ</t>
    </rPh>
    <phoneticPr fontId="43"/>
  </si>
  <si>
    <r>
      <rPr>
        <b/>
        <sz val="14"/>
        <color theme="1"/>
        <rFont val="ＭＳ Ｐ明朝"/>
        <family val="1"/>
        <charset val="128"/>
      </rPr>
      <t>カ　年齢別</t>
    </r>
    <r>
      <rPr>
        <sz val="11"/>
        <color theme="1"/>
        <rFont val="ＭＳ Ｐ明朝"/>
        <family val="1"/>
        <charset val="128"/>
      </rPr>
      <t xml:space="preserve">
　年齢別では、「２０歳未満」が在留邦人全体の約２２％（３０万２，０８５人）、「４０歳代」が約２１％（２８万６，４７４人）で、両年代で在留邦人の４割以上を占めています。次いで、「３０歳代」約１８％（２３万６，７３０人）、「６０歳以上」約１４％（１８万５，０４２人）、「５０歳代」約１３％（１７万８，４８６人）、「２０歳代」約１２％（１６万３，１５３人）の順となっています。</t>
    </r>
    <rPh sb="2" eb="4">
      <t>ネンレイ</t>
    </rPh>
    <rPh sb="7" eb="9">
      <t>ネンレイ</t>
    </rPh>
    <rPh sb="16" eb="17">
      <t>サイ</t>
    </rPh>
    <rPh sb="17" eb="19">
      <t>ミマン</t>
    </rPh>
    <rPh sb="47" eb="48">
      <t>サイ</t>
    </rPh>
    <rPh sb="48" eb="49">
      <t>ダイ</t>
    </rPh>
    <rPh sb="51" eb="52">
      <t>ヤク</t>
    </rPh>
    <rPh sb="68" eb="69">
      <t>リョウ</t>
    </rPh>
    <rPh sb="69" eb="71">
      <t>ネンダイ</t>
    </rPh>
    <rPh sb="72" eb="74">
      <t>ザイリュウ</t>
    </rPh>
    <rPh sb="74" eb="76">
      <t>ホウジン</t>
    </rPh>
    <rPh sb="78" eb="79">
      <t>ワ</t>
    </rPh>
    <rPh sb="79" eb="81">
      <t>イジョウ</t>
    </rPh>
    <rPh sb="82" eb="83">
      <t>シ</t>
    </rPh>
    <rPh sb="89" eb="90">
      <t>ツ</t>
    </rPh>
    <rPh sb="96" eb="98">
      <t>サイダイ</t>
    </rPh>
    <rPh sb="99" eb="100">
      <t>ヤク</t>
    </rPh>
    <rPh sb="119" eb="121">
      <t>イジョウ</t>
    </rPh>
    <rPh sb="182" eb="183">
      <t>ジュン</t>
    </rPh>
    <phoneticPr fontId="38"/>
  </si>
  <si>
    <r>
      <rPr>
        <b/>
        <sz val="14"/>
        <rFont val="ＭＳ Ｐ明朝"/>
        <family val="1"/>
        <charset val="128"/>
      </rPr>
      <t>ア　前年比増減率</t>
    </r>
    <r>
      <rPr>
        <b/>
        <sz val="11"/>
        <rFont val="ＭＳ Ｐ明朝"/>
        <family val="1"/>
        <charset val="128"/>
      </rPr>
      <t xml:space="preserve">
　</t>
    </r>
    <r>
      <rPr>
        <sz val="11"/>
        <rFont val="ＭＳ Ｐ明朝"/>
        <family val="1"/>
        <charset val="128"/>
      </rPr>
      <t>前年比増減率では、約０．３％減少し、平成６年以来の減少となりました。他方、この５年間で長期滞在者は、約３．４％（２万８，３０４人）増加しています。</t>
    </r>
    <r>
      <rPr>
        <b/>
        <sz val="14"/>
        <rFont val="ＭＳ Ｐ明朝"/>
        <family val="1"/>
        <charset val="128"/>
      </rPr>
      <t/>
    </r>
    <rPh sb="19" eb="20">
      <t>ヤク</t>
    </rPh>
    <rPh sb="28" eb="30">
      <t>ヘイセイ</t>
    </rPh>
    <rPh sb="31" eb="32">
      <t>ネン</t>
    </rPh>
    <rPh sb="32" eb="34">
      <t>イライ</t>
    </rPh>
    <rPh sb="35" eb="37">
      <t>ゲンショウ</t>
    </rPh>
    <rPh sb="44" eb="46">
      <t>タホウ</t>
    </rPh>
    <phoneticPr fontId="38"/>
  </si>
  <si>
    <r>
      <rPr>
        <b/>
        <sz val="14"/>
        <rFont val="ＭＳ Ｐ明朝"/>
        <family val="1"/>
        <charset val="128"/>
      </rPr>
      <t>イ　男女別</t>
    </r>
    <r>
      <rPr>
        <b/>
        <sz val="11"/>
        <rFont val="ＭＳ Ｐ明朝"/>
        <family val="1"/>
        <charset val="128"/>
      </rPr>
      <t xml:space="preserve">
　</t>
    </r>
    <r>
      <rPr>
        <sz val="11"/>
        <rFont val="ＭＳ Ｐ明朝"/>
        <family val="1"/>
        <charset val="128"/>
      </rPr>
      <t>男女別では、「男性」が４６万１，１５１人（約５３％）、「女性」が４０万６，６６９人（約４７％）であり、「男性」が「女性」を上回っています。
　「男性」の内訳は、「民間企業関係者」本人が約５１％（２３万７，２６８人）で最も多く、次いで「留学生・研究者・教師」本人約１３％（５万９，８０９人）、「民間企業関係者」同居家族約１３％（５万９，４９７人）、「その他（無職など）」本人約６．１％（２万８，２７７人）の順となっています。
　「女性」の内訳は、「民間企業関係者」同居家族が約３２％（１３万１，１１５人）で最も多く、次いで「留学生・研究者・教師」本人約２３％（９万１，９８１人）、「その他（無職など）」本人約１５％（６万１，５３４人）、「民間企業関係者」本人約８．８％（３万５，８２０人）の順となっています。
　前年比では、「男性」が約０．２％（７６１人）、「女性」が約０．４％（１，４６８人）それぞれ減少しています。内訳は、「自由業関係者」本人女性約３．９％（４７５人）、「民間企業関係者」本人女性約３．５％（１，２１８人）、「自由業関係者」本人男性約１．１％（１８２人）などが増加する一方、「民間企業関係者」同居家族男性約２．４％（１，４７５人）、同女性約１．９％（２，４８６人）などが減少しました。</t>
    </r>
    <rPh sb="83" eb="85">
      <t>ウチワケ</t>
    </rPh>
    <rPh sb="88" eb="90">
      <t>ミンカン</t>
    </rPh>
    <rPh sb="90" eb="92">
      <t>キギョウ</t>
    </rPh>
    <rPh sb="92" eb="95">
      <t>カンケイシャ</t>
    </rPh>
    <rPh sb="96" eb="98">
      <t>ホンニン</t>
    </rPh>
    <rPh sb="99" eb="100">
      <t>ヤク</t>
    </rPh>
    <rPh sb="115" eb="116">
      <t>モット</t>
    </rPh>
    <rPh sb="117" eb="118">
      <t>オオ</t>
    </rPh>
    <rPh sb="120" eb="121">
      <t>ツ</t>
    </rPh>
    <rPh sb="161" eb="163">
      <t>ドウキョ</t>
    </rPh>
    <rPh sb="163" eb="165">
      <t>カゾク</t>
    </rPh>
    <rPh sb="171" eb="172">
      <t>マン</t>
    </rPh>
    <rPh sb="177" eb="178">
      <t>ニン</t>
    </rPh>
    <rPh sb="183" eb="184">
      <t>タ</t>
    </rPh>
    <rPh sb="200" eb="201">
      <t>マン</t>
    </rPh>
    <rPh sb="206" eb="207">
      <t>ニン</t>
    </rPh>
    <rPh sb="209" eb="210">
      <t>ジュン</t>
    </rPh>
    <rPh sb="287" eb="288">
      <t>マン</t>
    </rPh>
    <rPh sb="293" eb="294">
      <t>ニン</t>
    </rPh>
    <rPh sb="315" eb="316">
      <t>マン</t>
    </rPh>
    <rPh sb="321" eb="322">
      <t>ニン</t>
    </rPh>
    <rPh sb="342" eb="343">
      <t>マン</t>
    </rPh>
    <rPh sb="348" eb="349">
      <t>ニン</t>
    </rPh>
    <rPh sb="382" eb="383">
      <t>ニン</t>
    </rPh>
    <rPh sb="415" eb="417">
      <t>ウチワケ</t>
    </rPh>
    <rPh sb="420" eb="422">
      <t>ジユウ</t>
    </rPh>
    <rPh sb="478" eb="480">
      <t>ホンニン</t>
    </rPh>
    <rPh sb="532" eb="533">
      <t>ドウ</t>
    </rPh>
    <phoneticPr fontId="38"/>
  </si>
  <si>
    <r>
      <rPr>
        <b/>
        <sz val="14"/>
        <rFont val="ＭＳ Ｐ明朝"/>
        <family val="1"/>
        <charset val="128"/>
      </rPr>
      <t>ウ　地域別</t>
    </r>
    <r>
      <rPr>
        <b/>
        <sz val="11"/>
        <rFont val="ＭＳ Ｐ明朝"/>
        <family val="1"/>
        <charset val="128"/>
      </rPr>
      <t xml:space="preserve">
　</t>
    </r>
    <r>
      <rPr>
        <sz val="11"/>
        <rFont val="ＭＳ Ｐ明朝"/>
        <family val="1"/>
        <charset val="128"/>
      </rPr>
      <t>地域別では、「アジア」が長期滞在者の約４２％（３６万１，６９５人）を占め、平成１８年以降一貫して首位を維持しています。次いで、「北米」約３０％（２５万９，６７５人）、「西欧」約１７％（１４万９，６０６人）の順となっています。これら３地域で長期滞在者の約９割を占めています。
　前年比では、「東欧・旧ソ連」約４．１％（３４１人）、「大洋州」約３．３％（１，６９７人）などの地域で長期滞在者が増加した一方、「アフリカ」約５．５％（３９３人）、「中米」約２．６％（２８１人）、「南米」約１．２％（９７人）、「北米」約０．６％（１，６５９人）などで長期滞在者は減少しました。</t>
    </r>
    <r>
      <rPr>
        <b/>
        <sz val="14"/>
        <rFont val="ＭＳ Ｐゴシック"/>
        <family val="3"/>
        <charset val="128"/>
        <scheme val="minor"/>
      </rPr>
      <t/>
    </r>
    <rPh sb="44" eb="46">
      <t>ヘイセイ</t>
    </rPh>
    <rPh sb="48" eb="49">
      <t>ネン</t>
    </rPh>
    <rPh sb="132" eb="133">
      <t>ヤク</t>
    </rPh>
    <rPh sb="134" eb="135">
      <t>ワリ</t>
    </rPh>
    <rPh sb="176" eb="177">
      <t>ヤク</t>
    </rPh>
    <rPh sb="214" eb="215">
      <t>ヤク</t>
    </rPh>
    <rPh sb="230" eb="231">
      <t>ヤク</t>
    </rPh>
    <rPh sb="243" eb="245">
      <t>ナンベイ</t>
    </rPh>
    <rPh sb="258" eb="260">
      <t>ホクベイ</t>
    </rPh>
    <phoneticPr fontId="38"/>
  </si>
  <si>
    <r>
      <rPr>
        <b/>
        <sz val="14"/>
        <color theme="1"/>
        <rFont val="ＭＳ Ｐ明朝"/>
        <family val="1"/>
        <charset val="128"/>
      </rPr>
      <t>エ　国別</t>
    </r>
    <r>
      <rPr>
        <sz val="11"/>
        <color theme="1"/>
        <rFont val="ＭＳ Ｐ明朝"/>
        <family val="1"/>
        <charset val="128"/>
      </rPr>
      <t xml:space="preserve">
　国別では、「米国」に長期滞在者の約２７％（２３万３，４４０人）、「中国」に約１４％（１２万１，０９５人）がそれぞれ在留していて、両国で長期滞在者の４割以上を占めています。３位以降は、「タイ」約８．２％（７万１，２５５人）、「オーストラリア」約４．７％（４万１，２１７人）、「英国」約４．７％（４万１，０７９人）、「フランス」約４．０％（３万４，３５０人）、「ドイツ」約３．９％（３万３，８７７人）、「シンガポール」約３．９％（３万３，８３４人）、「韓国」約３．２％（２万７，８２１人）、「カナダ」約３．０％（２万６，２３４人）、「マレーシア」約２．６％（２万２，７１８人）の順となっています。これら１１か国で長期滞在者の約８割を占めています。</t>
    </r>
    <rPh sb="316" eb="317">
      <t>ヤク</t>
    </rPh>
    <phoneticPr fontId="38"/>
  </si>
  <si>
    <r>
      <t xml:space="preserve">　 </t>
    </r>
    <r>
      <rPr>
        <sz val="11"/>
        <rFont val="ＭＳ Ｐ明朝"/>
        <family val="1"/>
        <charset val="128"/>
      </rPr>
      <t xml:space="preserve">「永住者」は、前述のとおり４８万４，１５０人（前年比１万５，７２２人の増加）で在留邦人全体の約３６％を占めています。 </t>
    </r>
    <r>
      <rPr>
        <b/>
        <sz val="11"/>
        <rFont val="ＭＳ Ｐ明朝"/>
        <family val="1"/>
        <charset val="128"/>
      </rPr>
      <t xml:space="preserve">
</t>
    </r>
    <r>
      <rPr>
        <b/>
        <sz val="14"/>
        <rFont val="ＭＳ Ｐ明朝"/>
        <family val="1"/>
        <charset val="128"/>
      </rPr>
      <t>ア　前年比増減率</t>
    </r>
    <r>
      <rPr>
        <b/>
        <sz val="11"/>
        <rFont val="ＭＳ Ｐ明朝"/>
        <family val="1"/>
        <charset val="128"/>
      </rPr>
      <t xml:space="preserve">
　 </t>
    </r>
    <r>
      <rPr>
        <sz val="11"/>
        <rFont val="ＭＳ Ｐ明朝"/>
        <family val="1"/>
        <charset val="128"/>
      </rPr>
      <t>前年比増減率では、約３．４％の増加でした。この５年間で永住者は、約１６％（６万５，４０３人）増加しています。</t>
    </r>
    <r>
      <rPr>
        <b/>
        <sz val="14"/>
        <rFont val="ＭＳ Ｐゴシック"/>
        <family val="3"/>
        <charset val="128"/>
        <scheme val="minor"/>
      </rPr>
      <t/>
    </r>
    <rPh sb="25" eb="28">
      <t>ゼンネンヒ</t>
    </rPh>
    <rPh sb="29" eb="30">
      <t>マン</t>
    </rPh>
    <rPh sb="82" eb="83">
      <t>ヤク</t>
    </rPh>
    <phoneticPr fontId="38"/>
  </si>
  <si>
    <r>
      <rPr>
        <b/>
        <sz val="14"/>
        <rFont val="ＭＳ Ｐ明朝"/>
        <family val="1"/>
        <charset val="128"/>
      </rPr>
      <t>ウ　地域別</t>
    </r>
    <r>
      <rPr>
        <b/>
        <sz val="11"/>
        <rFont val="ＭＳ Ｐ明朝"/>
        <family val="1"/>
        <charset val="128"/>
      </rPr>
      <t xml:space="preserve">
　 </t>
    </r>
    <r>
      <rPr>
        <sz val="11"/>
        <rFont val="ＭＳ Ｐ明朝"/>
        <family val="1"/>
        <charset val="128"/>
      </rPr>
      <t>地域別では、「北米」が永住者の約４９％（２３万６，５６１人）を占め、次いで、「南米」約１５％（７万８９４人）、「大洋州」約１４％（６万９，６８６人）、「西欧」約１４％（６万７，４４３人）の順となっています。これら４地域で永住者の９割以上を占めています。</t>
    </r>
    <r>
      <rPr>
        <b/>
        <sz val="14"/>
        <rFont val="ＭＳ Ｐゴシック"/>
        <family val="3"/>
        <charset val="128"/>
        <scheme val="minor"/>
      </rPr>
      <t/>
    </r>
    <rPh sb="64" eb="67">
      <t>タイヨウシュウ</t>
    </rPh>
    <rPh sb="123" eb="124">
      <t>ワリ</t>
    </rPh>
    <rPh sb="124" eb="126">
      <t>イジョウ</t>
    </rPh>
    <phoneticPr fontId="38"/>
  </si>
  <si>
    <r>
      <rPr>
        <b/>
        <sz val="14"/>
        <rFont val="ＭＳ Ｐ明朝"/>
        <family val="1"/>
        <charset val="128"/>
      </rPr>
      <t>エ　国別</t>
    </r>
    <r>
      <rPr>
        <b/>
        <sz val="11"/>
        <rFont val="ＭＳ Ｐ明朝"/>
        <family val="1"/>
        <charset val="128"/>
      </rPr>
      <t xml:space="preserve">
   </t>
    </r>
    <r>
      <rPr>
        <sz val="11"/>
        <rFont val="ＭＳ Ｐ明朝"/>
        <family val="1"/>
        <charset val="128"/>
      </rPr>
      <t>国別では、「米国」に永住者の約４０％（１９万２，７６６人）、「オーストラリア」に約１２％（５万６，００６人）、「ブラジル」に約１０％（４万８，４９０人）がそれぞれ在留していて、３か国で永住者の６割を超えています。４位以降は、「カナダ」約９．０％（４万３，７９１人）、「英国」約４．５％（２万１，８０８人）、「韓国」約２．５％（１万１，９５７人）、「ドイツ」約２．５％（１万１，９０７人）、「アルゼンチン」約２．３％（１万９５１人）、「ニュージーランド」約２．２％（１万４２６人）、「フランス」約１．７％（８，３６２人）の順となっています。これら１０か国で永住者の８割以上を占めています。</t>
    </r>
    <rPh sb="107" eb="108">
      <t>コ</t>
    </rPh>
    <rPh sb="193" eb="194">
      <t>マン</t>
    </rPh>
    <rPh sb="217" eb="218">
      <t>マン</t>
    </rPh>
    <rPh sb="291" eb="293">
      <t>イジョウ</t>
    </rPh>
    <phoneticPr fontId="38"/>
  </si>
  <si>
    <t>各年１０月１日現在　</t>
    <rPh sb="0" eb="2">
      <t>カクネン</t>
    </rPh>
    <rPh sb="4" eb="5">
      <t>ツキ</t>
    </rPh>
    <rPh sb="6" eb="7">
      <t>ヒ</t>
    </rPh>
    <rPh sb="7" eb="9">
      <t>ゲンザイ</t>
    </rPh>
    <phoneticPr fontId="43"/>
  </si>
  <si>
    <t>平成28年</t>
  </si>
  <si>
    <t xml:space="preserve">平成１８年 </t>
    <phoneticPr fontId="25"/>
  </si>
  <si>
    <t xml:space="preserve">平成１９年 </t>
    <phoneticPr fontId="25"/>
  </si>
  <si>
    <t xml:space="preserve">平成２０年 </t>
    <phoneticPr fontId="25"/>
  </si>
  <si>
    <t xml:space="preserve">平成２２年 </t>
    <phoneticPr fontId="25"/>
  </si>
  <si>
    <t xml:space="preserve">平成２８年 </t>
  </si>
  <si>
    <t xml:space="preserve"> 平成20年</t>
    <phoneticPr fontId="38"/>
  </si>
  <si>
    <t xml:space="preserve"> ２９年</t>
    <rPh sb="3" eb="4">
      <t>ネン</t>
    </rPh>
    <phoneticPr fontId="38"/>
  </si>
  <si>
    <t xml:space="preserve"> 平成20年</t>
  </si>
  <si>
    <t>各年１０月１日現在　</t>
    <rPh sb="7" eb="9">
      <t>ゲンザイ</t>
    </rPh>
    <phoneticPr fontId="38"/>
  </si>
  <si>
    <t xml:space="preserve">北米          </t>
    <phoneticPr fontId="43"/>
  </si>
  <si>
    <t xml:space="preserve">中米         </t>
    <phoneticPr fontId="43"/>
  </si>
  <si>
    <t xml:space="preserve">南米          </t>
    <phoneticPr fontId="43"/>
  </si>
  <si>
    <t xml:space="preserve">西欧          </t>
    <phoneticPr fontId="43"/>
  </si>
  <si>
    <t xml:space="preserve">東欧・旧ソ連          </t>
    <phoneticPr fontId="43"/>
  </si>
  <si>
    <t xml:space="preserve">中東          </t>
    <phoneticPr fontId="43"/>
  </si>
  <si>
    <t xml:space="preserve">アフリカ          </t>
    <phoneticPr fontId="43"/>
  </si>
  <si>
    <t xml:space="preserve">南極          </t>
    <phoneticPr fontId="43"/>
  </si>
  <si>
    <t xml:space="preserve">全世界        </t>
    <phoneticPr fontId="43"/>
  </si>
  <si>
    <t>地域別男女比率（平成２９年）</t>
    <rPh sb="0" eb="3">
      <t>チイキベツ</t>
    </rPh>
    <rPh sb="3" eb="5">
      <t>ダンジョ</t>
    </rPh>
    <rPh sb="5" eb="7">
      <t>ヒリツ</t>
    </rPh>
    <rPh sb="8" eb="10">
      <t>ヘイセイ</t>
    </rPh>
    <rPh sb="12" eb="13">
      <t>ネン</t>
    </rPh>
    <phoneticPr fontId="43"/>
  </si>
  <si>
    <t>（注）各歳別の在留邦人数は、外務省ホームページ（「海外在留邦人数調査統計」平成３０年要約版 Excel ２）に掲載しています。</t>
    <rPh sb="1" eb="2">
      <t>チュウ</t>
    </rPh>
    <rPh sb="3" eb="4">
      <t>カク</t>
    </rPh>
    <rPh sb="4" eb="5">
      <t>トシ</t>
    </rPh>
    <rPh sb="5" eb="6">
      <t>ベツ</t>
    </rPh>
    <rPh sb="11" eb="12">
      <t>カズ</t>
    </rPh>
    <rPh sb="14" eb="17">
      <t>ガイムショウ</t>
    </rPh>
    <rPh sb="25" eb="27">
      <t>カイガイ</t>
    </rPh>
    <rPh sb="27" eb="29">
      <t>ザイリュウ</t>
    </rPh>
    <rPh sb="29" eb="31">
      <t>ホウジン</t>
    </rPh>
    <rPh sb="31" eb="32">
      <t>カズ</t>
    </rPh>
    <rPh sb="32" eb="34">
      <t>チョウサ</t>
    </rPh>
    <rPh sb="34" eb="36">
      <t>トウケイ</t>
    </rPh>
    <rPh sb="37" eb="39">
      <t>ヘイセイ</t>
    </rPh>
    <rPh sb="41" eb="42">
      <t>ネン</t>
    </rPh>
    <rPh sb="42" eb="44">
      <t>ヨウヤク</t>
    </rPh>
    <rPh sb="44" eb="45">
      <t>バン</t>
    </rPh>
    <rPh sb="55" eb="57">
      <t>ケイサイ</t>
    </rPh>
    <phoneticPr fontId="38"/>
  </si>
  <si>
    <t>平成２９年１０月１日現在</t>
    <rPh sb="0" eb="2">
      <t>ヘイセイ</t>
    </rPh>
    <rPh sb="4" eb="5">
      <t>ネン</t>
    </rPh>
    <rPh sb="7" eb="8">
      <t>ツキ</t>
    </rPh>
    <rPh sb="9" eb="10">
      <t>ヒ</t>
    </rPh>
    <rPh sb="10" eb="12">
      <t>ゲンザイ</t>
    </rPh>
    <phoneticPr fontId="38"/>
  </si>
  <si>
    <t>東欧</t>
    <phoneticPr fontId="43"/>
  </si>
  <si>
    <t>（注１）在留邦人：海外に３か月以上在留している日本国籍を有する者（「長期滞在者」と「永住者」に区分される）</t>
    <rPh sb="1" eb="2">
      <t>チュウ</t>
    </rPh>
    <rPh sb="34" eb="36">
      <t>チョウキ</t>
    </rPh>
    <rPh sb="36" eb="38">
      <t>タイザイ</t>
    </rPh>
    <rPh sb="38" eb="39">
      <t>モノ</t>
    </rPh>
    <rPh sb="42" eb="45">
      <t>エイジュウシャ</t>
    </rPh>
    <rPh sb="47" eb="49">
      <t>クブン</t>
    </rPh>
    <phoneticPr fontId="38"/>
  </si>
  <si>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38"/>
  </si>
  <si>
    <t>グアム（米領-在ハガッニャ総）</t>
  </si>
  <si>
    <t xml:space="preserve">北マリアナ諸島（米領-サイパン事） </t>
    <rPh sb="15" eb="16">
      <t>コト</t>
    </rPh>
    <phoneticPr fontId="38"/>
  </si>
  <si>
    <t>（注１）長期滞在者：３か月以上の海外在留者のうち、海外での生活は一時的なものであり、いずれ我が国に戻るつもりの邦人</t>
    <rPh sb="1" eb="2">
      <t>チュウ</t>
    </rPh>
    <phoneticPr fontId="38"/>
  </si>
  <si>
    <t>ベンガル－ル総</t>
  </si>
  <si>
    <t>エルサルバドル大</t>
    <phoneticPr fontId="38"/>
  </si>
  <si>
    <t>モーリシャス大</t>
    <phoneticPr fontId="38"/>
  </si>
  <si>
    <t>アルバニア大</t>
    <phoneticPr fontId="38"/>
  </si>
  <si>
    <t>マケドニア旧ユーゴスラビア大</t>
  </si>
  <si>
    <t>２９年</t>
    <rPh sb="2" eb="3">
      <t>ネン</t>
    </rPh>
    <phoneticPr fontId="38"/>
  </si>
  <si>
    <t>１９年</t>
    <phoneticPr fontId="38"/>
  </si>
  <si>
    <t>２９年</t>
    <phoneticPr fontId="43"/>
  </si>
  <si>
    <t>２８年</t>
  </si>
  <si>
    <t>２９年</t>
  </si>
  <si>
    <t>平成１６年</t>
    <phoneticPr fontId="38"/>
  </si>
  <si>
    <t>平成29年</t>
    <rPh sb="4" eb="5">
      <t>ネン</t>
    </rPh>
    <phoneticPr fontId="43"/>
  </si>
  <si>
    <t>平成19年</t>
    <phoneticPr fontId="38"/>
  </si>
  <si>
    <t xml:space="preserve">   平成２９年(２０１７年）１０月１日現在の集計で、わが国の領土外に進出している日系企業の総数（拠点数）は、７万５，５３１拠点で、前年より３，７１１拠点(約５．２％)の増加となり、本統計を開始した平成１７年以降最多となりました。
   このうち、「現地法人化された日系企業」（本邦企業が出資し海外に設立した現地法人、あるいは邦人が海外に渡って興した企業）が約４８％（３万６，４９９拠点）、「現地法人化されていない日系企業」（本邦企業の海外支店、駐在員事務所及び出張所など）が約７．１％（５，３４７拠点）、「区分不明」（現地法人化されているか否かが不明な日系企業）が約４５％（３万３，６８５拠点）となっています。 
【注１】　各在外公館が海外における進出日系企業の安全確保に資するため収集した情報に加え、各企業へのアンケート調査を行って得たものを集計。
【注２】　アフガニスタン、イラク及びシリアについては、日系企業の安全上の理由から日系企業数等の公表を差し控えており、本統計には含まれていません。</t>
    <rPh sb="35" eb="37">
      <t>シンシュツ</t>
    </rPh>
    <rPh sb="41" eb="43">
      <t>ニッケイ</t>
    </rPh>
    <rPh sb="43" eb="45">
      <t>キギョウ</t>
    </rPh>
    <rPh sb="51" eb="52">
      <t>カズ</t>
    </rPh>
    <rPh sb="56" eb="57">
      <t>マン</t>
    </rPh>
    <rPh sb="62" eb="64">
      <t>キョテン</t>
    </rPh>
    <rPh sb="75" eb="77">
      <t>キョテン</t>
    </rPh>
    <rPh sb="78" eb="79">
      <t>ヤク</t>
    </rPh>
    <rPh sb="91" eb="92">
      <t>ホン</t>
    </rPh>
    <rPh sb="92" eb="94">
      <t>トウケイ</t>
    </rPh>
    <rPh sb="95" eb="97">
      <t>カイシ</t>
    </rPh>
    <rPh sb="99" eb="101">
      <t>ヘイセイ</t>
    </rPh>
    <rPh sb="103" eb="104">
      <t>ネン</t>
    </rPh>
    <rPh sb="104" eb="106">
      <t>イコウ</t>
    </rPh>
    <rPh sb="106" eb="108">
      <t>サイタ</t>
    </rPh>
    <rPh sb="127" eb="129">
      <t>ホウジン</t>
    </rPh>
    <rPh sb="157" eb="158">
      <t>ヒト</t>
    </rPh>
    <rPh sb="164" eb="165">
      <t>ヒト</t>
    </rPh>
    <rPh sb="175" eb="177">
      <t>キギョウ</t>
    </rPh>
    <rPh sb="196" eb="198">
      <t>ゲンチ</t>
    </rPh>
    <rPh sb="199" eb="200">
      <t>ヒト</t>
    </rPh>
    <rPh sb="200" eb="201">
      <t>カ</t>
    </rPh>
    <rPh sb="207" eb="209">
      <t>ニッケイ</t>
    </rPh>
    <rPh sb="209" eb="211">
      <t>キギョウ</t>
    </rPh>
    <rPh sb="218" eb="220">
      <t>カイガイ</t>
    </rPh>
    <rPh sb="220" eb="222">
      <t>シテン</t>
    </rPh>
    <rPh sb="223" eb="226">
      <t>チュウザイイン</t>
    </rPh>
    <rPh sb="226" eb="229">
      <t>ジムショ</t>
    </rPh>
    <rPh sb="229" eb="230">
      <t>オヨ</t>
    </rPh>
    <rPh sb="231" eb="234">
      <t>シュッチョウジョ</t>
    </rPh>
    <rPh sb="238" eb="239">
      <t>ヤク</t>
    </rPh>
    <rPh sb="249" eb="251">
      <t>キョテン</t>
    </rPh>
    <rPh sb="254" eb="256">
      <t>クブン</t>
    </rPh>
    <rPh sb="256" eb="258">
      <t>フメイ</t>
    </rPh>
    <rPh sb="263" eb="264">
      <t>ヒト</t>
    </rPh>
    <rPh sb="271" eb="272">
      <t>イナ</t>
    </rPh>
    <rPh sb="274" eb="276">
      <t>フメイ</t>
    </rPh>
    <rPh sb="277" eb="279">
      <t>ニッケイ</t>
    </rPh>
    <rPh sb="279" eb="281">
      <t>キギョウ</t>
    </rPh>
    <rPh sb="289" eb="290">
      <t>マン</t>
    </rPh>
    <rPh sb="313" eb="314">
      <t>カク</t>
    </rPh>
    <rPh sb="314" eb="316">
      <t>ザイガイ</t>
    </rPh>
    <rPh sb="316" eb="318">
      <t>コウカン</t>
    </rPh>
    <rPh sb="319" eb="321">
      <t>カイガイ</t>
    </rPh>
    <rPh sb="325" eb="327">
      <t>シンシュツ</t>
    </rPh>
    <rPh sb="327" eb="329">
      <t>ニッケイ</t>
    </rPh>
    <rPh sb="329" eb="331">
      <t>キギョウ</t>
    </rPh>
    <rPh sb="332" eb="334">
      <t>アンゼン</t>
    </rPh>
    <rPh sb="334" eb="336">
      <t>カクホ</t>
    </rPh>
    <rPh sb="337" eb="338">
      <t>シ</t>
    </rPh>
    <rPh sb="342" eb="344">
      <t>シュウシュウ</t>
    </rPh>
    <rPh sb="346" eb="348">
      <t>ジョウホウ</t>
    </rPh>
    <rPh sb="349" eb="350">
      <t>クワ</t>
    </rPh>
    <rPh sb="352" eb="353">
      <t>カク</t>
    </rPh>
    <rPh sb="353" eb="355">
      <t>キギョウ</t>
    </rPh>
    <rPh sb="362" eb="364">
      <t>チョウサ</t>
    </rPh>
    <rPh sb="365" eb="366">
      <t>オコナ</t>
    </rPh>
    <rPh sb="368" eb="369">
      <t>エ</t>
    </rPh>
    <rPh sb="373" eb="375">
      <t>シュウケイ</t>
    </rPh>
    <rPh sb="417" eb="419">
      <t>ニッケイ</t>
    </rPh>
    <rPh sb="419" eb="421">
      <t>キギョウ</t>
    </rPh>
    <phoneticPr fontId="38"/>
  </si>
  <si>
    <t>　 ３位以降は、「インド」約６．４％（４，８０５拠点）、「タイ」約５．２％（３，９２５拠点）、「インドネシア」約２．５％（１，９１１拠点）、「ベトナム」約２．４％（１，８１６拠点）、「ドイツ」約２．４％（１，８１４拠点）、「フィリピン」約２．０％（１，５０２拠点）、「マレーシア」約１．７％（１，２９５拠点）、「シンガポール」約１．６％（１，１９９拠点）、「メキシコ」約１．６％（１，１８２拠点）、「台湾」約１．６％（１，１７９拠点）の順となっています。これら１２か国（地域）で全体の８割以上を占めています。</t>
    <rPh sb="244" eb="246">
      <t>イジョウ</t>
    </rPh>
    <phoneticPr fontId="38"/>
  </si>
  <si>
    <r>
      <t xml:space="preserve">   企業区分別では、前述のとおり、「現地法人化された日系企業」が３万６，４９９拠点（【注】）で日系企業全体の約４８％を占めています。
　 内訳は、「本邦企業が１００％出資している海外の現地法人（本店、支店等）」が約６３％（２万２，８６０拠点）、「合弁企業」（本邦企業が外国企業と共同で出資した海外の現地法人）が約２３％（８，２８２拠点）、「日本人が海外に渡って興した企業」が約１３％（４，６４０拠点）、「合弁企業か不明な企業」が約２．０％（７１７拠点）となっています。
  【注】日系企業全体の約４３％（３万２，３４９拠点）が進出している「中国」において、その８９％（２万８，８６５拠点）が「区分不明」（現地法人化されているか否かが不明な日系企業）であることに注意してください（以下同じ）。</t>
    </r>
    <r>
      <rPr>
        <b/>
        <sz val="14"/>
        <color theme="1"/>
        <rFont val="ＭＳ Ｐゴシック"/>
        <family val="3"/>
        <charset val="128"/>
        <scheme val="minor"/>
      </rPr>
      <t/>
    </r>
    <rPh sb="98" eb="100">
      <t>ホンテン</t>
    </rPh>
    <rPh sb="101" eb="103">
      <t>シテン</t>
    </rPh>
    <rPh sb="103" eb="104">
      <t>ナド</t>
    </rPh>
    <rPh sb="203" eb="205">
      <t>ゴウベン</t>
    </rPh>
    <rPh sb="205" eb="207">
      <t>キギョウ</t>
    </rPh>
    <rPh sb="208" eb="210">
      <t>フメイ</t>
    </rPh>
    <rPh sb="211" eb="213">
      <t>キギョウ</t>
    </rPh>
    <rPh sb="215" eb="216">
      <t>ヤク</t>
    </rPh>
    <rPh sb="224" eb="226">
      <t>キョテン</t>
    </rPh>
    <phoneticPr fontId="38"/>
  </si>
  <si>
    <t xml:space="preserve"> 平成２０年</t>
  </si>
  <si>
    <t xml:space="preserve"> ２９年</t>
  </si>
  <si>
    <t>（注１）「＋」印 ：企業（拠点）数の総数は不明であるが、当該数値以上の企業（拠点）があることを示す</t>
    <rPh sb="1" eb="2">
      <t>チュウ</t>
    </rPh>
    <phoneticPr fontId="38"/>
  </si>
  <si>
    <t>アルゼンチン</t>
    <phoneticPr fontId="38"/>
  </si>
  <si>
    <t>平成２９年</t>
  </si>
  <si>
    <t>在外公館名</t>
    <phoneticPr fontId="38"/>
  </si>
  <si>
    <t>インドネシア大</t>
    <phoneticPr fontId="38"/>
  </si>
  <si>
    <t>英国大</t>
    <phoneticPr fontId="38"/>
  </si>
  <si>
    <t>フィリピン大</t>
    <phoneticPr fontId="38"/>
  </si>
  <si>
    <t>デュッセルドルフ総</t>
    <phoneticPr fontId="38"/>
  </si>
  <si>
    <t>べンガルール総</t>
  </si>
  <si>
    <t>（注１）「＋」印 ：企業（拠点）数の総数は不明であるが、当該数値以上の企業（拠点）があることを示します。</t>
    <phoneticPr fontId="38"/>
  </si>
  <si>
    <t>（注２）「出張駐在官事務所」は、平成２６年８月１日付で「領事事務所」に変更されています（除くジョホール・バル出張駐在官事務所）。</t>
    <phoneticPr fontId="38"/>
  </si>
  <si>
    <t>（注３）バンガロール出張駐在官事務所（後に領事事務所）は、平成２７年１月１日付で「ベンガルール領事事務所」に変更されています。</t>
    <phoneticPr fontId="38"/>
  </si>
  <si>
    <t>サンクトペテルブルク総</t>
    <phoneticPr fontId="38"/>
  </si>
  <si>
    <t>クライストチャーチ事</t>
    <phoneticPr fontId="38"/>
  </si>
  <si>
    <t>ポートモレスビー総</t>
    <phoneticPr fontId="41"/>
  </si>
  <si>
    <t>アルジェリア大</t>
    <phoneticPr fontId="38"/>
  </si>
  <si>
    <t>エンカルナシオン事</t>
    <phoneticPr fontId="38"/>
  </si>
  <si>
    <t>コートジボワール大</t>
    <phoneticPr fontId="38"/>
  </si>
  <si>
    <t>トリニダード・トバゴ大</t>
    <phoneticPr fontId="38"/>
  </si>
  <si>
    <t>パプアニューギニア大</t>
    <phoneticPr fontId="38"/>
  </si>
  <si>
    <t>マリ</t>
    <phoneticPr fontId="38"/>
  </si>
  <si>
    <t>マケドニア旧ユーゴスラビア大</t>
    <phoneticPr fontId="38"/>
  </si>
  <si>
    <t>３．５  都市別日系企業（拠点）数上位１００位推移</t>
  </si>
  <si>
    <t>べンガルール(インド)</t>
  </si>
  <si>
    <t>煙台(中国)</t>
  </si>
  <si>
    <t>無錫(中国)</t>
  </si>
  <si>
    <t>常州(中国)</t>
  </si>
  <si>
    <t>武漢(中国)</t>
  </si>
  <si>
    <t>合肥(中国)</t>
  </si>
  <si>
    <t>寧波(中国)</t>
  </si>
  <si>
    <t>南通(中国)</t>
  </si>
  <si>
    <t>杭州(中国)</t>
  </si>
  <si>
    <t>珠海(中国 )</t>
  </si>
  <si>
    <t>廈門(中国)</t>
  </si>
  <si>
    <t>長春(中国 )</t>
  </si>
  <si>
    <t>台南(台湾 )</t>
  </si>
  <si>
    <t>桃園(台湾)</t>
  </si>
  <si>
    <t>ロサリオ町(フィリピン)</t>
  </si>
  <si>
    <t>鄭州(中国)</t>
  </si>
  <si>
    <t>イラプアト(メキシコ )</t>
  </si>
  <si>
    <t>マニラ首都圏</t>
    <phoneticPr fontId="38"/>
  </si>
  <si>
    <t>ウランバートル</t>
    <phoneticPr fontId="38"/>
  </si>
  <si>
    <t>ムンバイ</t>
    <phoneticPr fontId="38"/>
  </si>
  <si>
    <t>ソウル特別市</t>
    <phoneticPr fontId="38"/>
  </si>
  <si>
    <t>モスクワ</t>
    <phoneticPr fontId="38"/>
  </si>
  <si>
    <t>メルボルン都市圏</t>
    <phoneticPr fontId="38"/>
  </si>
  <si>
    <t>メキシコ連邦区（メキシコ市）</t>
    <phoneticPr fontId="38"/>
  </si>
  <si>
    <t>ダッカ</t>
    <phoneticPr fontId="38"/>
  </si>
  <si>
    <t>サンフランシスコ</t>
    <phoneticPr fontId="38"/>
  </si>
  <si>
    <t>サンノゼ</t>
    <phoneticPr fontId="38"/>
  </si>
  <si>
    <t>イスタンブール</t>
    <phoneticPr fontId="38"/>
  </si>
  <si>
    <t>ワルシャワ</t>
    <phoneticPr fontId="38"/>
  </si>
  <si>
    <t>バンクーバー</t>
    <phoneticPr fontId="38"/>
  </si>
  <si>
    <t>ヒューストン</t>
    <phoneticPr fontId="38"/>
  </si>
  <si>
    <t>ヨハネスブルグ</t>
    <phoneticPr fontId="38"/>
  </si>
  <si>
    <t>アムステルダム</t>
    <phoneticPr fontId="38"/>
  </si>
  <si>
    <t>プラハ</t>
    <phoneticPr fontId="38"/>
  </si>
  <si>
    <t>釜山広域市</t>
    <phoneticPr fontId="38"/>
  </si>
  <si>
    <t>ミラノ</t>
    <phoneticPr fontId="38"/>
  </si>
  <si>
    <t>マドリード</t>
    <phoneticPr fontId="38"/>
  </si>
  <si>
    <t>シカゴ首都圏</t>
    <phoneticPr fontId="38"/>
  </si>
  <si>
    <t>シドニー</t>
    <phoneticPr fontId="38"/>
  </si>
  <si>
    <t>ハンブルク</t>
    <phoneticPr fontId="38"/>
  </si>
  <si>
    <t>ブダペスト</t>
    <phoneticPr fontId="38"/>
  </si>
  <si>
    <t>ブリュッセル首都圏</t>
    <phoneticPr fontId="38"/>
  </si>
  <si>
    <t>ラスベガス</t>
    <phoneticPr fontId="38"/>
  </si>
  <si>
    <t>ヘルシンキ</t>
    <phoneticPr fontId="38"/>
  </si>
  <si>
    <t>ワシントンＤＣ,ウィーン</t>
    <phoneticPr fontId="38"/>
  </si>
  <si>
    <t>ニューデリー</t>
    <phoneticPr fontId="38"/>
  </si>
  <si>
    <t>ヤンゴン</t>
    <phoneticPr fontId="38"/>
  </si>
  <si>
    <t>ウィーン</t>
    <phoneticPr fontId="38"/>
  </si>
  <si>
    <t>サンディエゴ都市圏</t>
    <phoneticPr fontId="38"/>
  </si>
  <si>
    <t>コロンビア特別区(ワシントンＤＣ)</t>
    <phoneticPr fontId="38"/>
  </si>
  <si>
    <t>マイアミ</t>
    <phoneticPr fontId="38"/>
  </si>
  <si>
    <t>シアトル</t>
    <phoneticPr fontId="38"/>
  </si>
  <si>
    <t>ブカレスト</t>
    <phoneticPr fontId="38"/>
  </si>
  <si>
    <t>コロンボ</t>
  </si>
  <si>
    <t>青島</t>
    <phoneticPr fontId="38"/>
  </si>
  <si>
    <t>北京</t>
    <phoneticPr fontId="38"/>
  </si>
  <si>
    <t>天津</t>
    <phoneticPr fontId="38"/>
  </si>
  <si>
    <t>広州</t>
    <phoneticPr fontId="38"/>
  </si>
  <si>
    <t>台北</t>
    <phoneticPr fontId="38"/>
  </si>
  <si>
    <t>瀋陽</t>
    <phoneticPr fontId="38"/>
  </si>
  <si>
    <t>高雄</t>
    <phoneticPr fontId="38"/>
  </si>
  <si>
    <t>重慶</t>
    <phoneticPr fontId="38"/>
  </si>
  <si>
    <t>ラプラプ(フィリピン)</t>
    <phoneticPr fontId="38"/>
  </si>
  <si>
    <t>ビエンホア(ベトナム)</t>
    <phoneticPr fontId="38"/>
  </si>
  <si>
    <t>ハイフォン(ベトナム)</t>
    <phoneticPr fontId="38"/>
  </si>
  <si>
    <t>ブリュッセル都市圏</t>
    <phoneticPr fontId="38"/>
  </si>
  <si>
    <t>カラワン(インドネシア )</t>
    <phoneticPr fontId="38"/>
  </si>
  <si>
    <t>サイパン</t>
    <phoneticPr fontId="38"/>
  </si>
  <si>
    <t>アーメダバード(インド)</t>
    <phoneticPr fontId="38"/>
  </si>
  <si>
    <t>香港</t>
  </si>
  <si>
    <t>釜山広域市</t>
  </si>
  <si>
    <t>タムニング・タモン・ハーモン村(グアム)</t>
    <phoneticPr fontId="38"/>
  </si>
  <si>
    <t>タムニング・タモン・ハーモン村(グアム)</t>
  </si>
  <si>
    <t>シャーロット(米国)</t>
    <phoneticPr fontId="38"/>
  </si>
  <si>
    <t>イラプアト(メキシコ)</t>
    <phoneticPr fontId="38"/>
  </si>
  <si>
    <t>アグアスカリエンテス(メキシコ)</t>
  </si>
  <si>
    <t>コロンビア特別区（ワシントンＤＣ）(米国)</t>
  </si>
  <si>
    <t>カランバ(フィリピン)</t>
  </si>
  <si>
    <t>スブラン・プライ(マレーシア)</t>
  </si>
  <si>
    <t>シラオ(メキシコ)</t>
  </si>
  <si>
    <t>ケレタロ(メキシコ)</t>
  </si>
  <si>
    <t>ノイダ(インド)</t>
  </si>
  <si>
    <t>昌原(韓国)</t>
  </si>
  <si>
    <t>カラチ(パキスタン)</t>
  </si>
  <si>
    <t>ミシサガ(カナダ)</t>
    <phoneticPr fontId="38"/>
  </si>
  <si>
    <t>武漢(中国)</t>
    <phoneticPr fontId="38"/>
  </si>
  <si>
    <t>昆明(中国)</t>
    <phoneticPr fontId="38"/>
  </si>
  <si>
    <t>中央ジャカルタ</t>
    <phoneticPr fontId="38"/>
  </si>
  <si>
    <t>デリー</t>
    <phoneticPr fontId="38"/>
  </si>
  <si>
    <t>南ジャカルタ</t>
    <phoneticPr fontId="38"/>
  </si>
  <si>
    <t>威海(中国)</t>
    <phoneticPr fontId="38"/>
  </si>
  <si>
    <t>杭州(中国)</t>
    <phoneticPr fontId="38"/>
  </si>
  <si>
    <t>ハイデラバード(インド)</t>
    <phoneticPr fontId="38"/>
  </si>
  <si>
    <t>ロザリオ(フィリピン)</t>
    <phoneticPr fontId="38"/>
  </si>
  <si>
    <t>ベンガル－ル(インド)</t>
  </si>
  <si>
    <t>メキシコ連邦区(メキシコ市)</t>
  </si>
  <si>
    <t>コロンビア特別区(ワシントンＤＣ)</t>
  </si>
  <si>
    <t>中山(中国)</t>
    <phoneticPr fontId="38"/>
  </si>
  <si>
    <t>済南(中国)</t>
    <phoneticPr fontId="38"/>
  </si>
  <si>
    <t>廈門(中国)</t>
    <phoneticPr fontId="38"/>
  </si>
  <si>
    <t>桃園(台湾)</t>
    <phoneticPr fontId="38"/>
  </si>
  <si>
    <t>南京</t>
    <phoneticPr fontId="38"/>
  </si>
  <si>
    <t>ブリスベン都市圏</t>
    <phoneticPr fontId="38"/>
  </si>
  <si>
    <t>アグアスカリエンテス(メキシコ)</t>
    <phoneticPr fontId="38"/>
  </si>
  <si>
    <t>西安</t>
    <phoneticPr fontId="38"/>
  </si>
  <si>
    <t>東ジャカルタ</t>
    <phoneticPr fontId="38"/>
  </si>
  <si>
    <t>サンタクララ(米国)</t>
    <phoneticPr fontId="38"/>
  </si>
  <si>
    <t>珠海(中国)</t>
    <phoneticPr fontId="38"/>
  </si>
  <si>
    <t>長春(中国)</t>
    <phoneticPr fontId="38"/>
  </si>
  <si>
    <t>ポートランド(米国)</t>
    <phoneticPr fontId="38"/>
  </si>
  <si>
    <t>台南(台湾)</t>
    <phoneticPr fontId="38"/>
  </si>
  <si>
    <t>シラオ(メキシコ)</t>
    <phoneticPr fontId="38"/>
  </si>
  <si>
    <t>ケレタロ(メキシコ)</t>
    <phoneticPr fontId="38"/>
  </si>
  <si>
    <t>サムットプラカーン(タイ)</t>
    <phoneticPr fontId="38"/>
  </si>
  <si>
    <t>セブ</t>
    <phoneticPr fontId="38"/>
  </si>
  <si>
    <t>北ジャカルタ</t>
    <phoneticPr fontId="38"/>
  </si>
  <si>
    <t>カランバ(フィリピン)</t>
    <phoneticPr fontId="38"/>
  </si>
  <si>
    <t>新北(台湾)</t>
    <phoneticPr fontId="38"/>
  </si>
  <si>
    <t>昌原(韓国)</t>
    <phoneticPr fontId="38"/>
  </si>
  <si>
    <t>コロール(パラオ)</t>
    <phoneticPr fontId="38"/>
  </si>
  <si>
    <t>ノイダ(インド)</t>
    <phoneticPr fontId="38"/>
  </si>
  <si>
    <t>長沙(中国)</t>
    <phoneticPr fontId="38"/>
  </si>
  <si>
    <t>コチン(インド)</t>
    <phoneticPr fontId="38"/>
  </si>
  <si>
    <t>カラチ(パキスタン)</t>
    <phoneticPr fontId="38"/>
  </si>
  <si>
    <t>ボゴタ(コロンビア)</t>
    <phoneticPr fontId="38"/>
  </si>
  <si>
    <t>アスンシオン(パラグアイ)</t>
    <phoneticPr fontId="38"/>
  </si>
  <si>
    <t>コロンボ</t>
    <phoneticPr fontId="38"/>
  </si>
  <si>
    <t>スブラン・プライ(マレーシア)</t>
    <phoneticPr fontId="38"/>
  </si>
  <si>
    <t>ジャイプール(インド)</t>
    <phoneticPr fontId="38"/>
  </si>
  <si>
    <t>ダブリン</t>
    <phoneticPr fontId="38"/>
  </si>
  <si>
    <t>シュトットガルト(ドイツ)</t>
    <phoneticPr fontId="38"/>
  </si>
  <si>
    <t>福州(中国)</t>
    <phoneticPr fontId="38"/>
  </si>
  <si>
    <t>台中(台湾)</t>
    <phoneticPr fontId="38"/>
  </si>
  <si>
    <t>イグアス(パラグアイ)</t>
    <phoneticPr fontId="38"/>
  </si>
  <si>
    <t>カンチープラム(インド)</t>
    <phoneticPr fontId="38"/>
  </si>
  <si>
    <t>ジョホールバル(マレーシア)</t>
    <phoneticPr fontId="38"/>
  </si>
  <si>
    <t>リヨン</t>
    <phoneticPr fontId="38"/>
  </si>
  <si>
    <t>アブダビ</t>
    <phoneticPr fontId="38"/>
  </si>
  <si>
    <t>江陰(中国)</t>
    <phoneticPr fontId="38"/>
  </si>
  <si>
    <t>サン・ルイス・ポトシ(メキシコ)</t>
    <phoneticPr fontId="38"/>
  </si>
  <si>
    <t>ペドロ・フアン・カバリェロ(パラグアイ)</t>
    <phoneticPr fontId="38"/>
  </si>
  <si>
    <t>ナイロビ</t>
    <phoneticPr fontId="38"/>
  </si>
  <si>
    <t>ノバイ(米国)</t>
    <phoneticPr fontId="38"/>
  </si>
  <si>
    <t>スラバヤ(インドネシア)</t>
    <phoneticPr fontId="38"/>
  </si>
  <si>
    <t>ビエンチャン特別市</t>
    <phoneticPr fontId="38"/>
  </si>
  <si>
    <r>
      <rPr>
        <b/>
        <sz val="14"/>
        <rFont val="ＭＳ Ｐ明朝"/>
        <family val="1"/>
        <charset val="128"/>
      </rPr>
      <t>ア　前年比増減率</t>
    </r>
    <r>
      <rPr>
        <sz val="11"/>
        <rFont val="ＭＳ Ｐ明朝"/>
        <family val="1"/>
        <charset val="128"/>
      </rPr>
      <t xml:space="preserve">
　 前年比増減率では、約５．２％の増加となりました。日系企業は、この５年間で約１８％（１万１，７５４拠点）増加しています。
</t>
    </r>
    <r>
      <rPr>
        <b/>
        <sz val="14"/>
        <rFont val="ＭＳ Ｐ明朝"/>
        <family val="1"/>
        <charset val="128"/>
      </rPr>
      <t>イ　地域別</t>
    </r>
    <r>
      <rPr>
        <sz val="11"/>
        <rFont val="ＭＳ Ｐ明朝"/>
        <family val="1"/>
        <charset val="128"/>
      </rPr>
      <t xml:space="preserve">
   地域別では、「アジア」が日系企業全体の約７０％（５万２，８６０拠点）を占め、平成１７年以降一貫して首位を維持しています。次いで、「北米」約１２％（９，４１７拠点）、「西欧」約７．７％（５，８３３拠点）の順となっています。これら３地域で全体の９割を占めています。
　 前年比では、「アフリカ」約７．７％（５７拠点）、「中米」約７．４％（９６拠点）、「アジア」約６．４％（３，１８７拠点）、「東欧・旧ソ連」約４．５％（６９拠点）など全ての地域で日系企業が増加しました。</t>
    </r>
    <rPh sb="11" eb="14">
      <t>ゼンネンヒ</t>
    </rPh>
    <rPh sb="14" eb="16">
      <t>ゾウゲン</t>
    </rPh>
    <rPh sb="16" eb="17">
      <t>リツ</t>
    </rPh>
    <rPh sb="20" eb="21">
      <t>ヤク</t>
    </rPh>
    <rPh sb="26" eb="28">
      <t>ゾウカ</t>
    </rPh>
    <rPh sb="35" eb="37">
      <t>ニッケイ</t>
    </rPh>
    <rPh sb="37" eb="39">
      <t>キギョウ</t>
    </rPh>
    <rPh sb="44" eb="46">
      <t>ネンカン</t>
    </rPh>
    <rPh sb="47" eb="48">
      <t>ヤク</t>
    </rPh>
    <rPh sb="53" eb="54">
      <t>マン</t>
    </rPh>
    <rPh sb="59" eb="61">
      <t>キョテン</t>
    </rPh>
    <rPh sb="62" eb="64">
      <t>ゾウカ</t>
    </rPh>
    <rPh sb="274" eb="276">
      <t>トウオウ</t>
    </rPh>
    <rPh sb="277" eb="278">
      <t>キュウ</t>
    </rPh>
    <rPh sb="279" eb="280">
      <t>レン</t>
    </rPh>
    <rPh sb="294" eb="295">
      <t>スベ</t>
    </rPh>
    <phoneticPr fontId="43"/>
  </si>
  <si>
    <r>
      <rPr>
        <b/>
        <sz val="14"/>
        <rFont val="ＭＳ Ｐ明朝"/>
        <family val="1"/>
        <charset val="128"/>
      </rPr>
      <t>ウ　国（地域）別</t>
    </r>
    <r>
      <rPr>
        <sz val="11"/>
        <rFont val="ＭＳ Ｐ明朝"/>
        <family val="1"/>
        <charset val="128"/>
      </rPr>
      <t xml:space="preserve">
　 国（地域）別では、「中国」に日系企業全体の約４３％（３万２，３４９拠点）、「米国」に約１１％（８，６０６拠点）がそれぞれ進出していて、両国で日系企業の半数以上を占めています。</t>
    </r>
    <rPh sb="86" eb="88">
      <t>ハンスウ</t>
    </rPh>
    <rPh sb="88" eb="90">
      <t>イジョウ</t>
    </rPh>
    <phoneticPr fontId="38"/>
  </si>
  <si>
    <r>
      <rPr>
        <b/>
        <sz val="14"/>
        <rFont val="ＭＳ Ｐ明朝"/>
        <family val="1"/>
        <charset val="128"/>
      </rPr>
      <t>ア　前年比増減率</t>
    </r>
    <r>
      <rPr>
        <sz val="11"/>
        <rFont val="ＭＳ Ｐ明朝"/>
        <family val="1"/>
        <charset val="128"/>
      </rPr>
      <t xml:space="preserve">
　前年比増減率では、約１．９％（６６８拠点）の増加となっています。
　地域別では、「中米」約７．３％（８６拠点）、「アフリカ」約７．１％（３６拠点）、「東欧・旧ソ連」約６．８％（８０拠点）などで「現地法人化された日系企業」が増加した一方、「西欧」約０．２％（１２拠点）で減少しました。
</t>
    </r>
    <r>
      <rPr>
        <b/>
        <sz val="14"/>
        <rFont val="ＭＳ Ｐ明朝"/>
        <family val="1"/>
        <charset val="128"/>
      </rPr>
      <t>イ　地域別</t>
    </r>
    <r>
      <rPr>
        <sz val="11"/>
        <rFont val="ＭＳ Ｐ明朝"/>
        <family val="1"/>
        <charset val="128"/>
      </rPr>
      <t xml:space="preserve">
　 地域別では、「アジア」が約４８％（１万７，５０７拠点）を占め、次いで、「北米」約２２％（８，１１８拠点）、「西欧」約１３％（４，８３２拠点）の順となっていて、これら３地域で、「現地法人化された日系企業」の８割を超えています。</t>
    </r>
    <r>
      <rPr>
        <b/>
        <sz val="14"/>
        <color theme="1"/>
        <rFont val="ＭＳ Ｐゴシック"/>
        <family val="3"/>
        <charset val="128"/>
        <scheme val="minor"/>
      </rPr>
      <t/>
    </r>
    <rPh sb="32" eb="34">
      <t>ゾウカ</t>
    </rPh>
    <rPh sb="44" eb="47">
      <t>チイキベツ</t>
    </rPh>
    <rPh sb="72" eb="73">
      <t>ヤク</t>
    </rPh>
    <rPh sb="80" eb="82">
      <t>キョテン</t>
    </rPh>
    <rPh sb="92" eb="93">
      <t>ヤク</t>
    </rPh>
    <rPh sb="100" eb="102">
      <t>キョテン</t>
    </rPh>
    <rPh sb="125" eb="127">
      <t>イッポウ</t>
    </rPh>
    <rPh sb="144" eb="146">
      <t>ゲンショウ</t>
    </rPh>
    <rPh sb="154" eb="156">
      <t>チイキ</t>
    </rPh>
    <rPh sb="156" eb="157">
      <t>ベツ</t>
    </rPh>
    <rPh sb="178" eb="179">
      <t>マン</t>
    </rPh>
    <rPh sb="243" eb="245">
      <t>チイキ</t>
    </rPh>
    <rPh sb="263" eb="264">
      <t>ワリ</t>
    </rPh>
    <rPh sb="265" eb="266">
      <t>コ</t>
    </rPh>
    <phoneticPr fontId="38"/>
  </si>
  <si>
    <r>
      <rPr>
        <b/>
        <sz val="14"/>
        <rFont val="ＭＳ Ｐ明朝"/>
        <family val="1"/>
        <charset val="128"/>
      </rPr>
      <t>ウ　国別</t>
    </r>
    <r>
      <rPr>
        <sz val="11"/>
        <rFont val="ＭＳ Ｐ明朝"/>
        <family val="1"/>
        <charset val="128"/>
      </rPr>
      <t xml:space="preserve">
　 国別では、「米国」に約２０％（７，４２１拠点）が進出し、次いで、「インド」約１３％（４，６６９拠点）、「中国」約７．２％（２，６４０拠点）、「ドイツ」約４．３％（１，５６１拠点）、「ベトナム」約４．０％（１，４７４拠点）、「インドネシア」約３．７％（１，３４３拠点）、「フィリピン」約３．６％（１，３０２拠点）、「マレーシア」約３．２％（１，１６８拠点）、「メキシコ」約３．１％（１，１１４拠点）の順となっています。これら９か国で「現地法人化された日系企業」の６割を超えています。</t>
    </r>
    <rPh sb="59" eb="61">
      <t>チュウゴク</t>
    </rPh>
    <phoneticPr fontId="38"/>
  </si>
  <si>
    <r>
      <rPr>
        <b/>
        <sz val="14"/>
        <rFont val="ＭＳ Ｐ明朝"/>
        <family val="1"/>
        <charset val="128"/>
      </rPr>
      <t>ア　前年比増減率</t>
    </r>
    <r>
      <rPr>
        <sz val="11"/>
        <rFont val="ＭＳ Ｐ明朝"/>
        <family val="1"/>
        <charset val="128"/>
      </rPr>
      <t xml:space="preserve">
　 前年比増減率では、約４．４％（２２６拠点）の増加となっています。
　 地域別では、「アジア」約７．１％（１８４拠点）、「アフリカ」約６．０％（１２拠点）などの地域で「現地法人化されていない日系企業」（本邦企業）が増加した一方、「大洋州」約６．２％（５拠点）、「東欧・旧ソ連」約１．５％（５拠点）で減少しました。</t>
    </r>
    <r>
      <rPr>
        <b/>
        <sz val="14"/>
        <color theme="1"/>
        <rFont val="ＭＳ Ｐゴシック"/>
        <family val="3"/>
        <charset val="128"/>
        <scheme val="minor"/>
      </rPr>
      <t/>
    </r>
    <rPh sb="33" eb="35">
      <t>ゾウカ</t>
    </rPh>
    <rPh sb="46" eb="49">
      <t>チイキベツ</t>
    </rPh>
    <rPh sb="90" eb="92">
      <t>チイキ</t>
    </rPh>
    <rPh sb="129" eb="130">
      <t>ヤク</t>
    </rPh>
    <rPh sb="148" eb="149">
      <t>ヤク</t>
    </rPh>
    <phoneticPr fontId="38"/>
  </si>
  <si>
    <r>
      <rPr>
        <b/>
        <sz val="14"/>
        <rFont val="ＭＳ Ｐ明朝"/>
        <family val="1"/>
        <charset val="128"/>
      </rPr>
      <t>イ　地域別</t>
    </r>
    <r>
      <rPr>
        <sz val="11"/>
        <rFont val="ＭＳ Ｐ明朝"/>
        <family val="1"/>
        <charset val="128"/>
      </rPr>
      <t xml:space="preserve">
　 地域別では、「アジア」が約５２％（２，７６２拠点）を占め、次いで、「西欧」約１４％（７７３拠点）、「北米」約１０％（５５５拠点）、「中東」約７．６％（４０５拠点）の順となっていて、これら４地域で「現地法人化されていない日系企業」（本邦企業）の８割を超えています。</t>
    </r>
    <rPh sb="132" eb="133">
      <t>コ</t>
    </rPh>
    <phoneticPr fontId="38"/>
  </si>
  <si>
    <r>
      <rPr>
        <b/>
        <sz val="14"/>
        <rFont val="ＭＳ Ｐ明朝"/>
        <family val="1"/>
        <charset val="128"/>
      </rPr>
      <t>ウ　国別</t>
    </r>
    <r>
      <rPr>
        <sz val="9"/>
        <rFont val="ＭＳ Ｐ明朝"/>
        <family val="1"/>
        <charset val="128"/>
      </rPr>
      <t xml:space="preserve">
　</t>
    </r>
    <r>
      <rPr>
        <sz val="11"/>
        <rFont val="ＭＳ Ｐ明朝"/>
        <family val="1"/>
        <charset val="128"/>
      </rPr>
      <t xml:space="preserve"> 国別では、「中国」に約１６％（８４４拠点）が進出し、次いで、「米国」約８．９％（４７８拠点）、「ベトナム」約６．０％（３２３拠点）、「インドネシア」約３．７％（２００拠点）、「ドイツ」約３．７％（１９５拠点）、「フィリピン」約３．６％（１９２拠点）、「アラブ首長国連邦」約３．４％（１７９拠点）、「ミャンマー」約３．１％（１６４拠点）、「タイ」約３．１％（１６４拠点）、「シンガポール」約３．１％（１６３拠点）、「ロシア」約３．１％（１６３拠点）の順となっていて、これら１１か国で「現地法人化されていない日系企業」（本邦企業）の５割以上を占めています。</t>
    </r>
    <rPh sb="13" eb="14">
      <t>ナカ</t>
    </rPh>
    <rPh sb="14" eb="15">
      <t>クニ</t>
    </rPh>
    <rPh sb="273" eb="275">
      <t>イジョウ</t>
    </rPh>
    <phoneticPr fontId="38"/>
  </si>
  <si>
    <t>平成３０年版</t>
    <rPh sb="5" eb="6">
      <t>バン</t>
    </rPh>
    <phoneticPr fontId="25"/>
  </si>
  <si>
    <t>（平成２９年（２０１７年）１０月１日現在）</t>
    <rPh sb="11" eb="12">
      <t>ネン</t>
    </rPh>
    <phoneticPr fontId="25"/>
  </si>
  <si>
    <t>　外務省では、邦人保護や領事政策の立案等に役立てるため、海外に在留する邦人の実態調査を昭和４３年から、また、進出日系企業の実態調査を平成１７年から毎年実施しております。本書は、平成２９年（２０１７年）１０月１日時点で海外に在留する邦人および海外に進出している日系企業を対象として実施した実態調査の結果をとりまとめたものです。</t>
    <rPh sb="1" eb="4">
      <t>ガイムショウ</t>
    </rPh>
    <rPh sb="7" eb="9">
      <t>ホウジン</t>
    </rPh>
    <rPh sb="9" eb="11">
      <t>ホゴ</t>
    </rPh>
    <rPh sb="12" eb="14">
      <t>リョウジ</t>
    </rPh>
    <rPh sb="14" eb="16">
      <t>セイサク</t>
    </rPh>
    <rPh sb="17" eb="19">
      <t>リツアン</t>
    </rPh>
    <rPh sb="19" eb="20">
      <t>ナド</t>
    </rPh>
    <rPh sb="21" eb="23">
      <t>ヤクダ</t>
    </rPh>
    <rPh sb="28" eb="30">
      <t>カイガイ</t>
    </rPh>
    <rPh sb="31" eb="33">
      <t>ザイリュウ</t>
    </rPh>
    <rPh sb="35" eb="37">
      <t>ホウジン</t>
    </rPh>
    <rPh sb="38" eb="40">
      <t>ジッタイ</t>
    </rPh>
    <rPh sb="40" eb="42">
      <t>チョウサ</t>
    </rPh>
    <rPh sb="43" eb="45">
      <t>ショウワ</t>
    </rPh>
    <rPh sb="47" eb="48">
      <t>ネン</t>
    </rPh>
    <rPh sb="54" eb="56">
      <t>シンシュツ</t>
    </rPh>
    <rPh sb="56" eb="58">
      <t>ニッケイ</t>
    </rPh>
    <rPh sb="58" eb="60">
      <t>キギョウ</t>
    </rPh>
    <rPh sb="61" eb="63">
      <t>ジッタイ</t>
    </rPh>
    <rPh sb="63" eb="65">
      <t>チョウサ</t>
    </rPh>
    <rPh sb="73" eb="75">
      <t>マイトシ</t>
    </rPh>
    <rPh sb="75" eb="77">
      <t>ジッシ</t>
    </rPh>
    <rPh sb="84" eb="86">
      <t>ホンショ</t>
    </rPh>
    <rPh sb="88" eb="90">
      <t>ヘイセイ</t>
    </rPh>
    <rPh sb="92" eb="93">
      <t>ネン</t>
    </rPh>
    <rPh sb="98" eb="99">
      <t>ネン</t>
    </rPh>
    <rPh sb="102" eb="103">
      <t>ツキ</t>
    </rPh>
    <rPh sb="104" eb="105">
      <t>ヒ</t>
    </rPh>
    <rPh sb="105" eb="107">
      <t>ジテン</t>
    </rPh>
    <rPh sb="108" eb="110">
      <t>カイガイ</t>
    </rPh>
    <rPh sb="111" eb="113">
      <t>ザイリュウ</t>
    </rPh>
    <rPh sb="115" eb="117">
      <t>ホウジン</t>
    </rPh>
    <rPh sb="120" eb="122">
      <t>カイガイ</t>
    </rPh>
    <rPh sb="123" eb="125">
      <t>シンシュツ</t>
    </rPh>
    <rPh sb="129" eb="131">
      <t>ニッケイ</t>
    </rPh>
    <rPh sb="131" eb="133">
      <t>キギョウ</t>
    </rPh>
    <rPh sb="134" eb="136">
      <t>タイショウ</t>
    </rPh>
    <rPh sb="139" eb="141">
      <t>ジッシ</t>
    </rPh>
    <rPh sb="143" eb="145">
      <t>ジッタイ</t>
    </rPh>
    <rPh sb="145" eb="147">
      <t>チョウサ</t>
    </rPh>
    <rPh sb="148" eb="150">
      <t>ケッカ</t>
    </rPh>
    <phoneticPr fontId="38"/>
  </si>
  <si>
    <t xml:space="preserve">平成３０年８月
</t>
    <rPh sb="0" eb="2">
      <t>ヘイセイ</t>
    </rPh>
    <rPh sb="4" eb="5">
      <t>ネン</t>
    </rPh>
    <rPh sb="6" eb="7">
      <t>ツキ</t>
    </rPh>
    <phoneticPr fontId="38"/>
  </si>
  <si>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　本統計は、平成３０年５月に公表した要約版（地域別（アジアなど）、国別及び在外公館別の在留邦人数と日系企業（拠点）数を記載）に、州（県・省・郡）別及び都市別の在留邦人数・日系企業（拠点）数を加えて掲載した詳細版です。なお、州（県・省・郡）別及び都市別の在留邦人数については、紙面の関係で在留邦人の多い州（県・省・郡）、都市に絞って掲載しましたが、以下外務省ホームページにはそれ以外の州（県・省・郡）、都市も併せて掲載しています。
●　本詳細版の各数値は確定値のため、  誤植を除き、 原則として要約版の統計数字と同じ数値となります。
●　本詳細版及び先に公表した要約版は、PDF形式により、外務省ホームページ(http://www.mofa.go.jp/mofaj/toko/tokei/hojin/)に掲載されております。また、これらに掲載された統計表については、Excel形式のファイルにて、同ホームページより別途ダウンロードすることも可能です。同Excelファイルには、過去１０年間の在留邦人数を併記することにより、利用者の利便性を高めています。
●　詳細版につきましては、書店などで購入できる他、国立国会図書館、又は都道府県立図書館、東京都内の区立中央図書館にて閲覧することができます。
</t>
    <rPh sb="59" eb="62">
      <t>ガイムショウ</t>
    </rPh>
    <rPh sb="63" eb="65">
      <t>カイガイ</t>
    </rPh>
    <rPh sb="65" eb="67">
      <t>ザイリュウ</t>
    </rPh>
    <rPh sb="67" eb="69">
      <t>ホウジン</t>
    </rPh>
    <rPh sb="69" eb="70">
      <t>カズ</t>
    </rPh>
    <rPh sb="70" eb="72">
      <t>チョウサ</t>
    </rPh>
    <rPh sb="72" eb="74">
      <t>トウケイ</t>
    </rPh>
    <rPh sb="77" eb="79">
      <t>メイキ</t>
    </rPh>
    <rPh sb="139" eb="141">
      <t>イカ</t>
    </rPh>
    <rPh sb="171" eb="173">
      <t>レンラク</t>
    </rPh>
    <rPh sb="197" eb="198">
      <t>ショウ</t>
    </rPh>
    <rPh sb="226" eb="228">
      <t>ヘイセイ</t>
    </rPh>
    <rPh sb="230" eb="231">
      <t>ネン</t>
    </rPh>
    <rPh sb="232" eb="233">
      <t>ツキ</t>
    </rPh>
    <rPh sb="234" eb="236">
      <t>コウヒョウ</t>
    </rPh>
    <rPh sb="238" eb="240">
      <t>ヨウヤク</t>
    </rPh>
    <rPh sb="240" eb="241">
      <t>バン</t>
    </rPh>
    <rPh sb="263" eb="265">
      <t>ザイリュウ</t>
    </rPh>
    <rPh sb="265" eb="267">
      <t>ホウジン</t>
    </rPh>
    <rPh sb="267" eb="268">
      <t>カズ</t>
    </rPh>
    <rPh sb="269" eb="271">
      <t>ニッケイ</t>
    </rPh>
    <rPh sb="271" eb="273">
      <t>キギョウ</t>
    </rPh>
    <rPh sb="279" eb="281">
      <t>キサイ</t>
    </rPh>
    <rPh sb="315" eb="316">
      <t>クワ</t>
    </rPh>
    <rPh sb="318" eb="320">
      <t>ケイサイ</t>
    </rPh>
    <rPh sb="357" eb="359">
      <t>シメン</t>
    </rPh>
    <rPh sb="360" eb="362">
      <t>カンケイ</t>
    </rPh>
    <rPh sb="363" eb="365">
      <t>ザイリュウ</t>
    </rPh>
    <rPh sb="365" eb="367">
      <t>ホウジン</t>
    </rPh>
    <rPh sb="368" eb="369">
      <t>オオ</t>
    </rPh>
    <rPh sb="370" eb="371">
      <t>シュウ</t>
    </rPh>
    <rPh sb="382" eb="383">
      <t>シボ</t>
    </rPh>
    <rPh sb="385" eb="387">
      <t>ケイサイ</t>
    </rPh>
    <rPh sb="393" eb="395">
      <t>イカ</t>
    </rPh>
    <rPh sb="408" eb="410">
      <t>イガイ</t>
    </rPh>
    <rPh sb="423" eb="424">
      <t>アワ</t>
    </rPh>
    <rPh sb="426" eb="428">
      <t>ケイサイ</t>
    </rPh>
    <rPh sb="438" eb="440">
      <t>ショウサイ</t>
    </rPh>
    <rPh sb="442" eb="443">
      <t>カク</t>
    </rPh>
    <rPh sb="444" eb="445">
      <t>アタイ</t>
    </rPh>
    <rPh sb="467" eb="469">
      <t>ヨウヤク</t>
    </rPh>
    <rPh sb="479" eb="480">
      <t>アタイ</t>
    </rPh>
    <rPh sb="493" eb="494">
      <t>オヨ</t>
    </rPh>
    <rPh sb="495" eb="496">
      <t>サキ</t>
    </rPh>
    <rPh sb="497" eb="499">
      <t>コウヒョウ</t>
    </rPh>
    <rPh sb="501" eb="503">
      <t>ヨウヤク</t>
    </rPh>
    <rPh sb="503" eb="504">
      <t>ハン</t>
    </rPh>
    <rPh sb="627" eb="629">
      <t>ベット</t>
    </rPh>
    <rPh sb="645" eb="646">
      <t>ドウ</t>
    </rPh>
    <rPh sb="658" eb="660">
      <t>カコ</t>
    </rPh>
    <rPh sb="662" eb="664">
      <t>ネンカン</t>
    </rPh>
    <rPh sb="665" eb="667">
      <t>ザイリュウ</t>
    </rPh>
    <rPh sb="667" eb="669">
      <t>ホウジン</t>
    </rPh>
    <rPh sb="669" eb="670">
      <t>カズ</t>
    </rPh>
    <rPh sb="671" eb="673">
      <t>ヘイキ</t>
    </rPh>
    <rPh sb="681" eb="684">
      <t>リヨウシャ</t>
    </rPh>
    <rPh sb="685" eb="688">
      <t>リベンセイ</t>
    </rPh>
    <rPh sb="689" eb="690">
      <t>タカ</t>
    </rPh>
    <phoneticPr fontId="25"/>
  </si>
  <si>
    <r>
      <t>　 本統計は、わが国在外公館が平成２９年（２０１７年）１０月１日現在、それぞれの管轄区域（兼轄国及び属領も含む） 内に在留する邦人数、進出している日系企業数（拠点数）を調査した結果を集計したものです （発表の年度から、 「</t>
    </r>
    <r>
      <rPr>
        <b/>
        <sz val="11"/>
        <rFont val="ＭＳ Ｐ明朝"/>
        <family val="1"/>
        <charset val="128"/>
      </rPr>
      <t>平成３０年版</t>
    </r>
    <r>
      <rPr>
        <sz val="11"/>
        <rFont val="ＭＳ Ｐ明朝"/>
        <family val="1"/>
        <charset val="128"/>
      </rPr>
      <t>」としています）。
　 なお、</t>
    </r>
    <r>
      <rPr>
        <b/>
        <sz val="11"/>
        <rFont val="ＭＳ Ｐ明朝"/>
        <family val="1"/>
        <charset val="128"/>
      </rPr>
      <t>台湾</t>
    </r>
    <r>
      <rPr>
        <sz val="11"/>
        <rFont val="ＭＳ Ｐ明朝"/>
        <family val="1"/>
        <charset val="128"/>
      </rPr>
      <t>については公益財団法人日本台湾交流協会に、</t>
    </r>
    <r>
      <rPr>
        <b/>
        <sz val="11"/>
        <rFont val="ＭＳ Ｐ明朝"/>
        <family val="1"/>
        <charset val="128"/>
      </rPr>
      <t>南極</t>
    </r>
    <r>
      <rPr>
        <sz val="11"/>
        <rFont val="ＭＳ Ｐ明朝"/>
        <family val="1"/>
        <charset val="128"/>
      </rPr>
      <t>については文部科学省に調査を委嘱しま した。
　 在留邦人数の調査に際しては、 前記のとおり旅券法の定めにより在外公館に提出されている「在留届」を基礎資料として利用しましたが、在留届を提出・更新していない邦人も多数いることが想定されるため、 日系企業、 日本人会、邦人研究者・留学生が在籍する大学、研究機関、各種学校等に調査票を配布し、協力を求めました。</t>
    </r>
    <rPh sb="42" eb="43">
      <t>ク</t>
    </rPh>
    <rPh sb="116" eb="117">
      <t>ハン</t>
    </rPh>
    <rPh sb="145" eb="147">
      <t>ニホン</t>
    </rPh>
    <rPh sb="147" eb="149">
      <t>タイワン</t>
    </rPh>
    <phoneticPr fontId="38"/>
  </si>
  <si>
    <r>
      <rPr>
        <b/>
        <sz val="14"/>
        <color theme="1"/>
        <rFont val="ＭＳ Ｐ明朝"/>
        <family val="1"/>
        <charset val="128"/>
      </rPr>
      <t>オ　都市別</t>
    </r>
    <r>
      <rPr>
        <sz val="11"/>
        <color theme="1"/>
        <rFont val="ＭＳ Ｐ明朝"/>
        <family val="1"/>
        <charset val="128"/>
      </rPr>
      <t xml:space="preserve">
　都市別では、「ロサンゼルス都市圏」に在留邦人全体の約５．１％（６万８，７７４人）、「バンコク」に約３．９％（５万２，８７１人）、「ニューヨーク都市圏」に約３．４％（４万６，１３７人）、「上海」に約３．２％（４万３，４５５人）がそれぞれ在留していて、４都市（圏）で在留邦人の１．５割以上を占めています。</t>
    </r>
    <rPh sb="2" eb="4">
      <t>トシ</t>
    </rPh>
    <rPh sb="7" eb="9">
      <t>トシ</t>
    </rPh>
    <rPh sb="132" eb="134">
      <t>トシ</t>
    </rPh>
    <rPh sb="135" eb="136">
      <t>ケン</t>
    </rPh>
    <phoneticPr fontId="38"/>
  </si>
  <si>
    <t>　５位以降は、「シンガポール」約２．７％（３万６，４２３人）、「大ロンドン市」約２．５％（３万４，２９８人）、「シドニー都市圏」約２．４％（３万２，１８９人）、「バンクーバー都市圏」約２．０％（２万６，９１０人）、「香港」約１．８％（２万５，００４人）、「メルボルン都市圏」約１．５％（１万９，８７８人）、「サンフランシスコ都市圏」約１．４％（１万８，８６２人）、「ホノルル」約１．２％（１万６，３０６人）、「パリ」約１．２％（１万５，６８４人）、「サンノゼ都市圏」約１．１％（１万４，７６１人）の順となっています。これら１４都市（圏）で全体の３割以上を占めています。</t>
    <rPh sb="274" eb="276">
      <t>イジョウ</t>
    </rPh>
    <phoneticPr fontId="38"/>
  </si>
  <si>
    <t>　前年比では、「ダラス都市圏」約１６％（４３０人）、「ブリュッセル首都圏」約１４％（４８０人）、「メルボルン都市圏」約１２％（２，１２２人）、「ポートランド都市圏」約９．７％（４３５人）、「トロント」約９．４％（１，１８２人）などで在留邦人が増加した一方、「ミュンヘン」約１５％（９２４人）、「パース」約１１％（８６８人）、「カルガリー」約１１％（３５４人）、「大連」約９．３％（４９８人）などで在留邦人が減少しました。</t>
    <rPh sb="15" eb="16">
      <t>ヤク</t>
    </rPh>
    <phoneticPr fontId="38"/>
  </si>
  <si>
    <r>
      <rPr>
        <b/>
        <sz val="14"/>
        <color theme="1"/>
        <rFont val="ＭＳ Ｐ明朝"/>
        <family val="1"/>
        <charset val="128"/>
      </rPr>
      <t>オ　都市別</t>
    </r>
    <r>
      <rPr>
        <sz val="11"/>
        <color theme="1"/>
        <rFont val="ＭＳ Ｐ明朝"/>
        <family val="1"/>
        <charset val="128"/>
      </rPr>
      <t xml:space="preserve">
　都市別では、「バンコク」に長期滞在者全体の約６．０％（５万１，９８１人）、「上海」に約５．０％（４万３，１１６人）、「ロサンゼルス都市圏」に約４．１％（３万５，２４９人）、「シンガポール」に約３．９％（３万３，８３４人）、「ニューヨーク都市圏」に約３．５％（３万４１７人）がそれぞれ在留していて、５都市（圏）で長期滞在者の２割以上を占めています。</t>
    </r>
    <rPh sb="2" eb="4">
      <t>トシ</t>
    </rPh>
    <rPh sb="7" eb="9">
      <t>トシ</t>
    </rPh>
    <rPh sb="156" eb="158">
      <t>トシ</t>
    </rPh>
    <rPh sb="159" eb="160">
      <t>ケン</t>
    </rPh>
    <phoneticPr fontId="38"/>
  </si>
  <si>
    <t>　５位以降は、「大ロンドン市」約３．０％（２万５，７２１人）、「香港」約２．６％（２万２，８９６人）、「パリ」約１．６％（１万３，８２３人）、「シドニー都市圏」約１．５％（１万３，４０９人）、「クアラルンプール」約１．４％（１万１，９５８人）、「ソウル特別市」約１．２％（１万３６６人）、「メルボルン都市圏」約１．１％（９，８１６人）の順となっています。これら１２都市で長期滞在者の３割以上を占めています。</t>
    <rPh sb="193" eb="195">
      <t>イジョウ</t>
    </rPh>
    <phoneticPr fontId="38"/>
  </si>
  <si>
    <t>　前年比では、「プノンペン」約２５％（５６１人）、「グルガオン（インド）」約１７％（３９７人）、「トロント」約１５％（９７８人）、「メルボルン都市圏」約１４％（１，１９６人）などで長期滞在者が増加した一方、「パース」約２３％（８１８人）、「ミュンヘン」約１５％（７１１人）、「バンクーバー都市圏」約１４％（１，４１２人）、「大連」約９．４％（４９７人）などで長期滞在者は減少しました。</t>
    <rPh sb="14" eb="15">
      <t>ヤク</t>
    </rPh>
    <phoneticPr fontId="38"/>
  </si>
  <si>
    <r>
      <rPr>
        <b/>
        <sz val="14"/>
        <color theme="1"/>
        <rFont val="ＭＳ Ｐ明朝"/>
        <family val="1"/>
        <charset val="128"/>
      </rPr>
      <t>オ　都市別</t>
    </r>
    <r>
      <rPr>
        <sz val="11"/>
        <color theme="1"/>
        <rFont val="ＭＳ Ｐ明朝"/>
        <family val="1"/>
        <charset val="128"/>
      </rPr>
      <t xml:space="preserve">
　都市別では、「ロサンゼルス都市圏」に永住者全体の約６．９％（３万３，４９５人）、「シドニー都市圏」に約３．９％（１万８，７８０人）、「バンクーバー都市圏」に約３．７％（１万８，１１７人）、「ニューヨーク都市圏」に約３．２％（１万５，７２０人）がそれぞれ在留していて、４都市圏で永住者の２割近くを占めています。</t>
    </r>
    <rPh sb="2" eb="4">
      <t>トシ</t>
    </rPh>
    <rPh sb="7" eb="9">
      <t>トシ</t>
    </rPh>
    <rPh sb="141" eb="143">
      <t>トシ</t>
    </rPh>
    <rPh sb="143" eb="144">
      <t>ケン</t>
    </rPh>
    <rPh sb="151" eb="152">
      <t>チカ</t>
    </rPh>
    <phoneticPr fontId="38"/>
  </si>
  <si>
    <t>　５位以降は、「サンフランシスコ都市圏」約２．５％（１万２，１２８人）、「ホノルル」約２．２％（１万６４０人）、「メルボルン都市圏」約２．１％（１万６２人）、「サンパウロ」約２．０％（９，６９９人）、「大ロンドン市」約１．８％（８，５７７人）、「シアトル都市圏」約１．７％（８，２４６人）の順となっています。これら１０都市で永住者の約３割を占めています。</t>
    <rPh sb="166" eb="167">
      <t>ヤク</t>
    </rPh>
    <phoneticPr fontId="38"/>
  </si>
  <si>
    <t>　前年比では、「アトランタ都市圏」約２３％（５４４人）、「クリチバ」約１８％（１６１人）、「ソウル特別市」約１７％（３３６人）、「台北」約１５％（１２４人）などで永住者が増加した一方、「ミュンヘン」約１６％（２１３人）、「サン・ベルナード・ド・カンポ(ブラジル)」約９．８％（１０４人）、「ラ・プラタ（アルゼンチン）」約９．１％（９５人）などで永住者は減少しました。</t>
    <rPh sb="17" eb="18">
      <t>ヤク</t>
    </rPh>
    <phoneticPr fontId="38"/>
  </si>
  <si>
    <r>
      <rPr>
        <b/>
        <sz val="14"/>
        <color theme="1"/>
        <rFont val="ＭＳ Ｐ明朝"/>
        <family val="1"/>
        <charset val="128"/>
      </rPr>
      <t>エ  都市別</t>
    </r>
    <r>
      <rPr>
        <sz val="11"/>
        <color theme="1"/>
        <rFont val="ＭＳ Ｐ明朝"/>
        <family val="1"/>
        <charset val="128"/>
      </rPr>
      <t xml:space="preserve">
　 都市別では、「上海」に日系企業全体の約１３％（１万４３拠点）が進出していて、日系企業全体の１割以上を占めています。</t>
    </r>
    <rPh sb="3" eb="5">
      <t>トシ</t>
    </rPh>
    <rPh sb="9" eb="11">
      <t>トシ</t>
    </rPh>
    <rPh sb="47" eb="49">
      <t>ニッケイ</t>
    </rPh>
    <rPh sb="51" eb="53">
      <t>ゼンタイ</t>
    </rPh>
    <rPh sb="55" eb="56">
      <t>ワ</t>
    </rPh>
    <rPh sb="56" eb="58">
      <t>イジョウ</t>
    </rPh>
    <phoneticPr fontId="38"/>
  </si>
  <si>
    <t>　 ２位以降は、「バンコク」約２．６％（１，９３５拠点）、「大連」約２．１％（１，５５０拠点）、「香港」約１．８％（１，３７８拠点）、「シンガポール」約１．６％（１，１９９拠点）、「北京」約１．３％（９８４拠点）、「青島」約１．３％（９７４拠点）、「ロサンゼルス都市圏」約１．１％（８３２拠点）、「ホーチミン」約１．１％（８０１拠点）、「天津」約０．９％（６９１拠点）、「マニラ都市圏」約０．８％（６４１拠点）、「台北」約０．８％（６１４拠点）、「蘇州」約０．８％（６０４拠点）、「ニューヨーク都市圏」約０．８％（５６７拠点）、「広州」約０．７％（５２３拠点）、「ウランバートル」約０．７％（４９５拠点）、「シカゴ都市圏」約０．６％（４８７拠点）の順となっています。これら１７都市（圏）で全体の３割以上を占めます。</t>
    <rPh sb="30" eb="32">
      <t>ダイレン</t>
    </rPh>
    <rPh sb="307" eb="310">
      <t>トシケン</t>
    </rPh>
    <rPh sb="338" eb="340">
      <t>トシ</t>
    </rPh>
    <rPh sb="349" eb="351">
      <t>イジョウ</t>
    </rPh>
    <phoneticPr fontId="38"/>
  </si>
  <si>
    <t>（注１）「+」印は、企業（拠点）数の総数は不明であるが、当該数値以上の企業（拠点）があることを示す。</t>
    <rPh sb="1" eb="2">
      <t>チュウ</t>
    </rPh>
    <rPh sb="7" eb="8">
      <t>シルシ</t>
    </rPh>
    <rPh sb="10" eb="12">
      <t>キギョウ</t>
    </rPh>
    <rPh sb="13" eb="15">
      <t>キョテン</t>
    </rPh>
    <rPh sb="16" eb="17">
      <t>カズ</t>
    </rPh>
    <rPh sb="18" eb="20">
      <t>ソウスウ</t>
    </rPh>
    <rPh sb="21" eb="23">
      <t>フメイ</t>
    </rPh>
    <rPh sb="28" eb="30">
      <t>トウガイ</t>
    </rPh>
    <rPh sb="30" eb="32">
      <t>スウチ</t>
    </rPh>
    <rPh sb="32" eb="34">
      <t>イジョウ</t>
    </rPh>
    <rPh sb="35" eb="37">
      <t>キギョウ</t>
    </rPh>
    <rPh sb="38" eb="40">
      <t>キョテン</t>
    </rPh>
    <rPh sb="47" eb="48">
      <t>シメ</t>
    </rPh>
    <phoneticPr fontId="38"/>
  </si>
  <si>
    <t>（注２）「平成２４年」の以下データを修正した。</t>
    <rPh sb="1" eb="2">
      <t>チュウ</t>
    </rPh>
    <rPh sb="5" eb="7">
      <t>ヘイセイ</t>
    </rPh>
    <rPh sb="9" eb="10">
      <t>ネン</t>
    </rPh>
    <rPh sb="12" eb="14">
      <t>イカ</t>
    </rPh>
    <rPh sb="18" eb="20">
      <t>シュウセイ</t>
    </rPh>
    <phoneticPr fontId="38"/>
  </si>
  <si>
    <t>　　　　「現地法人企業（合弁企業）」　　28,647 → 7,544</t>
    <rPh sb="5" eb="7">
      <t>ゲンチ</t>
    </rPh>
    <rPh sb="7" eb="9">
      <t>ホウジン</t>
    </rPh>
    <rPh sb="9" eb="11">
      <t>キギョウ</t>
    </rPh>
    <rPh sb="12" eb="14">
      <t>ゴウベン</t>
    </rPh>
    <rPh sb="14" eb="16">
      <t>キギョウ</t>
    </rPh>
    <phoneticPr fontId="38"/>
  </si>
  <si>
    <t>　　　　「現地法人企業（総数）」　51,123 → 30,020   　同前年比　+55.0% → -9.0%</t>
    <rPh sb="5" eb="7">
      <t>ゲンチ</t>
    </rPh>
    <rPh sb="7" eb="9">
      <t>ホウジン</t>
    </rPh>
    <rPh sb="9" eb="11">
      <t>キギョウ</t>
    </rPh>
    <rPh sb="12" eb="14">
      <t>ソウスウ</t>
    </rPh>
    <rPh sb="36" eb="37">
      <t>ドウ</t>
    </rPh>
    <rPh sb="37" eb="40">
      <t>ゼンネンヒ</t>
    </rPh>
    <phoneticPr fontId="38"/>
  </si>
  <si>
    <t>　　　　「現地法人化されているか不明な企業」　　6,057 → 27,160   　同前年比　-74.5% → +14.2%</t>
    <rPh sb="5" eb="7">
      <t>ゲンチ</t>
    </rPh>
    <rPh sb="7" eb="9">
      <t>ホウジン</t>
    </rPh>
    <rPh sb="9" eb="10">
      <t>カ</t>
    </rPh>
    <rPh sb="16" eb="18">
      <t>フメイ</t>
    </rPh>
    <rPh sb="19" eb="21">
      <t>キギョウ</t>
    </rPh>
    <phoneticPr fontId="38"/>
  </si>
  <si>
    <t>　今回の調査では、海外に在留する邦人は約１３５万人、進出日系企業数も約７万６千拠点と、ともに過去最多を更新しました。在留邦人数や進出日系企業数の増加に伴い、在外公館が実施している各種行政サービスに対するニーズはますます増加しております。また、邦人が海外において事件・事故、災害や暴動に遭遇する危険も増加、多様化しており、テロなども含めた現下の国際情勢を踏まえれば、一層の取組強化が必要となっています。
　海外における日本人の生命・身体を保護し、利益を増進することは、外務省の重要な任務の一つであり、本調査は、緊急時の対応、領事政策の立案・実施、在留邦人への情報提供などにおける基礎となっています。</t>
    <rPh sb="38" eb="39">
      <t>セン</t>
    </rPh>
    <rPh sb="243" eb="244">
      <t>イチ</t>
    </rPh>
    <phoneticPr fontId="38"/>
  </si>
  <si>
    <t>　本書が、政府関係者のみならず、報道関係者や企業関係者、研究者、海外在留邦人などの皆様にとって役立つ資料となることを願ってやみません。</t>
    <rPh sb="47" eb="49">
      <t>ヤクダ</t>
    </rPh>
    <rPh sb="50" eb="52">
      <t>シリョウ</t>
    </rPh>
    <phoneticPr fontId="38"/>
  </si>
  <si>
    <r>
      <t>　以下の方を指します。
(ア)  ポーター、清掃作業員、その他単純労働者
(イ)  外国政府職員
 【注】技術協力のため、わが国政府より外国政府に派遣されている者は上記「</t>
    </r>
    <r>
      <rPr>
        <b/>
        <sz val="11"/>
        <rFont val="ＭＳ Ｐ明朝"/>
        <family val="1"/>
        <charset val="128"/>
      </rPr>
      <t>サ</t>
    </r>
    <r>
      <rPr>
        <sz val="11"/>
        <color indexed="0"/>
        <rFont val="ＭＳ Ｐ明朝"/>
        <family val="1"/>
        <charset val="128"/>
      </rPr>
      <t>」 に分類しました。
(ウ)  ワーキング・ホリデー制度による滞在者
(エ)  無職、フリーター
(オ)  その他上記何れの分類にも属さない者又は分類不可能若しくは不明の者</t>
    </r>
    <rPh sb="22" eb="24">
      <t>セイソウ</t>
    </rPh>
    <rPh sb="24" eb="27">
      <t>サギョウイン</t>
    </rPh>
    <rPh sb="82" eb="84">
      <t>ジョウキ</t>
    </rPh>
    <phoneticPr fontId="38"/>
  </si>
  <si>
    <t>２．１０．２ 　小学生子女数(長期滞在者)推移</t>
    <rPh sb="8" eb="11">
      <t>ショウガクセイ</t>
    </rPh>
    <rPh sb="11" eb="13">
      <t>シジョ</t>
    </rPh>
    <rPh sb="12" eb="13">
      <t>シュウコ</t>
    </rPh>
    <rPh sb="13" eb="14">
      <t>カズ</t>
    </rPh>
    <rPh sb="21" eb="23">
      <t>スイイ</t>
    </rPh>
    <phoneticPr fontId="43"/>
  </si>
  <si>
    <t>２．１０．３ 　中学生子女数(長期滞在者)推移</t>
    <rPh sb="8" eb="11">
      <t>チュウガクセイ</t>
    </rPh>
    <rPh sb="11" eb="13">
      <t>シジョ</t>
    </rPh>
    <rPh sb="12" eb="13">
      <t>シュウコ</t>
    </rPh>
    <rPh sb="13" eb="14">
      <t>カズ</t>
    </rPh>
    <rPh sb="21" eb="23">
      <t>スイイ</t>
    </rPh>
    <phoneticPr fontId="43"/>
  </si>
  <si>
    <r>
      <t>２．１０．１ 　地域別在留邦人(学齢期)子女数</t>
    </r>
    <r>
      <rPr>
        <b/>
        <sz val="13"/>
        <color theme="1"/>
        <rFont val="ＭＳ Ｐゴシック"/>
        <family val="3"/>
        <charset val="128"/>
        <scheme val="minor"/>
      </rPr>
      <t>(長期滞在者)推移</t>
    </r>
    <rPh sb="8" eb="11">
      <t>チイキベツ</t>
    </rPh>
    <rPh sb="30" eb="32">
      <t>スイイ</t>
    </rPh>
    <phoneticPr fontId="43"/>
  </si>
  <si>
    <t>２．１０  就学別・地域別在留邦人(学齢期)子女数(長期滞在者)</t>
    <rPh sb="6" eb="8">
      <t>シュウガク</t>
    </rPh>
    <phoneticPr fontId="43"/>
  </si>
  <si>
    <t xml:space="preserve"> </t>
    <phoneticPr fontId="25"/>
  </si>
  <si>
    <t>-</t>
    <phoneticPr fontId="25"/>
  </si>
  <si>
    <t>は し が き</t>
    <phoneticPr fontId="25"/>
  </si>
  <si>
    <t>　最後に、本調査にご協力をいただきました方々にこの場を借りて厚く御礼申し上げます。</t>
    <phoneticPr fontId="38"/>
  </si>
  <si>
    <t>························································································</t>
    <phoneticPr fontId="25"/>
  </si>
  <si>
    <t>３．５　　　　都市別日系企業（拠点）数上位１００位</t>
    <phoneticPr fontId="25"/>
  </si>
  <si>
    <t>Ⅰ　アジア</t>
    <phoneticPr fontId="25"/>
  </si>
  <si>
    <t>························································································</t>
    <phoneticPr fontId="25"/>
  </si>
  <si>
    <t>Ⅸ　アフリカ</t>
    <phoneticPr fontId="25"/>
  </si>
  <si>
    <t>Ⅰ　アジア</t>
    <phoneticPr fontId="25"/>
  </si>
  <si>
    <t>　·············································</t>
    <phoneticPr fontId="25"/>
  </si>
  <si>
    <t>························································································</t>
    <phoneticPr fontId="25"/>
  </si>
  <si>
    <t>-</t>
    <phoneticPr fontId="25"/>
  </si>
  <si>
    <r>
      <t>統計の目的、</t>
    </r>
    <r>
      <rPr>
        <b/>
        <sz val="14"/>
        <rFont val="ＭＳ Ｐ明朝"/>
        <family val="1"/>
        <charset val="128"/>
      </rPr>
      <t/>
    </r>
    <phoneticPr fontId="25"/>
  </si>
  <si>
    <r>
      <t>調査方法及び用語の定義等</t>
    </r>
    <r>
      <rPr>
        <b/>
        <sz val="14"/>
        <rFont val="ＭＳ Ｐ明朝"/>
        <family val="1"/>
        <charset val="128"/>
      </rPr>
      <t/>
    </r>
    <phoneticPr fontId="25"/>
  </si>
  <si>
    <r>
      <rPr>
        <b/>
        <sz val="14"/>
        <rFont val="ＭＳ Ｐ明朝"/>
        <family val="1"/>
        <charset val="128"/>
      </rPr>
      <t>１．  統計の目的、調査方法及び用語の定義等</t>
    </r>
    <r>
      <rPr>
        <b/>
        <sz val="14"/>
        <rFont val="ＭＳ Ｐ明朝"/>
        <family val="1"/>
        <charset val="128"/>
      </rPr>
      <t/>
    </r>
    <phoneticPr fontId="25"/>
  </si>
  <si>
    <t>１．１    統計の目的</t>
    <phoneticPr fontId="38"/>
  </si>
  <si>
    <t>１．２     調査の方法</t>
    <phoneticPr fontId="38"/>
  </si>
  <si>
    <t>１．３     調査の対象</t>
    <phoneticPr fontId="38"/>
  </si>
  <si>
    <t>（１）在留邦人</t>
    <phoneticPr fontId="38"/>
  </si>
  <si>
    <r>
      <rPr>
        <b/>
        <sz val="11"/>
        <rFont val="ＭＳ Ｐ明朝"/>
        <family val="1"/>
        <charset val="128"/>
      </rPr>
      <t>イ</t>
    </r>
    <r>
      <rPr>
        <sz val="11"/>
        <rFont val="ＭＳ Ｐ明朝"/>
        <family val="1"/>
        <charset val="128"/>
      </rPr>
      <t>　３か月以上海外に在留している邦人は、生活の本拠をわが国から海外へ移した人々（「</t>
    </r>
    <r>
      <rPr>
        <b/>
        <sz val="11"/>
        <rFont val="ＭＳ Ｐ明朝"/>
        <family val="1"/>
        <charset val="128"/>
      </rPr>
      <t>永住者</t>
    </r>
    <r>
      <rPr>
        <sz val="11"/>
        <rFont val="ＭＳ Ｐ明朝"/>
        <family val="1"/>
        <charset val="128"/>
      </rPr>
      <t>」）と、海外での生活は一時的なもので、いずれわが国に戻るつもりの人々（「</t>
    </r>
    <r>
      <rPr>
        <b/>
        <sz val="11"/>
        <rFont val="ＭＳ Ｐ明朝"/>
        <family val="1"/>
        <charset val="128"/>
      </rPr>
      <t>長期滞在者</t>
    </r>
    <r>
      <rPr>
        <sz val="11"/>
        <rFont val="ＭＳ Ｐ明朝"/>
        <family val="1"/>
        <charset val="128"/>
      </rPr>
      <t>」）とに分けて集計しています（それぞれの定義・分類基準については、「１.５ 用語の解説」、「１.４ 統計表の見方」を参照）。</t>
    </r>
    <phoneticPr fontId="25"/>
  </si>
  <si>
    <t>（２）日系企業</t>
    <phoneticPr fontId="38"/>
  </si>
  <si>
    <r>
      <t>　</t>
    </r>
    <r>
      <rPr>
        <sz val="11"/>
        <rFont val="ＭＳ Ｐ明朝"/>
        <family val="1"/>
        <charset val="128"/>
      </rPr>
      <t>調査の対象は、</t>
    </r>
    <r>
      <rPr>
        <b/>
        <sz val="11"/>
        <rFont val="ＭＳ Ｐ明朝"/>
        <family val="1"/>
        <charset val="128"/>
      </rPr>
      <t>海外に進出している日系企業</t>
    </r>
    <r>
      <rPr>
        <sz val="11"/>
        <rFont val="ＭＳ Ｐ明朝"/>
        <family val="1"/>
        <charset val="128"/>
      </rPr>
      <t>です。　
　「</t>
    </r>
    <r>
      <rPr>
        <b/>
        <sz val="11"/>
        <rFont val="ＭＳ Ｐ明朝"/>
        <family val="1"/>
        <charset val="128"/>
      </rPr>
      <t>現地法人化されていない企業（本邦企業）</t>
    </r>
    <r>
      <rPr>
        <sz val="11"/>
        <rFont val="ＭＳ Ｐ明朝"/>
        <family val="1"/>
        <charset val="128"/>
      </rPr>
      <t>」と「</t>
    </r>
    <r>
      <rPr>
        <b/>
        <sz val="11"/>
        <rFont val="ＭＳ Ｐ明朝"/>
        <family val="1"/>
        <charset val="128"/>
      </rPr>
      <t>現地法人化されている企業</t>
    </r>
    <r>
      <rPr>
        <sz val="11"/>
        <rFont val="ＭＳ Ｐ明朝"/>
        <family val="1"/>
        <charset val="128"/>
      </rPr>
      <t>」とに分けて集計しています（それぞれの定義・分類基準については、「１.５ 用語の解説」、「１.４ 統計表の見方」を参照）。</t>
    </r>
    <phoneticPr fontId="38"/>
  </si>
  <si>
    <t>１．４    統計表の見方</t>
    <phoneticPr fontId="38"/>
  </si>
  <si>
    <t>（１） 統計表の階層</t>
    <phoneticPr fontId="38"/>
  </si>
  <si>
    <t xml:space="preserve"> 　 なお、イスラエルにおいては、 ガザ地区、 東エルサレム地区などには在外公館が置かれていませんが、 当該地域の特殊性から、 地区毎に区別して集計し、 地区名の冒頭を1マス空けて掲載しています。</t>
    <phoneticPr fontId="38"/>
  </si>
  <si>
    <t xml:space="preserve">   在外公館別の在留邦人数・日系企業数（拠点数）（兼轄国及び属領も含む） の順位は、「２．９ 在外公館別在留邦人数推移」、「３．６ 在外公館別日系企業（拠点）数推移」をご覧ください。</t>
    <phoneticPr fontId="38"/>
  </si>
  <si>
    <t>オ  州（県・省・郡）別</t>
    <phoneticPr fontId="25"/>
  </si>
  <si>
    <t>カ  都市別</t>
    <phoneticPr fontId="25"/>
  </si>
  <si>
    <t>（２）在留邦人の区分</t>
    <phoneticPr fontId="38"/>
  </si>
  <si>
    <r>
      <t>【注】この分類は、届出された在留届の分類であり、 「同居家族」であっても、企業などで働く邦人が含まれる場合があります。</t>
    </r>
    <r>
      <rPr>
        <b/>
        <sz val="14"/>
        <rFont val="ＭＳ Ｐ明朝"/>
        <family val="1"/>
        <charset val="128"/>
      </rPr>
      <t/>
    </r>
    <phoneticPr fontId="38"/>
  </si>
  <si>
    <t>（３）永住権制度の有無</t>
    <phoneticPr fontId="38"/>
  </si>
  <si>
    <t>（４） 日系企業の区分</t>
    <phoneticPr fontId="38"/>
  </si>
  <si>
    <t xml:space="preserve">   なお、同一企業が同じ在外公館の管轄内に複数の事業所を持つ場合には、その延べ拠点数を計上しました（例：当該域内の３都市にそれぞれ支店がある場合には、企業数（拠点数）は 「３」）。</t>
    <phoneticPr fontId="38"/>
  </si>
  <si>
    <t>（１）本邦企業</t>
    <phoneticPr fontId="38"/>
  </si>
  <si>
    <t>　(ア)支店</t>
    <phoneticPr fontId="38"/>
  </si>
  <si>
    <t>❶</t>
    <phoneticPr fontId="38"/>
  </si>
  <si>
    <t>　(イ)駐在員事務所、出張所など</t>
    <phoneticPr fontId="38"/>
  </si>
  <si>
    <t>❷</t>
    <phoneticPr fontId="38"/>
  </si>
  <si>
    <t xml:space="preserve">　(ウ)本邦企業ではあるが支店等の区分が不明 </t>
    <phoneticPr fontId="38"/>
  </si>
  <si>
    <t>❶＋❷</t>
    <phoneticPr fontId="38"/>
  </si>
  <si>
    <t>イ  現地法人化されている日系企業</t>
    <phoneticPr fontId="38"/>
  </si>
  <si>
    <t>（２）現地法人企業</t>
    <phoneticPr fontId="38"/>
  </si>
  <si>
    <t xml:space="preserve">　(ア)本邦企業が１００％出資した現地法人の「本店」 </t>
    <phoneticPr fontId="38"/>
  </si>
  <si>
    <t>❸</t>
    <phoneticPr fontId="38"/>
  </si>
  <si>
    <t xml:space="preserve">　(イ)同現地法人の「支店、駐在員事務所、出張所」 </t>
    <phoneticPr fontId="38"/>
  </si>
  <si>
    <t>❹</t>
    <phoneticPr fontId="38"/>
  </si>
  <si>
    <t xml:space="preserve">　（ｃ）同現地法人ではあるが本店等の区分が不明 </t>
    <phoneticPr fontId="38"/>
  </si>
  <si>
    <t xml:space="preserve">　(ウ)合弁企業  </t>
    <phoneticPr fontId="38"/>
  </si>
  <si>
    <t>❺</t>
    <phoneticPr fontId="38"/>
  </si>
  <si>
    <t xml:space="preserve">　（e）現地法人化されているが本邦企業の出資率が不明  </t>
    <phoneticPr fontId="38"/>
  </si>
  <si>
    <t xml:space="preserve">  (エ)日本人が海外に渡って興した企業    </t>
    <phoneticPr fontId="38"/>
  </si>
  <si>
    <t>❻</t>
    <phoneticPr fontId="38"/>
  </si>
  <si>
    <t>ウ 現地法人化されているか否かが不明</t>
    <phoneticPr fontId="38"/>
  </si>
  <si>
    <t>（３）区分不明</t>
    <phoneticPr fontId="38"/>
  </si>
  <si>
    <t>　</t>
    <phoneticPr fontId="38"/>
  </si>
  <si>
    <t>ア　在留邦人</t>
    <phoneticPr fontId="38"/>
  </si>
  <si>
    <t>【注１】  日本人の子であっても、  日本国籍を有しない者は含みません。</t>
    <phoneticPr fontId="38"/>
  </si>
  <si>
    <t>【注２】  自己の意思により外国籍を取得した者は、国籍喪失届を提出していない場合でも法律の定めにより自動的に日本国籍を喪失しますので、 含まれません。</t>
    <phoneticPr fontId="38"/>
  </si>
  <si>
    <t xml:space="preserve">【注３】 ３か月以上滞在する意思があれば、 調査の時点において滞在期間が３か月未満であってもこれに含めています。 </t>
    <phoneticPr fontId="38"/>
  </si>
  <si>
    <t>イ　長期滞在者</t>
    <phoneticPr fontId="38"/>
  </si>
  <si>
    <t>　３か月以上の海外在留者のうち、海外での生活は一時的なもので、いずれわが国に戻るつもりの邦人を指します。</t>
    <phoneticPr fontId="38"/>
  </si>
  <si>
    <t>ウ　永住者</t>
    <phoneticPr fontId="38"/>
  </si>
  <si>
    <t>【注１】  永住の意思はないが、長期滞在が可能な他の資格がないために、やむを得ず永住権を取得した場合や、在留国の人との婚姻により永住権を取得したが、いずれ本邦に帰るので永住する意思はないといった場合には、本人からの届出を優先し、「長期滞在者」に分類した場合があります。</t>
    <phoneticPr fontId="38"/>
  </si>
  <si>
    <t>エ　永住権制度</t>
    <phoneticPr fontId="38"/>
  </si>
  <si>
    <t>オ　（職業別欄）本人</t>
    <phoneticPr fontId="38"/>
  </si>
  <si>
    <t>カ　（職業別欄）同居家族</t>
    <phoneticPr fontId="38"/>
  </si>
  <si>
    <t>　「在留届の『同居家族』欄に記載されている方」を指します。</t>
    <phoneticPr fontId="38"/>
  </si>
  <si>
    <t>キ　民間企業関係者</t>
    <phoneticPr fontId="38"/>
  </si>
  <si>
    <t>ク　報道関係者</t>
    <phoneticPr fontId="38"/>
  </si>
  <si>
    <t>ケ　自由業関係者</t>
    <phoneticPr fontId="38"/>
  </si>
  <si>
    <t>(オ)  芸術家、 芸能家 （音楽家、 美術家、 写真家を含みます。）</t>
    <phoneticPr fontId="38"/>
  </si>
  <si>
    <t>(カ)  建築家</t>
    <phoneticPr fontId="38"/>
  </si>
  <si>
    <t>(キ)  医師、獣医師（開業又は病院等に雇用されている者。）</t>
    <phoneticPr fontId="38"/>
  </si>
  <si>
    <t>(ク)  服装、デザイン関係者</t>
    <phoneticPr fontId="38"/>
  </si>
  <si>
    <t>(ケ)  理容師、美容師、看護師、鍼灸師、コック、ひな鑑別師、大工、庭師、漁師、ファッションモデル、その他の特殊技能者</t>
    <phoneticPr fontId="38"/>
  </si>
  <si>
    <t>(コ)  自営業</t>
    <phoneticPr fontId="38"/>
  </si>
  <si>
    <t>(サ)  その他の自由業</t>
    <phoneticPr fontId="38"/>
  </si>
  <si>
    <t>コ　留学生・研究者・教師</t>
    <phoneticPr fontId="38"/>
  </si>
  <si>
    <t>サ　政府関係機関職員</t>
    <phoneticPr fontId="38"/>
  </si>
  <si>
    <t xml:space="preserve">日本原子力研究開発機構 (JAEA) </t>
    <phoneticPr fontId="38"/>
  </si>
  <si>
    <t xml:space="preserve">日本貿易振興機構 （JETRO） </t>
    <phoneticPr fontId="38"/>
  </si>
  <si>
    <r>
      <t>国際観光振興機構 (</t>
    </r>
    <r>
      <rPr>
        <sz val="10"/>
        <rFont val="ＭＳ Ｐ明朝"/>
        <family val="1"/>
        <charset val="128"/>
      </rPr>
      <t>通称：日本政府観光局</t>
    </r>
    <r>
      <rPr>
        <sz val="10"/>
        <color indexed="0"/>
        <rFont val="ＭＳ Ｐ明朝"/>
        <family val="1"/>
        <charset val="128"/>
      </rPr>
      <t xml:space="preserve">) (JNTO) </t>
    </r>
    <phoneticPr fontId="38"/>
  </si>
  <si>
    <t xml:space="preserve">国際交流基金(JF) </t>
    <phoneticPr fontId="38"/>
  </si>
  <si>
    <t xml:space="preserve">石油天然ガス・金属鉱物資源機構(JOGMEC) </t>
    <phoneticPr fontId="38"/>
  </si>
  <si>
    <t xml:space="preserve">経済協力開発機構（OECD） </t>
    <phoneticPr fontId="38"/>
  </si>
  <si>
    <t xml:space="preserve">国連開発計画（UNDP） </t>
    <phoneticPr fontId="38"/>
  </si>
  <si>
    <t xml:space="preserve">国際復興開発銀行（IBRD） </t>
    <phoneticPr fontId="38"/>
  </si>
  <si>
    <t xml:space="preserve">国連環境計画（UNEP） </t>
    <phoneticPr fontId="38"/>
  </si>
  <si>
    <t xml:space="preserve">国際司法裁判所（ICJ） </t>
    <phoneticPr fontId="38"/>
  </si>
  <si>
    <t xml:space="preserve">国連難民高等弁務官事務所（UNHCR） </t>
    <phoneticPr fontId="38"/>
  </si>
  <si>
    <t xml:space="preserve">国連児童基金（UNICEF） </t>
    <phoneticPr fontId="38"/>
  </si>
  <si>
    <t xml:space="preserve">国際金融公社（IFC） </t>
    <phoneticPr fontId="38"/>
  </si>
  <si>
    <r>
      <t>(キ)  日本人学校等の在外教育施設に派遣教員として政府より派遣されている者
(ク)  その他公用旅券所持者で派遣及び滞在の経費の全部又は一部が公費であ り かつ派遣機関の用務に従事する者 （在留資格が主として留学あるいは研究の場合は上記「</t>
    </r>
    <r>
      <rPr>
        <b/>
        <sz val="11"/>
        <rFont val="ＭＳ Ｐ明朝"/>
        <family val="1"/>
        <charset val="128"/>
      </rPr>
      <t>コ</t>
    </r>
    <r>
      <rPr>
        <sz val="11"/>
        <rFont val="ＭＳ Ｐ明朝"/>
        <family val="1"/>
        <charset val="128"/>
      </rPr>
      <t>」に分類しました。）</t>
    </r>
    <phoneticPr fontId="38"/>
  </si>
  <si>
    <t>シ　（「長期滞在者職業別」欄）その他</t>
    <phoneticPr fontId="38"/>
  </si>
  <si>
    <t>ア　日系企業</t>
    <phoneticPr fontId="38"/>
  </si>
  <si>
    <r>
      <t>イ　本邦企業</t>
    </r>
    <r>
      <rPr>
        <sz val="12"/>
        <rFont val="ＭＳ Ｐ明朝"/>
        <family val="1"/>
        <charset val="128"/>
      </rPr>
      <t>（現地法人化されていない日系企業）</t>
    </r>
    <phoneticPr fontId="38"/>
  </si>
  <si>
    <t>ウ　現地法人化された日系企業</t>
    <phoneticPr fontId="38"/>
  </si>
  <si>
    <t>【注３】当該企業が海外に設立された後、 本邦企業が撤退し、 海外資本のみで運営されている場合を除きます。</t>
    <phoneticPr fontId="38"/>
  </si>
  <si>
    <t>エ　本邦企業が出資している海外の現地法人</t>
    <phoneticPr fontId="38"/>
  </si>
  <si>
    <r>
      <t xml:space="preserve">【注１】  本邦企業が出資している海外の現地法人が親会社となって設立した企業についても、 </t>
    </r>
    <r>
      <rPr>
        <b/>
        <sz val="11"/>
        <color theme="1"/>
        <rFont val="ＭＳ Ｐ明朝"/>
        <family val="1"/>
        <charset val="128"/>
      </rPr>
      <t>第三国で法人化</t>
    </r>
    <r>
      <rPr>
        <sz val="11"/>
        <color indexed="0"/>
        <rFont val="ＭＳ Ｐ明朝"/>
        <family val="1"/>
        <charset val="128"/>
      </rPr>
      <t>されている場合を含め計上しており、 本邦における親会社の存在を問いません。
【注２】  本邦企業資本の有無により集計の対象を決定していますので、本邦企業が資本金を出資していない現地企業が、 代理店契約等で単なる代理店となっているものは対象に含めていません。</t>
    </r>
    <phoneticPr fontId="38"/>
  </si>
  <si>
    <t>オ　日本人が海外に渡って興した企業</t>
    <phoneticPr fontId="38"/>
  </si>
  <si>
    <t>在留邦人の動向</t>
    <phoneticPr fontId="25"/>
  </si>
  <si>
    <t>２．在留邦人の動向</t>
    <phoneticPr fontId="38"/>
  </si>
  <si>
    <t>２．１ 全般</t>
    <phoneticPr fontId="43"/>
  </si>
  <si>
    <t>（１）在留邦人総数</t>
    <phoneticPr fontId="43"/>
  </si>
  <si>
    <r>
      <rPr>
        <b/>
        <sz val="14"/>
        <color theme="1"/>
        <rFont val="ＭＳ Ｐ明朝"/>
        <family val="1"/>
        <charset val="128"/>
      </rPr>
      <t>エ　国別</t>
    </r>
    <r>
      <rPr>
        <sz val="11"/>
        <color theme="1"/>
        <rFont val="ＭＳ Ｐ明朝"/>
        <family val="1"/>
        <charset val="128"/>
      </rPr>
      <t xml:space="preserve">
　国別では、「米国」に在留邦人全体の約３２％（４２万６，２０６人）、「中国」に約９．２％（１２万４，１６２人）がそれぞれ在留していて、両国で在留邦人の４割以上を占めています。</t>
    </r>
    <phoneticPr fontId="38"/>
  </si>
  <si>
    <t>　増加傾向にあった中国では、平成２４年をピークに在留邦人の減少が続いています(前年比で平成２５年は約１０%, ２６年は約０.９%, ２７年は約２.０%, ２８年は約２．３%, ２９年は約３．１%減少)（次表参照）｡</t>
    <phoneticPr fontId="38"/>
  </si>
  <si>
    <t>　増加傾向にあった上海では、平成２４年をピークに在留邦人の減少が続いています(前年比で平成２５年は約１７%, ２６年は約０.６%, ２７年は約２.８%, ２８年は約３．７%, ２９年は約２．１%それぞれ減少)｡</t>
    <phoneticPr fontId="38"/>
  </si>
  <si>
    <t>H19</t>
    <phoneticPr fontId="38"/>
  </si>
  <si>
    <t>中国</t>
    <phoneticPr fontId="38"/>
  </si>
  <si>
    <t>オーストラリア</t>
    <phoneticPr fontId="38"/>
  </si>
  <si>
    <t>H29</t>
    <phoneticPr fontId="38"/>
  </si>
  <si>
    <t>H20</t>
    <phoneticPr fontId="38"/>
  </si>
  <si>
    <t>（２）長期滞在者数</t>
    <phoneticPr fontId="43"/>
  </si>
  <si>
    <r>
      <rPr>
        <sz val="11"/>
        <color theme="1"/>
        <rFont val="ＭＳ Ｐ明朝"/>
        <family val="1"/>
        <charset val="128"/>
      </rPr>
      <t xml:space="preserve">
</t>
    </r>
    <r>
      <rPr>
        <b/>
        <sz val="14"/>
        <color theme="1"/>
        <rFont val="ＭＳ Ｐゴシック"/>
        <family val="3"/>
        <charset val="128"/>
        <scheme val="minor"/>
      </rPr>
      <t/>
    </r>
    <phoneticPr fontId="38"/>
  </si>
  <si>
    <t>　他方、増加傾向にあった上海では、平成２４年をピークに長期滞在者の減少が続いており(前年比で平成２５年は約１７%, ２６年は約０.６%, ２７年は約２.７%, ２８年は約４．１%, ２９年は約２．２%それぞれ減少)、最多時（同年の５万７，２３８人）の約７５％相当の人数となりました。</t>
    <phoneticPr fontId="38"/>
  </si>
  <si>
    <r>
      <rPr>
        <b/>
        <sz val="14"/>
        <color theme="1"/>
        <rFont val="ＭＳ Ｐ明朝"/>
        <family val="1"/>
        <charset val="128"/>
      </rPr>
      <t>カ　職業別</t>
    </r>
    <r>
      <rPr>
        <sz val="11"/>
        <color theme="1"/>
        <rFont val="ＭＳ Ｐ明朝"/>
        <family val="1"/>
        <charset val="128"/>
      </rPr>
      <t xml:space="preserve">
　 職業別では、｢民間企業関係者」が長期滞在者の約５３％（４６万３，７００人）で最も多く、次いで、「留学生・研究者・教師」約２１％（１８万４０６人）、「その他（無職など）」約１７％（１４万８，６５１人）、「自由業関係者」約５．６％（４万８，７８５人）、「政府関係者」約２．６％（２万２，６５９人）の順となっています。</t>
    </r>
    <r>
      <rPr>
        <b/>
        <sz val="14"/>
        <color theme="1"/>
        <rFont val="ＭＳ Ｐゴシック"/>
        <family val="3"/>
        <charset val="128"/>
        <scheme val="minor"/>
      </rPr>
      <t/>
    </r>
    <phoneticPr fontId="38"/>
  </si>
  <si>
    <t>（３）永住者数</t>
    <phoneticPr fontId="43"/>
  </si>
  <si>
    <r>
      <rPr>
        <b/>
        <sz val="14"/>
        <rFont val="ＭＳ Ｐ明朝"/>
        <family val="1"/>
        <charset val="128"/>
      </rPr>
      <t>イ　男女別</t>
    </r>
    <r>
      <rPr>
        <b/>
        <sz val="11"/>
        <rFont val="ＭＳ Ｐ明朝"/>
        <family val="1"/>
        <charset val="128"/>
      </rPr>
      <t xml:space="preserve">
　 </t>
    </r>
    <r>
      <rPr>
        <sz val="11"/>
        <rFont val="ＭＳ Ｐ明朝"/>
        <family val="1"/>
        <charset val="128"/>
      </rPr>
      <t>男女別では、「男性」が１８万５，６３６人（約３８％）、「女性」が２９万８，５１４人（約６２％）であり、「女性」が「男性」を上回っています。
　前年比では、「男性」が約３．０％（５，４８４人）、「女性」が約３．６％（１万２３８人）それぞれ増加しています。</t>
    </r>
    <r>
      <rPr>
        <b/>
        <sz val="14"/>
        <rFont val="ＭＳ Ｐゴシック"/>
        <family val="3"/>
        <charset val="128"/>
        <scheme val="minor"/>
      </rPr>
      <t/>
    </r>
    <phoneticPr fontId="38"/>
  </si>
  <si>
    <t>２．２   海外在留邦人数推移</t>
    <phoneticPr fontId="25"/>
  </si>
  <si>
    <t>（単位：人）</t>
    <phoneticPr fontId="43"/>
  </si>
  <si>
    <r>
      <t xml:space="preserve">総数
</t>
    </r>
    <r>
      <rPr>
        <sz val="8"/>
        <rFont val="ＭＳ Ｐゴシック"/>
        <family val="3"/>
        <charset val="128"/>
        <scheme val="minor"/>
      </rPr>
      <t>（①＋②）</t>
    </r>
    <r>
      <rPr>
        <sz val="10"/>
        <rFont val="ＭＳ Ｐゴシック"/>
        <family val="3"/>
        <charset val="128"/>
        <scheme val="minor"/>
      </rPr>
      <t xml:space="preserve"> </t>
    </r>
    <phoneticPr fontId="38"/>
  </si>
  <si>
    <r>
      <t xml:space="preserve">永住者
</t>
    </r>
    <r>
      <rPr>
        <sz val="8"/>
        <rFont val="ＭＳ Ｐゴシック"/>
        <family val="3"/>
        <charset val="128"/>
        <scheme val="minor"/>
      </rPr>
      <t xml:space="preserve">（②） </t>
    </r>
    <phoneticPr fontId="38"/>
  </si>
  <si>
    <t xml:space="preserve">N/A </t>
    <phoneticPr fontId="25"/>
  </si>
  <si>
    <t xml:space="preserve">平成２年 </t>
    <phoneticPr fontId="25"/>
  </si>
  <si>
    <t xml:space="preserve">平成３年 </t>
    <phoneticPr fontId="25"/>
  </si>
  <si>
    <t xml:space="preserve">平成４年 </t>
    <phoneticPr fontId="25"/>
  </si>
  <si>
    <t xml:space="preserve">平成５年 </t>
    <phoneticPr fontId="25"/>
  </si>
  <si>
    <t xml:space="preserve">平成６年 </t>
    <phoneticPr fontId="25"/>
  </si>
  <si>
    <t xml:space="preserve">平成７年 </t>
    <phoneticPr fontId="25"/>
  </si>
  <si>
    <t xml:space="preserve">平成８年 </t>
    <phoneticPr fontId="25"/>
  </si>
  <si>
    <t xml:space="preserve">平成９年 </t>
    <phoneticPr fontId="25"/>
  </si>
  <si>
    <t xml:space="preserve">平成18年 </t>
    <phoneticPr fontId="38"/>
  </si>
  <si>
    <t xml:space="preserve">平成22年 </t>
    <phoneticPr fontId="25"/>
  </si>
  <si>
    <t xml:space="preserve">平成23年 </t>
    <phoneticPr fontId="25"/>
  </si>
  <si>
    <t xml:space="preserve">平成24年 </t>
    <phoneticPr fontId="25"/>
  </si>
  <si>
    <t>平成25年</t>
    <phoneticPr fontId="25"/>
  </si>
  <si>
    <t>平成26年</t>
    <phoneticPr fontId="25"/>
  </si>
  <si>
    <t>平成27年</t>
    <phoneticPr fontId="25"/>
  </si>
  <si>
    <t>平成29年</t>
    <phoneticPr fontId="25"/>
  </si>
  <si>
    <t xml:space="preserve">平成１０年 </t>
    <phoneticPr fontId="25"/>
  </si>
  <si>
    <t xml:space="preserve">平成１１年 </t>
    <phoneticPr fontId="25"/>
  </si>
  <si>
    <t xml:space="preserve">平成１２年 </t>
    <phoneticPr fontId="25"/>
  </si>
  <si>
    <t xml:space="preserve">平成１３年 </t>
    <phoneticPr fontId="25"/>
  </si>
  <si>
    <t xml:space="preserve">平成１４年 </t>
    <phoneticPr fontId="25"/>
  </si>
  <si>
    <t xml:space="preserve">平成１５年 </t>
    <phoneticPr fontId="25"/>
  </si>
  <si>
    <t xml:space="preserve">平成１６年 </t>
    <phoneticPr fontId="25"/>
  </si>
  <si>
    <t xml:space="preserve">平成１７年 </t>
    <phoneticPr fontId="25"/>
  </si>
  <si>
    <t xml:space="preserve">平成１８年 </t>
    <phoneticPr fontId="25"/>
  </si>
  <si>
    <t xml:space="preserve">平成１９年 </t>
    <phoneticPr fontId="25"/>
  </si>
  <si>
    <t xml:space="preserve">平成２０年 </t>
    <phoneticPr fontId="25"/>
  </si>
  <si>
    <t xml:space="preserve">平成２１年 </t>
    <phoneticPr fontId="25"/>
  </si>
  <si>
    <t xml:space="preserve">平成２２年 </t>
    <phoneticPr fontId="25"/>
  </si>
  <si>
    <t xml:space="preserve">平成２３年 </t>
    <phoneticPr fontId="25"/>
  </si>
  <si>
    <t xml:space="preserve">平成２４年 </t>
    <phoneticPr fontId="25"/>
  </si>
  <si>
    <t xml:space="preserve">平成２５年 </t>
    <phoneticPr fontId="25"/>
  </si>
  <si>
    <t xml:space="preserve">平成２６年 </t>
    <phoneticPr fontId="25"/>
  </si>
  <si>
    <t xml:space="preserve">平成２７年 </t>
    <phoneticPr fontId="25"/>
  </si>
  <si>
    <t xml:space="preserve">平成２９年 </t>
    <phoneticPr fontId="25"/>
  </si>
  <si>
    <t>（単位：人）</t>
    <phoneticPr fontId="43"/>
  </si>
  <si>
    <t>前年比</t>
    <phoneticPr fontId="43"/>
  </si>
  <si>
    <t xml:space="preserve">アジア         </t>
    <phoneticPr fontId="43"/>
  </si>
  <si>
    <t xml:space="preserve">大洋州          </t>
    <phoneticPr fontId="43"/>
  </si>
  <si>
    <t>アジア</t>
    <phoneticPr fontId="43"/>
  </si>
  <si>
    <t>大洋州</t>
    <phoneticPr fontId="43"/>
  </si>
  <si>
    <t>北米</t>
    <phoneticPr fontId="43"/>
  </si>
  <si>
    <t>中米</t>
    <phoneticPr fontId="43"/>
  </si>
  <si>
    <t>南米</t>
    <phoneticPr fontId="43"/>
  </si>
  <si>
    <t xml:space="preserve">         </t>
    <phoneticPr fontId="43"/>
  </si>
  <si>
    <t>西欧</t>
    <phoneticPr fontId="43"/>
  </si>
  <si>
    <t>東欧・旧ソ連</t>
    <phoneticPr fontId="43"/>
  </si>
  <si>
    <t>中東</t>
    <phoneticPr fontId="43"/>
  </si>
  <si>
    <t xml:space="preserve">        </t>
    <phoneticPr fontId="43"/>
  </si>
  <si>
    <t>アフリカ</t>
    <phoneticPr fontId="43"/>
  </si>
  <si>
    <t>全世界</t>
    <phoneticPr fontId="43"/>
  </si>
  <si>
    <t>平成２９年</t>
    <phoneticPr fontId="43"/>
  </si>
  <si>
    <t xml:space="preserve">平成２９年１０月１日現在  </t>
    <phoneticPr fontId="38"/>
  </si>
  <si>
    <t xml:space="preserve">（単位：人）  </t>
    <phoneticPr fontId="43"/>
  </si>
  <si>
    <t>地域</t>
    <rPh sb="0" eb="2">
      <t>チイキ</t>
    </rPh>
    <phoneticPr fontId="1"/>
  </si>
  <si>
    <t>総数</t>
    <rPh sb="0" eb="2">
      <t>ソウスウ</t>
    </rPh>
    <phoneticPr fontId="1"/>
  </si>
  <si>
    <t>６０歳以上</t>
    <rPh sb="2" eb="3">
      <t>サイ</t>
    </rPh>
    <rPh sb="3" eb="5">
      <t>イジョウ</t>
    </rPh>
    <phoneticPr fontId="1"/>
  </si>
  <si>
    <t>５０歳代</t>
    <rPh sb="2" eb="4">
      <t>サイダイ</t>
    </rPh>
    <phoneticPr fontId="1"/>
  </si>
  <si>
    <t>４０歳代</t>
    <phoneticPr fontId="1"/>
  </si>
  <si>
    <t>３０歳代</t>
    <phoneticPr fontId="1"/>
  </si>
  <si>
    <t>２０歳代</t>
    <phoneticPr fontId="1"/>
  </si>
  <si>
    <t>２０歳未満</t>
    <phoneticPr fontId="1"/>
  </si>
  <si>
    <t>計</t>
    <rPh sb="0" eb="1">
      <t>ケイ</t>
    </rPh>
    <phoneticPr fontId="1"/>
  </si>
  <si>
    <t>男性</t>
    <phoneticPr fontId="1"/>
  </si>
  <si>
    <t>女性</t>
    <rPh sb="0" eb="2">
      <t>ジョセイ</t>
    </rPh>
    <phoneticPr fontId="1"/>
  </si>
  <si>
    <t>アジア</t>
    <phoneticPr fontId="43"/>
  </si>
  <si>
    <t>大洋州</t>
    <phoneticPr fontId="43"/>
  </si>
  <si>
    <t>北米</t>
    <phoneticPr fontId="43"/>
  </si>
  <si>
    <t>中米</t>
    <phoneticPr fontId="38"/>
  </si>
  <si>
    <t>性別</t>
    <rPh sb="0" eb="2">
      <t>セイベツ</t>
    </rPh>
    <phoneticPr fontId="1"/>
  </si>
  <si>
    <t>60歳
以上</t>
    <rPh sb="2" eb="3">
      <t>サイ</t>
    </rPh>
    <rPh sb="4" eb="6">
      <t>イジョウ</t>
    </rPh>
    <phoneticPr fontId="1"/>
  </si>
  <si>
    <t>50歳代</t>
    <rPh sb="2" eb="4">
      <t>サイダイ</t>
    </rPh>
    <phoneticPr fontId="1"/>
  </si>
  <si>
    <t>40歳代</t>
    <phoneticPr fontId="1"/>
  </si>
  <si>
    <t>30歳代</t>
    <phoneticPr fontId="1"/>
  </si>
  <si>
    <t>20歳代</t>
    <phoneticPr fontId="1"/>
  </si>
  <si>
    <t>20歳
未満</t>
    <phoneticPr fontId="1"/>
  </si>
  <si>
    <t>南米</t>
    <phoneticPr fontId="43"/>
  </si>
  <si>
    <t>（単位：人）</t>
    <phoneticPr fontId="43"/>
  </si>
  <si>
    <t>アジア</t>
    <phoneticPr fontId="43"/>
  </si>
  <si>
    <t>大洋州</t>
    <phoneticPr fontId="43"/>
  </si>
  <si>
    <t>北米</t>
    <phoneticPr fontId="43"/>
  </si>
  <si>
    <t>中米</t>
    <phoneticPr fontId="43"/>
  </si>
  <si>
    <t>南米</t>
    <phoneticPr fontId="43"/>
  </si>
  <si>
    <t>西欧</t>
    <phoneticPr fontId="43"/>
  </si>
  <si>
    <t>中東</t>
    <phoneticPr fontId="43"/>
  </si>
  <si>
    <t>アフリカ</t>
    <phoneticPr fontId="43"/>
  </si>
  <si>
    <t>南極</t>
    <phoneticPr fontId="43"/>
  </si>
  <si>
    <t>全世界</t>
    <phoneticPr fontId="43"/>
  </si>
  <si>
    <t>留学・研究</t>
    <phoneticPr fontId="43"/>
  </si>
  <si>
    <t>留学・研究</t>
    <phoneticPr fontId="43"/>
  </si>
  <si>
    <t>留学・研究</t>
    <phoneticPr fontId="43"/>
  </si>
  <si>
    <t>留学・研究</t>
    <phoneticPr fontId="43"/>
  </si>
  <si>
    <t>留学・研究</t>
    <phoneticPr fontId="43"/>
  </si>
  <si>
    <t>留学・研究</t>
    <phoneticPr fontId="43"/>
  </si>
  <si>
    <t>アフリカ</t>
    <phoneticPr fontId="43"/>
  </si>
  <si>
    <t>留学・研究</t>
    <phoneticPr fontId="43"/>
  </si>
  <si>
    <t>全世界</t>
    <phoneticPr fontId="43"/>
  </si>
  <si>
    <t>米国</t>
    <rPh sb="0" eb="1">
      <t>ベイ</t>
    </rPh>
    <phoneticPr fontId="1"/>
  </si>
  <si>
    <t>順 
位</t>
    <phoneticPr fontId="38"/>
  </si>
  <si>
    <t>平成２９年</t>
    <phoneticPr fontId="38"/>
  </si>
  <si>
    <t>平成２８年</t>
    <phoneticPr fontId="38"/>
  </si>
  <si>
    <t>平成２２年</t>
    <phoneticPr fontId="38"/>
  </si>
  <si>
    <t>グアム（米領-在ハガッニャ総）</t>
    <phoneticPr fontId="38"/>
  </si>
  <si>
    <t>（注１）永住者：３か月以上の海外在留者のうち、在留国などより永住権を認められており、生活の本拠を我が国から海外に移した邦人</t>
    <phoneticPr fontId="38"/>
  </si>
  <si>
    <t>順 
位</t>
    <phoneticPr fontId="38"/>
  </si>
  <si>
    <t>平成２９年</t>
    <phoneticPr fontId="38"/>
  </si>
  <si>
    <t>平成２８年</t>
    <phoneticPr fontId="38"/>
  </si>
  <si>
    <t>平成２２年</t>
    <phoneticPr fontId="38"/>
  </si>
  <si>
    <t>永住者数</t>
    <phoneticPr fontId="38"/>
  </si>
  <si>
    <r>
      <t>北マリアナ諸島（</t>
    </r>
    <r>
      <rPr>
        <sz val="7"/>
        <rFont val="MS UI Gothic"/>
        <family val="3"/>
        <charset val="128"/>
      </rPr>
      <t>米領-在サイパン事）</t>
    </r>
    <rPh sb="16" eb="17">
      <t>コト</t>
    </rPh>
    <phoneticPr fontId="1"/>
  </si>
  <si>
    <t>長期滞在者数</t>
    <phoneticPr fontId="38"/>
  </si>
  <si>
    <r>
      <t xml:space="preserve">ノルウェー,
</t>
    </r>
    <r>
      <rPr>
        <sz val="6"/>
        <rFont val="ＭＳ Ｐゴシック"/>
        <family val="3"/>
        <charset val="128"/>
      </rPr>
      <t>ルクセンブルク</t>
    </r>
    <phoneticPr fontId="38"/>
  </si>
  <si>
    <r>
      <t xml:space="preserve"> </t>
    </r>
    <r>
      <rPr>
        <sz val="10"/>
        <color rgb="FFFF0000"/>
        <rFont val="ＭＳ Ｐゴシック"/>
        <family val="3"/>
        <charset val="128"/>
      </rPr>
      <t>-</t>
    </r>
    <r>
      <rPr>
        <sz val="10"/>
        <color theme="1"/>
        <rFont val="ＭＳ Ｐゴシック"/>
        <family val="3"/>
        <charset val="128"/>
      </rPr>
      <t>8.6%
 +6.0%</t>
    </r>
    <phoneticPr fontId="38"/>
  </si>
  <si>
    <t>ブリュッセル首都圏</t>
    <rPh sb="6" eb="8">
      <t>シュト</t>
    </rPh>
    <phoneticPr fontId="1"/>
  </si>
  <si>
    <t>メキシコ連邦区（メキシコ市）</t>
    <rPh sb="12" eb="13">
      <t>シ</t>
    </rPh>
    <phoneticPr fontId="1"/>
  </si>
  <si>
    <t>（単位：人）　</t>
    <phoneticPr fontId="38"/>
  </si>
  <si>
    <t>順 
位</t>
    <phoneticPr fontId="38"/>
  </si>
  <si>
    <t>平成２９年</t>
    <phoneticPr fontId="38"/>
  </si>
  <si>
    <t>平成２８年</t>
    <phoneticPr fontId="38"/>
  </si>
  <si>
    <t>平成２７年</t>
    <phoneticPr fontId="38"/>
  </si>
  <si>
    <t>平成２６年</t>
    <phoneticPr fontId="38"/>
  </si>
  <si>
    <t>平成２５年</t>
    <phoneticPr fontId="38"/>
  </si>
  <si>
    <t>平成２４年</t>
    <phoneticPr fontId="38"/>
  </si>
  <si>
    <t>平成２３年</t>
    <phoneticPr fontId="38"/>
  </si>
  <si>
    <t>平成２２年</t>
    <phoneticPr fontId="38"/>
  </si>
  <si>
    <t xml:space="preserve">永住者数 </t>
    <phoneticPr fontId="38"/>
  </si>
  <si>
    <t>ホノルル</t>
    <phoneticPr fontId="38"/>
  </si>
  <si>
    <t>ホノルル</t>
    <phoneticPr fontId="1"/>
  </si>
  <si>
    <t>サンパウロ</t>
    <phoneticPr fontId="38"/>
  </si>
  <si>
    <t>ゴールドコースト</t>
    <phoneticPr fontId="38"/>
  </si>
  <si>
    <t>トロント</t>
    <phoneticPr fontId="38"/>
  </si>
  <si>
    <t>ゴールドコースト</t>
    <phoneticPr fontId="1"/>
  </si>
  <si>
    <t>パース</t>
    <phoneticPr fontId="38"/>
  </si>
  <si>
    <t>ブエノスアイレス</t>
    <phoneticPr fontId="38"/>
  </si>
  <si>
    <t>サンディエゴ</t>
    <phoneticPr fontId="38"/>
  </si>
  <si>
    <t>ケアンズ</t>
    <phoneticPr fontId="38"/>
  </si>
  <si>
    <t>香港（中国）</t>
    <phoneticPr fontId="38"/>
  </si>
  <si>
    <t>シンガポール</t>
    <phoneticPr fontId="1"/>
  </si>
  <si>
    <t>シンガポール</t>
    <phoneticPr fontId="38"/>
  </si>
  <si>
    <t>カルガリー</t>
    <phoneticPr fontId="38"/>
  </si>
  <si>
    <t>アトランタ都市圏</t>
    <phoneticPr fontId="38"/>
  </si>
  <si>
    <t>リマ</t>
    <phoneticPr fontId="1"/>
  </si>
  <si>
    <t>リマ</t>
    <phoneticPr fontId="38"/>
  </si>
  <si>
    <t>ラスベガス都市圏</t>
    <rPh sb="5" eb="8">
      <t>トシケン</t>
    </rPh>
    <phoneticPr fontId="1"/>
  </si>
  <si>
    <t>マニラ都市圏</t>
    <phoneticPr fontId="38"/>
  </si>
  <si>
    <t>パリ</t>
    <phoneticPr fontId="38"/>
  </si>
  <si>
    <t>モジ・ダス・クルーゼス(ブラジル)</t>
    <phoneticPr fontId="38"/>
  </si>
  <si>
    <t>ストックホルム</t>
    <phoneticPr fontId="38"/>
  </si>
  <si>
    <t>ストックホルム</t>
    <phoneticPr fontId="1"/>
  </si>
  <si>
    <t>モントリオール</t>
    <phoneticPr fontId="1"/>
  </si>
  <si>
    <t>モントリオール</t>
    <phoneticPr fontId="38"/>
  </si>
  <si>
    <t>ミュンヘン</t>
    <phoneticPr fontId="1"/>
  </si>
  <si>
    <t>ダラス都市圏（米国）</t>
    <phoneticPr fontId="38"/>
  </si>
  <si>
    <t>デュッセルドルフ</t>
    <phoneticPr fontId="38"/>
  </si>
  <si>
    <t>オタワ</t>
    <phoneticPr fontId="38"/>
  </si>
  <si>
    <t>ミュンヘン</t>
    <phoneticPr fontId="38"/>
  </si>
  <si>
    <t>オタワ</t>
    <phoneticPr fontId="1"/>
  </si>
  <si>
    <t>ダラス（米国）</t>
    <phoneticPr fontId="38"/>
  </si>
  <si>
    <t>サン・ベルナード・ド・カンポ(ブラジル)</t>
    <phoneticPr fontId="38"/>
  </si>
  <si>
    <t>ベレン（ブラジル）</t>
    <phoneticPr fontId="38"/>
  </si>
  <si>
    <t>台北（台湾）</t>
    <phoneticPr fontId="38"/>
  </si>
  <si>
    <t>ローマ都市圏</t>
    <phoneticPr fontId="38"/>
  </si>
  <si>
    <t>-</t>
    <phoneticPr fontId="38"/>
  </si>
  <si>
    <t>バンコク</t>
    <phoneticPr fontId="1"/>
  </si>
  <si>
    <t>バンコク</t>
    <phoneticPr fontId="38"/>
  </si>
  <si>
    <t>イグアス（パラグアイ）</t>
    <phoneticPr fontId="38"/>
  </si>
  <si>
    <t>ロンドリーナ（ブラジル）</t>
    <phoneticPr fontId="1"/>
  </si>
  <si>
    <t xml:space="preserve">香港（中国） </t>
    <phoneticPr fontId="38"/>
  </si>
  <si>
    <t>シドニー都市圏</t>
    <phoneticPr fontId="38"/>
  </si>
  <si>
    <t xml:space="preserve">シドニー都市圏 </t>
    <phoneticPr fontId="38"/>
  </si>
  <si>
    <t>クアラルンプール</t>
    <phoneticPr fontId="38"/>
  </si>
  <si>
    <t>ジャカルタ</t>
    <phoneticPr fontId="38"/>
  </si>
  <si>
    <t xml:space="preserve">サンディエゴ </t>
    <phoneticPr fontId="38"/>
  </si>
  <si>
    <t>ホーチミン</t>
    <phoneticPr fontId="38"/>
  </si>
  <si>
    <t>南ジャカルタ(インドネシア)</t>
    <phoneticPr fontId="38"/>
  </si>
  <si>
    <t>サンノゼ都市圏（米国）</t>
    <phoneticPr fontId="38"/>
  </si>
  <si>
    <t xml:space="preserve">広州（中国） </t>
    <phoneticPr fontId="38"/>
  </si>
  <si>
    <t>シカゴ都市圏</t>
    <phoneticPr fontId="38"/>
  </si>
  <si>
    <t>ハノイ</t>
    <phoneticPr fontId="38"/>
  </si>
  <si>
    <t xml:space="preserve">ホノルル </t>
    <phoneticPr fontId="38"/>
  </si>
  <si>
    <t>ブリスベン</t>
    <phoneticPr fontId="38"/>
  </si>
  <si>
    <t xml:space="preserve">ブリュッセル都市圏 </t>
    <phoneticPr fontId="38"/>
  </si>
  <si>
    <t xml:space="preserve">オークランド都市圏 </t>
    <phoneticPr fontId="38"/>
  </si>
  <si>
    <t>シアトル都市圏</t>
    <phoneticPr fontId="38"/>
  </si>
  <si>
    <t>ノバイ（米国）</t>
    <phoneticPr fontId="38"/>
  </si>
  <si>
    <t xml:space="preserve">ノバイ (米国) </t>
    <phoneticPr fontId="38"/>
  </si>
  <si>
    <t>ベルリン</t>
    <phoneticPr fontId="38"/>
  </si>
  <si>
    <t>ミラノ都市圏</t>
    <phoneticPr fontId="38"/>
  </si>
  <si>
    <t>フランクフルト</t>
    <phoneticPr fontId="38"/>
  </si>
  <si>
    <t>ミラノ都市圏</t>
    <rPh sb="3" eb="6">
      <t>トシケン</t>
    </rPh>
    <phoneticPr fontId="1"/>
  </si>
  <si>
    <t>ヒューストン（米国）</t>
    <phoneticPr fontId="38"/>
  </si>
  <si>
    <t>プノンペン</t>
    <phoneticPr fontId="38"/>
  </si>
  <si>
    <t>フランクフルト</t>
    <phoneticPr fontId="1"/>
  </si>
  <si>
    <t>ドバイ</t>
    <phoneticPr fontId="38"/>
  </si>
  <si>
    <t xml:space="preserve">杭州（中国） </t>
    <phoneticPr fontId="38"/>
  </si>
  <si>
    <t xml:space="preserve">台中（台湾） </t>
    <phoneticPr fontId="38"/>
  </si>
  <si>
    <t xml:space="preserve">ベルリン </t>
    <phoneticPr fontId="38"/>
  </si>
  <si>
    <t xml:space="preserve">高雄（台湾） </t>
    <phoneticPr fontId="38"/>
  </si>
  <si>
    <t xml:space="preserve">ボストン </t>
    <phoneticPr fontId="38"/>
  </si>
  <si>
    <t>ペナン島市.(マレーシア)</t>
    <phoneticPr fontId="38"/>
  </si>
  <si>
    <t xml:space="preserve">新北（台湾） </t>
    <phoneticPr fontId="38"/>
  </si>
  <si>
    <t>ブルックライン(米国)</t>
    <phoneticPr fontId="82"/>
  </si>
  <si>
    <t xml:space="preserve">天津（中国） </t>
    <phoneticPr fontId="38"/>
  </si>
  <si>
    <t>バルセロナ</t>
    <phoneticPr fontId="38"/>
  </si>
  <si>
    <t>ヒューストン都市圏（米国）</t>
    <phoneticPr fontId="38"/>
  </si>
  <si>
    <t>デリー(インド)</t>
    <phoneticPr fontId="38"/>
  </si>
  <si>
    <t>チェンマイ</t>
    <phoneticPr fontId="38"/>
  </si>
  <si>
    <t>グルガオン（インド）</t>
    <phoneticPr fontId="38"/>
  </si>
  <si>
    <t>中央ジャカルタ(インドネシア)</t>
    <phoneticPr fontId="38"/>
  </si>
  <si>
    <t>ダブリン（米国）</t>
    <phoneticPr fontId="38"/>
  </si>
  <si>
    <t>ヤンゴン都市圏</t>
    <phoneticPr fontId="38"/>
  </si>
  <si>
    <t>ポートランド都市圏</t>
    <phoneticPr fontId="38"/>
  </si>
  <si>
    <t>アムステルフェーン（オランダ）</t>
    <phoneticPr fontId="38"/>
  </si>
  <si>
    <t>（単位：人）</t>
    <phoneticPr fontId="43"/>
  </si>
  <si>
    <t>平成２３年</t>
    <phoneticPr fontId="38"/>
  </si>
  <si>
    <r>
      <t xml:space="preserve">ロンドン総
</t>
    </r>
    <r>
      <rPr>
        <sz val="7"/>
        <rFont val="ＭＳ Ｐゴシック"/>
        <family val="3"/>
        <charset val="128"/>
      </rPr>
      <t>(英国大)</t>
    </r>
    <rPh sb="4" eb="5">
      <t>ソウ</t>
    </rPh>
    <phoneticPr fontId="1"/>
  </si>
  <si>
    <t>シンガポール大</t>
    <rPh sb="6" eb="7">
      <t>タイ</t>
    </rPh>
    <phoneticPr fontId="1"/>
  </si>
  <si>
    <r>
      <t xml:space="preserve">マニラ総
</t>
    </r>
    <r>
      <rPr>
        <sz val="7"/>
        <rFont val="ＭＳ Ｐゴシック"/>
        <family val="3"/>
        <charset val="128"/>
      </rPr>
      <t>(フィリピン大)</t>
    </r>
    <rPh sb="3" eb="4">
      <t>ソウ</t>
    </rPh>
    <phoneticPr fontId="1"/>
  </si>
  <si>
    <t>アルゼンチン大</t>
    <rPh sb="6" eb="7">
      <t>タイ</t>
    </rPh>
    <phoneticPr fontId="1"/>
  </si>
  <si>
    <t>ジャカルタ総(インドネシア大)</t>
    <rPh sb="5" eb="6">
      <t>ソウ</t>
    </rPh>
    <phoneticPr fontId="1"/>
  </si>
  <si>
    <t>メキシコ大</t>
    <rPh sb="4" eb="5">
      <t>タイ</t>
    </rPh>
    <phoneticPr fontId="1"/>
  </si>
  <si>
    <t>ポートランド総</t>
    <rPh sb="6" eb="7">
      <t>ソウ</t>
    </rPh>
    <phoneticPr fontId="1"/>
  </si>
  <si>
    <t>ベルギー大</t>
    <rPh sb="4" eb="5">
      <t>タイ</t>
    </rPh>
    <phoneticPr fontId="1"/>
  </si>
  <si>
    <t>ハンブルク総</t>
    <rPh sb="5" eb="6">
      <t>ソウ</t>
    </rPh>
    <phoneticPr fontId="1"/>
  </si>
  <si>
    <t>ペルー大</t>
    <rPh sb="3" eb="4">
      <t>タイ</t>
    </rPh>
    <phoneticPr fontId="1"/>
  </si>
  <si>
    <t>スウェーデン大</t>
    <rPh sb="6" eb="7">
      <t>タイ</t>
    </rPh>
    <phoneticPr fontId="1"/>
  </si>
  <si>
    <t>オーストリア大</t>
    <rPh sb="6" eb="7">
      <t>タイ</t>
    </rPh>
    <phoneticPr fontId="1"/>
  </si>
  <si>
    <t>ベレン総</t>
    <rPh sb="3" eb="4">
      <t>ソウ</t>
    </rPh>
    <phoneticPr fontId="1"/>
  </si>
  <si>
    <t>カンボジア大</t>
    <rPh sb="5" eb="6">
      <t>タイ</t>
    </rPh>
    <phoneticPr fontId="1"/>
  </si>
  <si>
    <t>フィンランド大</t>
    <rPh sb="6" eb="7">
      <t>タイ</t>
    </rPh>
    <phoneticPr fontId="1"/>
  </si>
  <si>
    <t>アイルランド大</t>
    <rPh sb="6" eb="7">
      <t>タイ</t>
    </rPh>
    <phoneticPr fontId="1"/>
  </si>
  <si>
    <t>チェコ大</t>
    <rPh sb="3" eb="4">
      <t>タイ</t>
    </rPh>
    <phoneticPr fontId="1"/>
  </si>
  <si>
    <t>チリ大</t>
    <rPh sb="2" eb="3">
      <t>タイ</t>
    </rPh>
    <phoneticPr fontId="1"/>
  </si>
  <si>
    <t>ハンガリー大</t>
    <rPh sb="5" eb="6">
      <t>タイ</t>
    </rPh>
    <phoneticPr fontId="1"/>
  </si>
  <si>
    <t>デンマーク大</t>
    <rPh sb="5" eb="6">
      <t>タイ</t>
    </rPh>
    <phoneticPr fontId="1"/>
  </si>
  <si>
    <t>コロンビア大</t>
    <rPh sb="5" eb="6">
      <t>タイ</t>
    </rPh>
    <phoneticPr fontId="1"/>
  </si>
  <si>
    <t>カタール大</t>
    <rPh sb="4" eb="5">
      <t>タイ</t>
    </rPh>
    <phoneticPr fontId="1"/>
  </si>
  <si>
    <t>米国大</t>
    <rPh sb="0" eb="1">
      <t>ベイ</t>
    </rPh>
    <phoneticPr fontId="1"/>
  </si>
  <si>
    <t>ポーランド大</t>
    <rPh sb="5" eb="6">
      <t>タイ</t>
    </rPh>
    <phoneticPr fontId="1"/>
  </si>
  <si>
    <t>－</t>
    <phoneticPr fontId="38"/>
  </si>
  <si>
    <t>エジプト大</t>
    <rPh sb="4" eb="5">
      <t>タイ</t>
    </rPh>
    <phoneticPr fontId="1"/>
  </si>
  <si>
    <t>サイパン駐</t>
    <rPh sb="4" eb="5">
      <t>チュウ</t>
    </rPh>
    <phoneticPr fontId="1"/>
  </si>
  <si>
    <t>ジョホールバル駐</t>
    <rPh sb="7" eb="8">
      <t>チュウ</t>
    </rPh>
    <phoneticPr fontId="1"/>
  </si>
  <si>
    <t>ネパール大</t>
    <rPh sb="4" eb="5">
      <t>タイ</t>
    </rPh>
    <phoneticPr fontId="1"/>
  </si>
  <si>
    <t>ノルウェー大</t>
    <rPh sb="5" eb="6">
      <t>タイ</t>
    </rPh>
    <phoneticPr fontId="1"/>
  </si>
  <si>
    <t>ドミニカ共和国大</t>
    <rPh sb="7" eb="8">
      <t>タイ</t>
    </rPh>
    <phoneticPr fontId="1"/>
  </si>
  <si>
    <t>バングラデシュ大</t>
    <rPh sb="7" eb="8">
      <t>タイ</t>
    </rPh>
    <phoneticPr fontId="1"/>
  </si>
  <si>
    <t>サイパン事</t>
    <rPh sb="4" eb="5">
      <t>コト</t>
    </rPh>
    <phoneticPr fontId="1"/>
  </si>
  <si>
    <t>イラン大</t>
    <rPh sb="3" eb="4">
      <t>タイ</t>
    </rPh>
    <phoneticPr fontId="1"/>
  </si>
  <si>
    <t>ケニア大</t>
    <rPh sb="3" eb="4">
      <t>タイ</t>
    </rPh>
    <phoneticPr fontId="1"/>
  </si>
  <si>
    <t>ギリシャ大</t>
    <rPh sb="4" eb="5">
      <t>タイ</t>
    </rPh>
    <phoneticPr fontId="1"/>
  </si>
  <si>
    <t>-</t>
    <phoneticPr fontId="38"/>
  </si>
  <si>
    <t>アルジェリア大</t>
    <rPh sb="6" eb="7">
      <t>タイ</t>
    </rPh>
    <phoneticPr fontId="1"/>
  </si>
  <si>
    <t>ルクセンブルク大</t>
    <rPh sb="7" eb="8">
      <t>タイ</t>
    </rPh>
    <phoneticPr fontId="1"/>
  </si>
  <si>
    <t>ポルトガル大</t>
    <rPh sb="5" eb="6">
      <t>タイ</t>
    </rPh>
    <phoneticPr fontId="1"/>
  </si>
  <si>
    <t>ベネズエラ大</t>
    <rPh sb="5" eb="6">
      <t>タイ</t>
    </rPh>
    <phoneticPr fontId="1"/>
  </si>
  <si>
    <t>南スーダン大</t>
    <rPh sb="5" eb="6">
      <t>タイ</t>
    </rPh>
    <phoneticPr fontId="1"/>
  </si>
  <si>
    <t>コスタリカ大</t>
    <rPh sb="5" eb="6">
      <t>タイ</t>
    </rPh>
    <phoneticPr fontId="1"/>
  </si>
  <si>
    <t>エクアドル大</t>
    <rPh sb="5" eb="6">
      <t>タイ</t>
    </rPh>
    <phoneticPr fontId="1"/>
  </si>
  <si>
    <t>モロッコ大</t>
    <rPh sb="4" eb="5">
      <t>タイ</t>
    </rPh>
    <phoneticPr fontId="1"/>
  </si>
  <si>
    <t>ウルグアイ大</t>
    <rPh sb="5" eb="6">
      <t>タイ</t>
    </rPh>
    <phoneticPr fontId="1"/>
  </si>
  <si>
    <t>タンザニア大</t>
    <rPh sb="5" eb="6">
      <t>タイ</t>
    </rPh>
    <phoneticPr fontId="1"/>
  </si>
  <si>
    <t>グアテマラ大</t>
    <rPh sb="5" eb="6">
      <t>タイ</t>
    </rPh>
    <phoneticPr fontId="1"/>
  </si>
  <si>
    <t>ルーマニア大</t>
    <rPh sb="5" eb="6">
      <t>タイ</t>
    </rPh>
    <phoneticPr fontId="1"/>
  </si>
  <si>
    <t>ウガンダ大</t>
    <rPh sb="4" eb="5">
      <t>タイ</t>
    </rPh>
    <phoneticPr fontId="1"/>
  </si>
  <si>
    <t>ガーナ大</t>
    <rPh sb="3" eb="4">
      <t>タイ</t>
    </rPh>
    <phoneticPr fontId="1"/>
  </si>
  <si>
    <t>ヨルダン大</t>
    <rPh sb="4" eb="5">
      <t>タイ</t>
    </rPh>
    <phoneticPr fontId="1"/>
  </si>
  <si>
    <t>パラオ大</t>
    <rPh sb="3" eb="4">
      <t>タイ</t>
    </rPh>
    <phoneticPr fontId="1"/>
  </si>
  <si>
    <t>パナマ大</t>
    <rPh sb="3" eb="4">
      <t>タイ</t>
    </rPh>
    <phoneticPr fontId="1"/>
  </si>
  <si>
    <t>パプアニューギニア大</t>
    <rPh sb="9" eb="10">
      <t>タイ</t>
    </rPh>
    <phoneticPr fontId="1"/>
  </si>
  <si>
    <t>エチオピア大</t>
    <rPh sb="5" eb="6">
      <t>タイ</t>
    </rPh>
    <phoneticPr fontId="1"/>
  </si>
  <si>
    <t>ザンビア大</t>
    <rPh sb="4" eb="5">
      <t>タイ</t>
    </rPh>
    <phoneticPr fontId="1"/>
  </si>
  <si>
    <t>ポートモレスビー総(パプアニューギニア大)</t>
    <rPh sb="19" eb="20">
      <t>タイ</t>
    </rPh>
    <phoneticPr fontId="1"/>
  </si>
  <si>
    <t>バーレーン大</t>
    <rPh sb="5" eb="6">
      <t>タイ</t>
    </rPh>
    <phoneticPr fontId="1"/>
  </si>
  <si>
    <t>セネガル大</t>
    <rPh sb="4" eb="5">
      <t>タイ</t>
    </rPh>
    <phoneticPr fontId="1"/>
  </si>
  <si>
    <t>スロバキア大</t>
    <rPh sb="5" eb="6">
      <t>タイ</t>
    </rPh>
    <phoneticPr fontId="1"/>
  </si>
  <si>
    <t>クウェート大</t>
    <rPh sb="5" eb="6">
      <t>タイ</t>
    </rPh>
    <phoneticPr fontId="1"/>
  </si>
  <si>
    <t>モザンビーク大</t>
    <rPh sb="6" eb="7">
      <t>タイ</t>
    </rPh>
    <phoneticPr fontId="1"/>
  </si>
  <si>
    <t>チュニジア大</t>
    <rPh sb="5" eb="6">
      <t>タイ</t>
    </rPh>
    <phoneticPr fontId="1"/>
  </si>
  <si>
    <t>ホンジュラス大</t>
    <rPh sb="6" eb="7">
      <t>タイ</t>
    </rPh>
    <phoneticPr fontId="1"/>
  </si>
  <si>
    <t>マラウィ大</t>
    <rPh sb="4" eb="5">
      <t>タイ</t>
    </rPh>
    <phoneticPr fontId="1"/>
  </si>
  <si>
    <t>エルサルバドル大</t>
    <rPh sb="7" eb="8">
      <t>タイ</t>
    </rPh>
    <phoneticPr fontId="1"/>
  </si>
  <si>
    <t>ナイジェリア大</t>
    <rPh sb="6" eb="7">
      <t>タイ</t>
    </rPh>
    <phoneticPr fontId="1"/>
  </si>
  <si>
    <t>モルディブ大</t>
    <phoneticPr fontId="38"/>
  </si>
  <si>
    <t>エルサルバドル大</t>
    <phoneticPr fontId="38"/>
  </si>
  <si>
    <t>スーダン大</t>
    <rPh sb="4" eb="5">
      <t>タイ</t>
    </rPh>
    <phoneticPr fontId="1"/>
  </si>
  <si>
    <t>ニカラグア大</t>
    <rPh sb="5" eb="6">
      <t>タイ</t>
    </rPh>
    <phoneticPr fontId="1"/>
  </si>
  <si>
    <t>マダガスカル大</t>
    <phoneticPr fontId="38"/>
  </si>
  <si>
    <t>キルギス大</t>
    <rPh sb="4" eb="5">
      <t>タイ</t>
    </rPh>
    <phoneticPr fontId="1"/>
  </si>
  <si>
    <t>ミクロネシア大</t>
    <rPh sb="6" eb="7">
      <t>タイ</t>
    </rPh>
    <phoneticPr fontId="1"/>
  </si>
  <si>
    <t>セルビア大</t>
    <rPh sb="4" eb="5">
      <t>タイ</t>
    </rPh>
    <phoneticPr fontId="1"/>
  </si>
  <si>
    <t>スロベニア大</t>
    <rPh sb="5" eb="6">
      <t>タイ</t>
    </rPh>
    <phoneticPr fontId="1"/>
  </si>
  <si>
    <t>ウズベキスタン大</t>
    <rPh sb="7" eb="8">
      <t>タイ</t>
    </rPh>
    <phoneticPr fontId="1"/>
  </si>
  <si>
    <t>ブルガリア大</t>
    <rPh sb="5" eb="6">
      <t>タイ</t>
    </rPh>
    <phoneticPr fontId="1"/>
  </si>
  <si>
    <t>オマーン大</t>
    <rPh sb="4" eb="5">
      <t>タイ</t>
    </rPh>
    <phoneticPr fontId="1"/>
  </si>
  <si>
    <t>ナイジェリア大</t>
    <phoneticPr fontId="38"/>
  </si>
  <si>
    <t>ブルキナファソ大</t>
    <rPh sb="7" eb="8">
      <t>タイ</t>
    </rPh>
    <phoneticPr fontId="1"/>
  </si>
  <si>
    <t>マダガスカル大</t>
    <rPh sb="6" eb="7">
      <t>タイ</t>
    </rPh>
    <phoneticPr fontId="1"/>
  </si>
  <si>
    <t>クロアチア大</t>
    <rPh sb="5" eb="6">
      <t>タイ</t>
    </rPh>
    <phoneticPr fontId="1"/>
  </si>
  <si>
    <t>東ティモール大</t>
    <rPh sb="6" eb="7">
      <t>タイ</t>
    </rPh>
    <phoneticPr fontId="1"/>
  </si>
  <si>
    <t>ルワンダ大</t>
    <rPh sb="4" eb="5">
      <t>タイ</t>
    </rPh>
    <phoneticPr fontId="1"/>
  </si>
  <si>
    <t>アンゴラ大</t>
    <rPh sb="4" eb="5">
      <t>タイ</t>
    </rPh>
    <phoneticPr fontId="1"/>
  </si>
  <si>
    <t>ベナン大</t>
    <rPh sb="3" eb="4">
      <t>タイ</t>
    </rPh>
    <phoneticPr fontId="1"/>
  </si>
  <si>
    <t>アイスランド大</t>
    <rPh sb="6" eb="7">
      <t>タイ</t>
    </rPh>
    <phoneticPr fontId="1"/>
  </si>
  <si>
    <t>エストニア大</t>
    <rPh sb="5" eb="6">
      <t>タイ</t>
    </rPh>
    <phoneticPr fontId="1"/>
  </si>
  <si>
    <t>ソロモン大</t>
    <rPh sb="4" eb="5">
      <t>タイ</t>
    </rPh>
    <phoneticPr fontId="1"/>
  </si>
  <si>
    <t>コートジボワール大</t>
    <rPh sb="8" eb="9">
      <t>タイ</t>
    </rPh>
    <phoneticPr fontId="1"/>
  </si>
  <si>
    <t>キューバ大</t>
    <rPh sb="4" eb="5">
      <t>タイ</t>
    </rPh>
    <phoneticPr fontId="1"/>
  </si>
  <si>
    <t>トリニダード・トバゴ大</t>
    <rPh sb="10" eb="11">
      <t>タイ</t>
    </rPh>
    <phoneticPr fontId="1"/>
  </si>
  <si>
    <t>ジンバブエ大</t>
    <rPh sb="5" eb="6">
      <t>タイ</t>
    </rPh>
    <phoneticPr fontId="1"/>
  </si>
  <si>
    <t>レバノン大</t>
    <rPh sb="4" eb="5">
      <t>タイ</t>
    </rPh>
    <phoneticPr fontId="1"/>
  </si>
  <si>
    <t>トンガ大</t>
    <rPh sb="3" eb="4">
      <t>タイ</t>
    </rPh>
    <phoneticPr fontId="1"/>
  </si>
  <si>
    <t>カメルーン大</t>
    <rPh sb="5" eb="6">
      <t>タイ</t>
    </rPh>
    <phoneticPr fontId="1"/>
  </si>
  <si>
    <t>ガボン大</t>
    <rPh sb="3" eb="4">
      <t>タイ</t>
    </rPh>
    <phoneticPr fontId="1"/>
  </si>
  <si>
    <t>ボツワナ大</t>
    <rPh sb="4" eb="5">
      <t>タイ</t>
    </rPh>
    <phoneticPr fontId="1"/>
  </si>
  <si>
    <t>リトアニア大</t>
    <rPh sb="5" eb="6">
      <t>タイ</t>
    </rPh>
    <phoneticPr fontId="1"/>
  </si>
  <si>
    <t>サモア大</t>
    <rPh sb="3" eb="4">
      <t>タイ</t>
    </rPh>
    <phoneticPr fontId="1"/>
  </si>
  <si>
    <t>マーシャル大</t>
    <rPh sb="5" eb="6">
      <t>タイ</t>
    </rPh>
    <phoneticPr fontId="1"/>
  </si>
  <si>
    <t>ジブチ大</t>
    <rPh sb="3" eb="4">
      <t>タイ</t>
    </rPh>
    <phoneticPr fontId="1"/>
  </si>
  <si>
    <t>マリ大</t>
    <rPh sb="2" eb="3">
      <t>タイ</t>
    </rPh>
    <phoneticPr fontId="1"/>
  </si>
  <si>
    <t>ベラルーシ大</t>
    <rPh sb="5" eb="6">
      <t>タイ</t>
    </rPh>
    <phoneticPr fontId="1"/>
  </si>
  <si>
    <t>タジキスタン大</t>
    <rPh sb="6" eb="7">
      <t>タイ</t>
    </rPh>
    <phoneticPr fontId="1"/>
  </si>
  <si>
    <t>ラトビア大</t>
    <rPh sb="4" eb="5">
      <t>タイ</t>
    </rPh>
    <phoneticPr fontId="1"/>
  </si>
  <si>
    <t>シリア大</t>
    <rPh sb="3" eb="4">
      <t>タイ</t>
    </rPh>
    <phoneticPr fontId="1"/>
  </si>
  <si>
    <t>アゼルバイジャン大</t>
    <rPh sb="8" eb="9">
      <t>タイ</t>
    </rPh>
    <phoneticPr fontId="1"/>
  </si>
  <si>
    <r>
      <t>ジョージア大</t>
    </r>
    <r>
      <rPr>
        <sz val="7"/>
        <rFont val="ＭＳ Ｐゴシック"/>
        <family val="3"/>
      </rPr>
      <t xml:space="preserve"> </t>
    </r>
    <r>
      <rPr>
        <sz val="7"/>
        <color theme="1"/>
        <rFont val="MS UI Gothic"/>
        <family val="3"/>
        <charset val="128"/>
      </rPr>
      <t>（注）</t>
    </r>
    <rPh sb="5" eb="6">
      <t>タイ</t>
    </rPh>
    <rPh sb="8" eb="9">
      <t>チュウ</t>
    </rPh>
    <phoneticPr fontId="1"/>
  </si>
  <si>
    <t>グルジア大</t>
    <rPh sb="4" eb="5">
      <t>タイ</t>
    </rPh>
    <phoneticPr fontId="1"/>
  </si>
  <si>
    <t>ハイチ大</t>
    <rPh sb="3" eb="4">
      <t>タイ</t>
    </rPh>
    <phoneticPr fontId="1"/>
  </si>
  <si>
    <t>モーリシャス大</t>
    <phoneticPr fontId="38"/>
  </si>
  <si>
    <t>ボスニア・ヘルツェゴビナ大</t>
    <rPh sb="12" eb="13">
      <t>タイ</t>
    </rPh>
    <phoneticPr fontId="1"/>
  </si>
  <si>
    <t>ギニア大</t>
    <rPh sb="3" eb="4">
      <t>タイ</t>
    </rPh>
    <phoneticPr fontId="1"/>
  </si>
  <si>
    <t>イエメン大</t>
    <rPh sb="4" eb="5">
      <t>タイ</t>
    </rPh>
    <phoneticPr fontId="1"/>
  </si>
  <si>
    <t>リビア大</t>
    <rPh sb="3" eb="4">
      <t>タイ</t>
    </rPh>
    <phoneticPr fontId="1"/>
  </si>
  <si>
    <t>アルメニア大</t>
    <phoneticPr fontId="38"/>
  </si>
  <si>
    <t>トルクメニスタン大</t>
    <rPh sb="8" eb="9">
      <t>タイ</t>
    </rPh>
    <phoneticPr fontId="1"/>
  </si>
  <si>
    <t>ジブチ大</t>
    <phoneticPr fontId="38"/>
  </si>
  <si>
    <t>モーリタニア大</t>
    <rPh sb="6" eb="7">
      <t>タイ</t>
    </rPh>
    <phoneticPr fontId="1"/>
  </si>
  <si>
    <t>アルバニア大</t>
    <phoneticPr fontId="38"/>
  </si>
  <si>
    <t>バルバドス大</t>
    <phoneticPr fontId="38"/>
  </si>
  <si>
    <t>バチカン大</t>
    <rPh sb="4" eb="5">
      <t>タイ</t>
    </rPh>
    <phoneticPr fontId="1"/>
  </si>
  <si>
    <t>モルドバ大</t>
    <phoneticPr fontId="38"/>
  </si>
  <si>
    <t>（注１）「グルジア大」は、国名呼称の変更に伴い、「ジョージア大」に変更。</t>
    <phoneticPr fontId="38"/>
  </si>
  <si>
    <t>平成２０年</t>
    <phoneticPr fontId="38"/>
  </si>
  <si>
    <t>小学部</t>
    <phoneticPr fontId="43"/>
  </si>
  <si>
    <t>日本人学校</t>
    <phoneticPr fontId="38"/>
  </si>
  <si>
    <t>中学部</t>
    <phoneticPr fontId="38"/>
  </si>
  <si>
    <t>日系企業の動向</t>
    <phoneticPr fontId="25"/>
  </si>
  <si>
    <t>３．１全般</t>
    <phoneticPr fontId="43"/>
  </si>
  <si>
    <t>（１）日系企業総数（拠点数）</t>
    <phoneticPr fontId="43"/>
  </si>
  <si>
    <t>　 前年比では、「タイ」約１２０％（２，１４２拠点）、「韓国」約３６％（２５０拠点）、「モンゴル」約３２％（１２２拠点）、「アルゼンチン」約２８％（２２拠点）、「カンボジア」約１４％（３９拠点）、「ミャンマー」約１０％（４１拠点）、「ベトナム」約７．６％（１２９拠点）、「メキシコ」約６．４％（７１拠点）、「インドネシア」約５．６％（１０１拠点）などで日系企業が増加した一方、「ベネズエラ」約３０％（１７拠点）、「マレーシア」約４．９％（６７拠点）、「英国」約１．２％（１２拠点）などで日系企業は減少しました。</t>
    <phoneticPr fontId="38"/>
  </si>
  <si>
    <t>　 前年比では、「バンコク」約８４％（８８５拠点）、「ソウル特別市」約３３％（１０８拠点）、「ウランバートル」約３２％（１２０拠点）、「グルガオン(インド)」約１５％（５８拠点）、「プノンペン」約１５％（３５拠点）、「中央ジャカルタ」約１５％（５３拠点）、「ホーチミン」約１３％（８９拠点）、「ロサンゼルス都市圏」約９．９％（７５拠点）、「ベンガル－ル(インド)」約８．８％（３４拠点）などで日系企業が増加した一方、「常州(中国)」約１７％（３５拠点）、「瀋陽」約８．０％（１７拠点）、「クアラルンプール」約７．１％（１９拠点）、「大連」約７．０％（１１７拠点）、「無錫(中国)」約５．８％（２０拠点）などで日系企業は減少しました。</t>
    <phoneticPr fontId="38"/>
  </si>
  <si>
    <t>（２）現地法人化された日系企業</t>
    <phoneticPr fontId="43"/>
  </si>
  <si>
    <t>　 前年比では、「モンゴル」約４１％（１２８拠点）、「シンガポール」約４１％（２９６拠点）、「韓国」約３７％（２３６拠点）、「インドネシア」約１９％（２１０拠点）、「ミャンマー」約１７％（３６拠点）、「カンボジア」約１７％（２８拠点）などで増加した一方、「タイ」約６２％（１，０４９拠点）、「ベネズエラ」約２９％（１６拠点）、「マレーシア」約４．３％（５２拠点）などで減少しました。</t>
    <phoneticPr fontId="38"/>
  </si>
  <si>
    <t>（３）現地法人化されていない日系企業（本邦企業）</t>
    <phoneticPr fontId="43"/>
  </si>
  <si>
    <t>　 「現地法人化されていない日系企業」（本邦企業）は、５，３４７拠点で日系企業全体の約７．１％を占めています。
　 内訳は、「本邦企業の支店」が約４２％（２，２３１拠点）、「本邦企業の駐在員事務所、出張所など」が約５８％（３，１１６拠点）となっています。</t>
    <phoneticPr fontId="38"/>
  </si>
  <si>
    <t>　前年比では、「タイ」約６９％（６７拠点）、「シンガポール」約２９％（３７拠点）、「韓国」約２２％（１４拠点）、「カンボジア」約１８％（１１拠点）、「ベトナム」約１４％（３９拠点）、「フィリピン」約８．５％（１５拠点）などで「現地法人化されていない日系企業」（本邦企業）が増加した一方、「ブルガリア」約５６％（５拠点）、「ロシア」約５．２％（９拠点）などにおいて減少しました。</t>
    <phoneticPr fontId="38"/>
  </si>
  <si>
    <t>（４）区分不明</t>
    <phoneticPr fontId="43"/>
  </si>
  <si>
    <t xml:space="preserve">　 「区分不明」（現地法人化されているか否かが不明な日系企業）は、３万３，６８５拠点で日系企業全体の約４５％を占めています。 </t>
    <phoneticPr fontId="38"/>
  </si>
  <si>
    <r>
      <rPr>
        <b/>
        <sz val="14"/>
        <rFont val="ＭＳ Ｐ明朝"/>
        <family val="1"/>
        <charset val="128"/>
      </rPr>
      <t>ア　前年比増減率</t>
    </r>
    <r>
      <rPr>
        <sz val="11"/>
        <rFont val="ＭＳ Ｐ明朝"/>
        <family val="1"/>
        <charset val="128"/>
      </rPr>
      <t xml:space="preserve">
　 前年比増減率では、約９．１％（２，８１７拠点）の増加となっています。
</t>
    </r>
    <r>
      <rPr>
        <b/>
        <sz val="14"/>
        <rFont val="ＭＳ Ｐ明朝"/>
        <family val="1"/>
        <charset val="128"/>
      </rPr>
      <t>イ　地域別</t>
    </r>
    <r>
      <rPr>
        <sz val="11"/>
        <rFont val="ＭＳ Ｐ明朝"/>
        <family val="1"/>
        <charset val="128"/>
      </rPr>
      <t xml:space="preserve">
　 地域別では、「アジア」が約９７％（３万２，５９１拠点）を占めています。
</t>
    </r>
    <r>
      <rPr>
        <b/>
        <sz val="14"/>
        <rFont val="ＭＳ Ｐ明朝"/>
        <family val="1"/>
        <charset val="128"/>
      </rPr>
      <t>ウ　国別</t>
    </r>
    <r>
      <rPr>
        <sz val="11"/>
        <rFont val="ＭＳ Ｐ明朝"/>
        <family val="1"/>
        <charset val="128"/>
      </rPr>
      <t xml:space="preserve">
　　国別では、「中国」が約８６％（２万８，８６５拠点）で最も多く、次いで「タイ」約９．３％（３，１２４拠点）、「米国」約２．１％（７０７拠点）、「インドネシア」約１．１％（３６８拠点）の順となっています。　 </t>
    </r>
    <rPh sb="2" eb="5">
      <t>ゼンネンヒ</t>
    </rPh>
    <rPh sb="5" eb="8">
      <t>ゾウゲンリツ</t>
    </rPh>
    <rPh sb="14" eb="16">
      <t>ゾウゲン</t>
    </rPh>
    <rPh sb="16" eb="17">
      <t>リツ</t>
    </rPh>
    <rPh sb="35" eb="37">
      <t>ゾウカ</t>
    </rPh>
    <rPh sb="66" eb="67">
      <t>ヤク</t>
    </rPh>
    <rPh sb="72" eb="73">
      <t>マン</t>
    </rPh>
    <rPh sb="123" eb="124">
      <t>モット</t>
    </rPh>
    <rPh sb="125" eb="126">
      <t>オオ</t>
    </rPh>
    <rPh sb="128" eb="129">
      <t>ツ</t>
    </rPh>
    <rPh sb="188" eb="189">
      <t>ジュン</t>
    </rPh>
    <phoneticPr fontId="38"/>
  </si>
  <si>
    <t xml:space="preserve">前年比 </t>
    <phoneticPr fontId="38"/>
  </si>
  <si>
    <t>-</t>
    <phoneticPr fontId="38"/>
  </si>
  <si>
    <t>+</t>
    <phoneticPr fontId="38"/>
  </si>
  <si>
    <t>－</t>
    <phoneticPr fontId="38"/>
  </si>
  <si>
    <t xml:space="preserve">平成19年 </t>
    <phoneticPr fontId="38"/>
  </si>
  <si>
    <t xml:space="preserve">平成22年 </t>
    <phoneticPr fontId="25"/>
  </si>
  <si>
    <t xml:space="preserve">平成23年 </t>
    <phoneticPr fontId="25"/>
  </si>
  <si>
    <t xml:space="preserve">平成24年 </t>
    <phoneticPr fontId="25"/>
  </si>
  <si>
    <t>平成25年</t>
    <phoneticPr fontId="25"/>
  </si>
  <si>
    <t>平成26年</t>
    <phoneticPr fontId="25"/>
  </si>
  <si>
    <t>平成27年</t>
    <phoneticPr fontId="25"/>
  </si>
  <si>
    <t>平成28年</t>
    <phoneticPr fontId="25"/>
  </si>
  <si>
    <t>平成29年</t>
    <phoneticPr fontId="25"/>
  </si>
  <si>
    <t xml:space="preserve">平成１７年 </t>
    <phoneticPr fontId="25"/>
  </si>
  <si>
    <t xml:space="preserve">平成２９年 </t>
    <phoneticPr fontId="25"/>
  </si>
  <si>
    <t xml:space="preserve"> 平成２０年</t>
    <phoneticPr fontId="38"/>
  </si>
  <si>
    <t xml:space="preserve"> ２９年</t>
    <phoneticPr fontId="38"/>
  </si>
  <si>
    <t>全体比</t>
    <phoneticPr fontId="43"/>
  </si>
  <si>
    <t>前年比</t>
    <phoneticPr fontId="43"/>
  </si>
  <si>
    <t xml:space="preserve"> 平成１９年</t>
    <phoneticPr fontId="38"/>
  </si>
  <si>
    <t>アジア</t>
    <phoneticPr fontId="43"/>
  </si>
  <si>
    <t>大洋州</t>
    <phoneticPr fontId="43"/>
  </si>
  <si>
    <t>北米</t>
    <phoneticPr fontId="43"/>
  </si>
  <si>
    <t>中米</t>
    <phoneticPr fontId="43"/>
  </si>
  <si>
    <t>南米</t>
    <phoneticPr fontId="43"/>
  </si>
  <si>
    <t>西欧</t>
    <phoneticPr fontId="43"/>
  </si>
  <si>
    <t>東欧・旧ソ連</t>
    <phoneticPr fontId="43"/>
  </si>
  <si>
    <t>中東</t>
    <phoneticPr fontId="43"/>
  </si>
  <si>
    <t>アフリカ</t>
    <phoneticPr fontId="43"/>
  </si>
  <si>
    <t>南極</t>
    <phoneticPr fontId="43"/>
  </si>
  <si>
    <t>-</t>
    <phoneticPr fontId="38"/>
  </si>
  <si>
    <t>全世界</t>
    <phoneticPr fontId="43"/>
  </si>
  <si>
    <t xml:space="preserve"> 平１８年</t>
    <phoneticPr fontId="38"/>
  </si>
  <si>
    <t xml:space="preserve"> 平１９年</t>
    <phoneticPr fontId="38"/>
  </si>
  <si>
    <t>+</t>
    <phoneticPr fontId="38"/>
  </si>
  <si>
    <r>
      <t>北マリアナ諸島（</t>
    </r>
    <r>
      <rPr>
        <sz val="6"/>
        <rFont val="MS UI Gothic"/>
        <family val="3"/>
        <charset val="128"/>
      </rPr>
      <t>米領-在サイパン事）</t>
    </r>
    <rPh sb="16" eb="17">
      <t>コト</t>
    </rPh>
    <phoneticPr fontId="1"/>
  </si>
  <si>
    <t>順 
位</t>
    <phoneticPr fontId="38"/>
  </si>
  <si>
    <t>平成２９年</t>
    <phoneticPr fontId="38"/>
  </si>
  <si>
    <t>平成２８年</t>
    <phoneticPr fontId="38"/>
  </si>
  <si>
    <t>平成２７年</t>
    <phoneticPr fontId="38"/>
  </si>
  <si>
    <t>日系企業(拠点)数</t>
    <phoneticPr fontId="38"/>
  </si>
  <si>
    <t>前年比</t>
    <phoneticPr fontId="38"/>
  </si>
  <si>
    <t>上海</t>
    <phoneticPr fontId="38"/>
  </si>
  <si>
    <t>-</t>
    <phoneticPr fontId="38"/>
  </si>
  <si>
    <t>バンコク</t>
    <phoneticPr fontId="38"/>
  </si>
  <si>
    <t>大連</t>
    <phoneticPr fontId="38"/>
  </si>
  <si>
    <t>香港</t>
    <phoneticPr fontId="38"/>
  </si>
  <si>
    <t>シンガポール</t>
    <phoneticPr fontId="38"/>
  </si>
  <si>
    <t>青島</t>
    <phoneticPr fontId="38"/>
  </si>
  <si>
    <t>北京</t>
    <phoneticPr fontId="38"/>
  </si>
  <si>
    <t>蘇州(中国)</t>
    <rPh sb="3" eb="5">
      <t>チュウゴク</t>
    </rPh>
    <phoneticPr fontId="1"/>
  </si>
  <si>
    <t>コルカタ(インド)</t>
    <phoneticPr fontId="38"/>
  </si>
  <si>
    <r>
      <t xml:space="preserve">+0.0%,
</t>
    </r>
    <r>
      <rPr>
        <sz val="10"/>
        <color rgb="FFFF0000"/>
        <rFont val="ＭＳ Ｐゴシック"/>
        <family val="3"/>
        <charset val="128"/>
      </rPr>
      <t>-</t>
    </r>
    <r>
      <rPr>
        <sz val="10"/>
        <color theme="1"/>
        <rFont val="ＭＳ Ｐゴシック"/>
        <family val="3"/>
        <charset val="128"/>
      </rPr>
      <t>10.7%</t>
    </r>
    <phoneticPr fontId="38"/>
  </si>
  <si>
    <r>
      <t>ジョージア大</t>
    </r>
    <r>
      <rPr>
        <sz val="7"/>
        <rFont val="ＭＳ Ｐゴシック"/>
        <family val="3"/>
      </rPr>
      <t xml:space="preserve"> </t>
    </r>
    <rPh sb="5" eb="6">
      <t>タイ</t>
    </rPh>
    <phoneticPr fontId="1"/>
  </si>
  <si>
    <t>　  「メキシコ」は、平成２０年以降、日系企業（拠点）数が年々大幅に増加し、台湾を抜いて国（地域）別順位が第１１位になっています。</t>
    <rPh sb="31" eb="33">
      <t>オオハバ</t>
    </rPh>
    <rPh sb="34" eb="36">
      <t>ゾウカ</t>
    </rPh>
    <rPh sb="41" eb="42">
      <t>ヌ</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</si>
</sst>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quot;+&quot;0.00%;[Red]&quot;-&quot;0.00%"/>
    <numFmt numFmtId="180" formatCode="&quot;+&quot;0.0%;[Red]&quot;-&quot;0.0%"/>
    <numFmt numFmtId="181" formatCode="&quot;+&quot;0.0%;&quot;-&quot;0.0%"/>
    <numFmt numFmtId="182" formatCode="&quot;+&quot;0%;[Red]&quot;-&quot;0%"/>
  </numFmts>
  <fonts count="153">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32"/>
      <color indexed="0"/>
      <name val="ＭＳ Ｐ明朝"/>
      <family val="1"/>
      <charset val="128"/>
    </font>
    <font>
      <sz val="12"/>
      <color indexed="0"/>
      <name val="ＭＳ Ｐ明朝"/>
      <family val="1"/>
      <charset val="128"/>
    </font>
    <font>
      <sz val="19"/>
      <color indexed="0"/>
      <name val="ＭＳ Ｐ明朝"/>
      <family val="1"/>
      <charset val="128"/>
    </font>
    <font>
      <sz val="20"/>
      <color indexed="0"/>
      <name val="ＭＳ Ｐ明朝"/>
      <family val="1"/>
      <charset val="128"/>
    </font>
    <font>
      <sz val="10"/>
      <color indexed="0"/>
      <name val="ＭＳ Ｐ明朝"/>
      <family val="1"/>
      <charset val="128"/>
    </font>
    <font>
      <sz val="8"/>
      <color indexed="0"/>
      <name val="ＭＳ Ｐ明朝"/>
      <family val="1"/>
      <charset val="128"/>
    </font>
    <font>
      <sz val="11"/>
      <color indexed="0"/>
      <name val="ＭＳ Ｐ明朝"/>
      <family val="1"/>
      <charset val="128"/>
    </font>
    <font>
      <sz val="8"/>
      <color indexed="0"/>
      <name val="ＭＳ Ｐゴシック"/>
      <family val="3"/>
      <charset val="128"/>
    </font>
    <font>
      <sz val="14"/>
      <name val="ＭＳ Ｐ明朝"/>
      <family val="1"/>
      <charset val="128"/>
    </font>
    <font>
      <b/>
      <sz val="14"/>
      <name val="ＭＳ Ｐ明朝"/>
      <family val="1"/>
      <charset val="128"/>
    </font>
    <font>
      <b/>
      <sz val="18"/>
      <name val="ＭＳ Ｐ明朝"/>
      <family val="1"/>
      <charset val="128"/>
    </font>
    <font>
      <sz val="11"/>
      <name val="ＭＳ Ｐ明朝"/>
      <family val="1"/>
      <charset val="128"/>
    </font>
    <font>
      <b/>
      <sz val="11"/>
      <name val="ＭＳ Ｐ明朝"/>
      <family val="1"/>
      <charset val="128"/>
    </font>
    <font>
      <sz val="6"/>
      <name val="ＭＳ Ｐゴシック"/>
      <family val="3"/>
      <charset val="128"/>
    </font>
    <font>
      <b/>
      <sz val="14"/>
      <name val="ＭＳ Ｐゴシック"/>
      <family val="3"/>
      <charset val="128"/>
    </font>
    <font>
      <sz val="10"/>
      <name val="ＭＳ Ｐ明朝"/>
      <family val="1"/>
      <charset val="128"/>
    </font>
    <font>
      <sz val="11"/>
      <name val="ＭＳ Ｐゴシック"/>
      <family val="3"/>
    </font>
    <font>
      <b/>
      <sz val="11"/>
      <color rgb="FF0070C0"/>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2"/>
      <color theme="1"/>
      <name val="MS UI Gothic"/>
      <family val="3"/>
      <charset val="128"/>
    </font>
    <font>
      <sz val="10"/>
      <color theme="1"/>
      <name val="ＭＳ Ｐゴシック"/>
      <family val="2"/>
      <charset val="128"/>
      <scheme val="minor"/>
    </font>
    <font>
      <sz val="11"/>
      <name val="Times New Roman"/>
      <family val="1"/>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14"/>
      <color rgb="FF0070C0"/>
      <name val="ＭＳ Ｐゴシック"/>
      <family val="3"/>
      <charset val="128"/>
      <scheme val="minor"/>
    </font>
    <font>
      <b/>
      <sz val="11"/>
      <color theme="1"/>
      <name val="ＭＳ Ｐゴシック"/>
      <family val="3"/>
      <charset val="128"/>
      <scheme val="minor"/>
    </font>
    <font>
      <sz val="7.5"/>
      <color theme="1"/>
      <name val="ＭＳ Ｐゴシック"/>
      <family val="2"/>
      <charset val="128"/>
      <scheme val="minor"/>
    </font>
    <font>
      <sz val="9"/>
      <name val="ＭＳ Ｐゴシック"/>
      <family val="3"/>
      <charset val="128"/>
    </font>
    <font>
      <sz val="7"/>
      <color theme="1"/>
      <name val="ＭＳ Ｐゴシック"/>
      <family val="3"/>
      <charset val="128"/>
      <scheme val="minor"/>
    </font>
    <font>
      <sz val="8"/>
      <name val="ＭＳ Ｐ明朝"/>
      <family val="1"/>
      <charset val="128"/>
    </font>
    <font>
      <sz val="8"/>
      <name val="ＭＳ Ｐゴシック"/>
      <family val="3"/>
    </font>
    <font>
      <sz val="8"/>
      <name val="ＭＳ Ｐゴシック"/>
      <family val="3"/>
      <charset val="128"/>
    </font>
    <font>
      <sz val="7.5"/>
      <name val="ＭＳ Ｐゴシック"/>
      <family val="3"/>
      <charset val="128"/>
    </font>
    <font>
      <sz val="8"/>
      <color theme="1"/>
      <name val="ＭＳ Ｐゴシック"/>
      <family val="3"/>
      <charset val="128"/>
    </font>
    <font>
      <sz val="7"/>
      <name val="ＭＳ Ｐゴシック"/>
      <family val="3"/>
      <charset val="128"/>
    </font>
    <font>
      <b/>
      <sz val="14"/>
      <color rgb="FF0070C0"/>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
      <sz val="8.5"/>
      <color theme="1"/>
      <name val="ＭＳ Ｐゴシック"/>
      <family val="3"/>
      <charset val="128"/>
      <scheme val="minor"/>
    </font>
    <font>
      <b/>
      <sz val="13"/>
      <color theme="1"/>
      <name val="ＭＳ Ｐゴシック"/>
      <family val="3"/>
      <charset val="128"/>
      <scheme val="minor"/>
    </font>
    <font>
      <b/>
      <sz val="14"/>
      <color theme="1"/>
      <name val="ＭＳ Ｐゴシック"/>
      <family val="2"/>
      <charset val="128"/>
      <scheme val="minor"/>
    </font>
    <font>
      <sz val="10"/>
      <name val="ＭＳ Ｐゴシック"/>
      <family val="3"/>
    </font>
    <font>
      <b/>
      <sz val="11"/>
      <color theme="1"/>
      <name val="ＭＳ Ｐ明朝"/>
      <family val="1"/>
      <charset val="128"/>
    </font>
    <font>
      <b/>
      <sz val="14"/>
      <name val="ＭＳ Ｐゴシック"/>
      <family val="3"/>
      <charset val="128"/>
      <scheme val="minor"/>
    </font>
    <font>
      <sz val="11"/>
      <color theme="1"/>
      <name val="ＭＳ Ｐ明朝"/>
      <family val="1"/>
      <charset val="128"/>
    </font>
    <font>
      <b/>
      <sz val="14"/>
      <color theme="1"/>
      <name val="ＭＳ Ｐ明朝"/>
      <family val="1"/>
      <charset val="128"/>
    </font>
    <font>
      <sz val="9"/>
      <name val="ＭＳ Ｐ明朝"/>
      <family val="1"/>
      <charset val="128"/>
    </font>
    <font>
      <b/>
      <sz val="16"/>
      <name val="ＭＳ Ｐゴシック"/>
      <family val="3"/>
      <charset val="128"/>
    </font>
    <font>
      <sz val="20"/>
      <name val="ＭＳ Ｐ明朝"/>
      <family val="1"/>
      <charset val="128"/>
    </font>
    <font>
      <sz val="18"/>
      <name val="ＭＳ Ｐゴシック"/>
      <family val="3"/>
    </font>
    <font>
      <sz val="7.5"/>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3"/>
      <charset val="128"/>
    </font>
    <font>
      <sz val="7"/>
      <color theme="1"/>
      <name val="メイリオ"/>
      <family val="3"/>
      <charset val="128"/>
    </font>
    <font>
      <sz val="9"/>
      <color theme="1"/>
      <name val="MS UI Gothic"/>
      <family val="3"/>
      <charset val="128"/>
    </font>
    <font>
      <sz val="7.5"/>
      <name val="ＭＳ Ｐゴシック"/>
      <family val="3"/>
    </font>
    <font>
      <sz val="7"/>
      <name val="ＭＳ Ｐゴシック"/>
      <family val="3"/>
    </font>
    <font>
      <sz val="11"/>
      <color theme="1"/>
      <name val="ＭＳ Ｐゴシック"/>
      <family val="3"/>
      <charset val="128"/>
    </font>
    <font>
      <sz val="10"/>
      <name val="ＭＳ Ｐゴシック"/>
      <family val="3"/>
      <charset val="128"/>
      <scheme val="minor"/>
    </font>
    <font>
      <sz val="10"/>
      <color theme="1"/>
      <name val="ＭＳ Ｐゴシック"/>
      <family val="3"/>
      <charset val="128"/>
    </font>
    <font>
      <sz val="7"/>
      <color theme="1"/>
      <name val="MS UI Gothic"/>
      <family val="3"/>
      <charset val="128"/>
    </font>
    <font>
      <b/>
      <sz val="10"/>
      <name val="ＭＳ Ｐ明朝"/>
      <family val="1"/>
      <charset val="128"/>
    </font>
    <font>
      <sz val="11"/>
      <color rgb="FF3F3F76"/>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6"/>
      <name val="ＭＳ Ｐゴシック"/>
      <family val="3"/>
    </font>
    <font>
      <b/>
      <sz val="8"/>
      <name val="ＭＳ Ｐ明朝"/>
      <family val="1"/>
      <charset val="128"/>
    </font>
    <font>
      <sz val="9"/>
      <name val="ＭＳ Ｐゴシック"/>
      <family val="3"/>
    </font>
    <font>
      <sz val="10"/>
      <color indexed="0"/>
      <name val="ＭＳ Ｐゴシック"/>
      <family val="3"/>
      <charset val="128"/>
    </font>
    <font>
      <sz val="12"/>
      <name val="ＭＳ Ｐゴシック"/>
      <family val="3"/>
      <charset val="128"/>
    </font>
    <font>
      <b/>
      <sz val="9"/>
      <name val="ＭＳ Ｐゴシック"/>
      <family val="3"/>
      <charset val="128"/>
    </font>
    <font>
      <sz val="9"/>
      <color theme="1"/>
      <name val="ＭＳ Ｐゴシック"/>
      <family val="3"/>
      <charset val="128"/>
    </font>
    <font>
      <sz val="6.5"/>
      <name val="ＭＳ Ｐゴシック"/>
      <family val="3"/>
      <charset val="128"/>
    </font>
    <font>
      <sz val="11"/>
      <color indexed="0"/>
      <name val="ＭＳ Ｐゴシック"/>
      <family val="3"/>
      <charset val="128"/>
    </font>
    <font>
      <sz val="9.5"/>
      <name val="ＭＳ Ｐゴシック"/>
      <family val="3"/>
      <charset val="128"/>
    </font>
    <font>
      <sz val="7"/>
      <color theme="1"/>
      <name val="ＭＳ Ｐゴシック"/>
      <family val="2"/>
      <charset val="128"/>
      <scheme val="minor"/>
    </font>
    <font>
      <sz val="6.5"/>
      <color theme="1"/>
      <name val="ＭＳ Ｐゴシック"/>
      <family val="3"/>
      <charset val="128"/>
      <scheme val="minor"/>
    </font>
    <font>
      <sz val="7"/>
      <color theme="1"/>
      <name val="ＭＳ Ｐゴシック"/>
      <family val="3"/>
      <charset val="128"/>
    </font>
    <font>
      <sz val="8.5"/>
      <color theme="1"/>
      <name val="ＭＳ Ｐゴシック"/>
      <family val="3"/>
      <charset val="128"/>
    </font>
    <font>
      <sz val="10.5"/>
      <color theme="1"/>
      <name val="ＭＳ Ｐゴシック"/>
      <family val="3"/>
      <charset val="128"/>
    </font>
    <font>
      <sz val="6.5"/>
      <name val="ＭＳ Ｐゴシック"/>
      <family val="3"/>
    </font>
    <font>
      <sz val="5.5"/>
      <name val="ＭＳ Ｐゴシック"/>
      <family val="3"/>
      <charset val="128"/>
    </font>
    <font>
      <sz val="11.5"/>
      <name val="ＭＳ Ｐゴシック"/>
      <family val="3"/>
      <charset val="128"/>
      <scheme val="minor"/>
    </font>
    <font>
      <sz val="8"/>
      <name val="ＭＳ Ｐゴシック"/>
      <family val="3"/>
      <charset val="128"/>
      <scheme val="minor"/>
    </font>
    <font>
      <sz val="9"/>
      <name val="ＭＳ Ｐゴシック"/>
      <family val="3"/>
      <charset val="128"/>
      <scheme val="minor"/>
    </font>
    <font>
      <sz val="6"/>
      <color theme="1"/>
      <name val="ＭＳ Ｐゴシック"/>
      <family val="3"/>
      <charset val="128"/>
      <scheme val="minor"/>
    </font>
    <font>
      <sz val="11.5"/>
      <color theme="1"/>
      <name val="ＭＳ Ｐゴシック"/>
      <family val="3"/>
      <charset val="128"/>
    </font>
    <font>
      <sz val="12"/>
      <name val="ＭＳ Ｐ明朝"/>
      <family val="1"/>
      <charset val="128"/>
    </font>
    <font>
      <b/>
      <sz val="24"/>
      <name val="ＭＳ Ｐ明朝"/>
      <family val="1"/>
      <charset val="128"/>
    </font>
    <font>
      <sz val="24"/>
      <name val="ＭＳ Ｐ明朝"/>
      <family val="1"/>
      <charset val="128"/>
    </font>
    <font>
      <b/>
      <sz val="36"/>
      <name val="ＭＳ Ｐ明朝"/>
      <family val="1"/>
      <charset val="128"/>
    </font>
    <font>
      <sz val="36"/>
      <name val="ＭＳ Ｐ明朝"/>
      <family val="1"/>
      <charset val="128"/>
    </font>
    <font>
      <sz val="8"/>
      <color theme="1"/>
      <name val="ＭＳ Ｐゴシック"/>
      <family val="3"/>
    </font>
    <font>
      <sz val="7.5"/>
      <color theme="1"/>
      <name val="ＭＳ Ｐゴシック"/>
      <family val="3"/>
      <charset val="128"/>
    </font>
    <font>
      <sz val="7"/>
      <color theme="1"/>
      <name val="ＭＳ Ｐゴシック"/>
      <family val="3"/>
    </font>
    <font>
      <sz val="6"/>
      <color theme="1"/>
      <name val="ＭＳ Ｐゴシック"/>
      <family val="3"/>
      <charset val="128"/>
    </font>
    <font>
      <sz val="11"/>
      <color rgb="FFFF0000"/>
      <name val="ＭＳ Ｐゴシック"/>
      <family val="3"/>
    </font>
    <font>
      <sz val="11"/>
      <color theme="1"/>
      <name val="ＭＳ Ｐゴシック"/>
      <family val="2"/>
      <scheme val="minor"/>
    </font>
    <font>
      <sz val="10.5"/>
      <name val="ＭＳ Ｐゴシック"/>
      <family val="3"/>
      <charset val="128"/>
    </font>
    <font>
      <sz val="6.5"/>
      <color theme="1"/>
      <name val="ＭＳ Ｐゴシック"/>
      <family val="3"/>
      <charset val="128"/>
    </font>
    <font>
      <sz val="13"/>
      <name val="ＭＳ Ｐゴシック"/>
      <family val="3"/>
      <charset val="128"/>
    </font>
    <font>
      <sz val="12"/>
      <color theme="1"/>
      <name val="ＭＳ Ｐゴシック"/>
      <family val="3"/>
      <charset val="128"/>
    </font>
    <font>
      <sz val="11"/>
      <color theme="1"/>
      <name val="ＭＳ Ｐゴシック"/>
      <family val="3"/>
    </font>
    <font>
      <b/>
      <sz val="11"/>
      <color rgb="FF0070C0"/>
      <name val="ＭＳ Ｐ明朝"/>
      <family val="1"/>
      <charset val="128"/>
    </font>
    <font>
      <sz val="11"/>
      <color rgb="FF00B0F0"/>
      <name val="ＭＳ Ｐゴシック"/>
      <family val="3"/>
      <charset val="128"/>
      <scheme val="minor"/>
    </font>
    <font>
      <sz val="11"/>
      <color rgb="FF00B0F0"/>
      <name val="ＭＳ Ｐゴシック"/>
      <family val="2"/>
      <charset val="128"/>
      <scheme val="minor"/>
    </font>
    <font>
      <sz val="8.5"/>
      <name val="ＭＳ Ｐゴシック"/>
      <family val="3"/>
    </font>
    <font>
      <sz val="11"/>
      <color rgb="FFFF0000"/>
      <name val="Times New Roman"/>
      <family val="1"/>
    </font>
    <font>
      <sz val="7"/>
      <name val="MS UI Gothic"/>
      <family val="3"/>
      <charset val="128"/>
    </font>
    <font>
      <sz val="10"/>
      <color theme="1"/>
      <name val="ＭＳ Ｐゴシック"/>
      <family val="3"/>
    </font>
    <font>
      <sz val="10"/>
      <color rgb="FFFF0000"/>
      <name val="ＭＳ Ｐゴシック"/>
      <family val="3"/>
      <charset val="128"/>
    </font>
    <font>
      <sz val="8.5"/>
      <name val="ＭＳ Ｐゴシック"/>
      <family val="3"/>
      <charset val="128"/>
    </font>
    <font>
      <sz val="8.5"/>
      <color theme="1"/>
      <name val="ＭＳ Ｐゴシック"/>
      <family val="3"/>
    </font>
    <font>
      <sz val="7.5"/>
      <color theme="1"/>
      <name val="ＭＳ Ｐゴシック"/>
      <family val="3"/>
    </font>
    <font>
      <sz val="8.5"/>
      <color theme="1"/>
      <name val="ＭＳ Ｐ明朝"/>
      <family val="1"/>
      <charset val="128"/>
    </font>
    <font>
      <sz val="10"/>
      <color theme="1"/>
      <name val="ＭＳ Ｐ明朝"/>
      <family val="1"/>
      <charset val="128"/>
    </font>
    <font>
      <sz val="6"/>
      <name val="MS UI Gothic"/>
      <family val="3"/>
      <charset val="128"/>
    </font>
    <font>
      <sz val="6.5"/>
      <color theme="1"/>
      <name val="ＭＳ Ｐゴシック"/>
      <family val="3"/>
    </font>
    <font>
      <b/>
      <sz val="13"/>
      <color theme="1"/>
      <name val="ＭＳ Ｐゴシック"/>
      <family val="2"/>
      <charset val="128"/>
      <scheme val="minor"/>
    </font>
    <font>
      <sz val="2"/>
      <name val="ＭＳ Ｐゴシック"/>
      <family val="3"/>
    </font>
  </fonts>
  <fills count="1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auto="1"/>
      </top>
      <bottom style="thin">
        <color auto="1"/>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s>
  <cellStyleXfs count="121">
    <xf numFmtId="0" fontId="0" fillId="0" borderId="0"/>
    <xf numFmtId="0" fontId="24" fillId="0" borderId="0">
      <alignment vertical="center"/>
    </xf>
    <xf numFmtId="38" fontId="41"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9" fontId="4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7" fillId="0" borderId="0">
      <alignment vertical="center"/>
    </xf>
    <xf numFmtId="0" fontId="16" fillId="0" borderId="0">
      <alignment vertical="center"/>
    </xf>
    <xf numFmtId="0" fontId="15" fillId="0" borderId="0">
      <alignment vertical="center"/>
    </xf>
    <xf numFmtId="0" fontId="47" fillId="0" borderId="0">
      <alignment vertical="center"/>
    </xf>
    <xf numFmtId="38" fontId="83" fillId="0" borderId="0" applyFont="0" applyFill="0" applyBorder="0" applyAlignment="0" applyProtection="0">
      <alignment vertical="center"/>
    </xf>
    <xf numFmtId="9" fontId="83" fillId="0" borderId="0" applyFont="0" applyFill="0" applyBorder="0" applyAlignment="0" applyProtection="0">
      <alignment vertical="center"/>
    </xf>
    <xf numFmtId="0" fontId="41" fillId="0" borderId="0"/>
    <xf numFmtId="38" fontId="41" fillId="0" borderId="0" applyFont="0" applyFill="0" applyBorder="0" applyAlignment="0" applyProtection="0">
      <alignment vertical="center"/>
    </xf>
    <xf numFmtId="9" fontId="41" fillId="0" borderId="0" applyFont="0" applyFill="0" applyBorder="0" applyAlignment="0" applyProtection="0">
      <alignment vertical="center"/>
    </xf>
    <xf numFmtId="0" fontId="95" fillId="0" borderId="0" applyNumberFormat="0" applyBorder="0" applyAlignment="0" applyProtection="0"/>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1" fillId="0" borderId="0">
      <alignment vertical="center"/>
    </xf>
    <xf numFmtId="38" fontId="11" fillId="0" borderId="0" applyFont="0" applyFill="0" applyBorder="0" applyAlignment="0" applyProtection="0">
      <alignment vertical="center"/>
    </xf>
    <xf numFmtId="0" fontId="130" fillId="0" borderId="0"/>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74">
    <xf numFmtId="0" fontId="0" fillId="0" borderId="0" xfId="0" applyAlignment="1">
      <alignment vertical="center"/>
    </xf>
    <xf numFmtId="0" fontId="0" fillId="0" borderId="0" xfId="0" applyAlignment="1">
      <alignment vertical="center" wrapText="1"/>
    </xf>
    <xf numFmtId="0" fontId="36" fillId="0" borderId="0" xfId="0" applyFont="1" applyAlignment="1">
      <alignment vertical="center"/>
    </xf>
    <xf numFmtId="0" fontId="31" fillId="0" borderId="0" xfId="0" applyNumberFormat="1" applyFont="1" applyFill="1" applyBorder="1" applyAlignment="1" applyProtection="1">
      <alignment vertical="distributed" wrapText="1"/>
    </xf>
    <xf numFmtId="0" fontId="48" fillId="0" borderId="0" xfId="0" applyFont="1" applyFill="1" applyBorder="1" applyAlignment="1">
      <alignment horizontal="left" vertical="center"/>
    </xf>
    <xf numFmtId="0" fontId="48" fillId="0" borderId="0" xfId="0" applyFont="1" applyFill="1" applyBorder="1" applyAlignment="1">
      <alignment vertical="center"/>
    </xf>
    <xf numFmtId="0" fontId="50" fillId="0" borderId="0" xfId="0" applyFont="1" applyAlignment="1">
      <alignment vertical="center"/>
    </xf>
    <xf numFmtId="0" fontId="0" fillId="0" borderId="0" xfId="0" applyFont="1" applyAlignment="1">
      <alignment horizontal="right" vertical="center"/>
    </xf>
    <xf numFmtId="0" fontId="50" fillId="0" borderId="0" xfId="0" applyFont="1" applyAlignment="1">
      <alignment horizontal="right" vertical="center"/>
    </xf>
    <xf numFmtId="38" fontId="0" fillId="0" borderId="0" xfId="2" applyFont="1" applyAlignment="1">
      <alignment vertical="center"/>
    </xf>
    <xf numFmtId="0" fontId="50" fillId="0" borderId="0" xfId="0" applyFont="1" applyBorder="1" applyAlignment="1">
      <alignment horizontal="right" vertical="center"/>
    </xf>
    <xf numFmtId="0" fontId="50" fillId="0" borderId="0" xfId="0" applyFont="1" applyBorder="1" applyAlignment="1">
      <alignment vertical="center"/>
    </xf>
    <xf numFmtId="0" fontId="0" fillId="0" borderId="0" xfId="0" applyFill="1" applyAlignment="1">
      <alignment vertical="center"/>
    </xf>
    <xf numFmtId="38" fontId="0" fillId="0" borderId="0" xfId="2" applyFont="1" applyFill="1" applyAlignment="1">
      <alignment vertical="center"/>
    </xf>
    <xf numFmtId="0" fontId="60" fillId="0" borderId="0" xfId="0" applyFont="1" applyAlignment="1">
      <alignment horizontal="center" vertical="center"/>
    </xf>
    <xf numFmtId="0" fontId="61" fillId="0" borderId="8" xfId="0" applyNumberFormat="1" applyFont="1" applyFill="1" applyBorder="1" applyAlignment="1" applyProtection="1">
      <alignment vertical="center" wrapText="1"/>
    </xf>
    <xf numFmtId="38" fontId="60" fillId="0" borderId="0" xfId="2" applyFont="1" applyAlignment="1">
      <alignment vertical="center"/>
    </xf>
    <xf numFmtId="176" fontId="30" fillId="2" borderId="20" xfId="0" applyNumberFormat="1" applyFont="1" applyFill="1" applyBorder="1" applyAlignment="1" applyProtection="1">
      <alignment horizontal="center" vertical="center" wrapText="1"/>
    </xf>
    <xf numFmtId="0" fontId="32" fillId="0" borderId="43" xfId="0" applyNumberFormat="1" applyFont="1" applyFill="1" applyBorder="1" applyAlignment="1" applyProtection="1">
      <alignment vertical="center" wrapText="1"/>
    </xf>
    <xf numFmtId="0" fontId="32" fillId="0" borderId="13" xfId="0" applyNumberFormat="1" applyFont="1" applyFill="1" applyBorder="1" applyAlignment="1" applyProtection="1">
      <alignment vertical="center" wrapText="1"/>
    </xf>
    <xf numFmtId="176" fontId="30" fillId="2" borderId="66" xfId="0" applyNumberFormat="1" applyFont="1" applyFill="1" applyBorder="1" applyAlignment="1" applyProtection="1">
      <alignment horizontal="center" vertical="center" wrapText="1"/>
    </xf>
    <xf numFmtId="0" fontId="32" fillId="0" borderId="7" xfId="0" applyNumberFormat="1" applyFont="1" applyFill="1" applyBorder="1" applyAlignment="1" applyProtection="1">
      <alignment vertical="center" wrapText="1"/>
    </xf>
    <xf numFmtId="0" fontId="32" fillId="0" borderId="8" xfId="0" applyNumberFormat="1" applyFont="1" applyFill="1" applyBorder="1" applyAlignment="1" applyProtection="1">
      <alignment vertical="center" wrapText="1"/>
    </xf>
    <xf numFmtId="176" fontId="30" fillId="2" borderId="53" xfId="0" applyNumberFormat="1" applyFont="1" applyFill="1" applyBorder="1" applyAlignment="1" applyProtection="1">
      <alignment horizontal="center" vertical="center" wrapText="1"/>
    </xf>
    <xf numFmtId="0" fontId="32" fillId="0" borderId="46" xfId="0" applyNumberFormat="1" applyFont="1" applyFill="1" applyBorder="1" applyAlignment="1" applyProtection="1">
      <alignment vertical="center" wrapText="1"/>
    </xf>
    <xf numFmtId="0" fontId="32" fillId="0" borderId="10" xfId="0" applyNumberFormat="1" applyFont="1" applyFill="1" applyBorder="1" applyAlignment="1" applyProtection="1">
      <alignment vertical="center" wrapText="1"/>
    </xf>
    <xf numFmtId="0" fontId="60" fillId="0" borderId="0" xfId="0" applyFont="1" applyAlignment="1">
      <alignment vertical="center" wrapText="1"/>
    </xf>
    <xf numFmtId="0" fontId="60" fillId="0" borderId="13" xfId="0" applyFont="1" applyFill="1" applyBorder="1" applyAlignment="1">
      <alignment vertical="center" wrapText="1"/>
    </xf>
    <xf numFmtId="0" fontId="60" fillId="0" borderId="8" xfId="0" applyFont="1" applyFill="1" applyBorder="1" applyAlignment="1">
      <alignment vertical="center" wrapText="1"/>
    </xf>
    <xf numFmtId="0" fontId="60" fillId="0" borderId="10" xfId="0" applyFont="1" applyFill="1" applyBorder="1" applyAlignment="1">
      <alignment vertical="center" wrapText="1"/>
    </xf>
    <xf numFmtId="0" fontId="61" fillId="0" borderId="0" xfId="0" applyFont="1" applyAlignment="1">
      <alignment vertical="center" wrapText="1"/>
    </xf>
    <xf numFmtId="0" fontId="61" fillId="0" borderId="7" xfId="0" applyFont="1" applyBorder="1" applyAlignment="1">
      <alignment vertical="center" wrapText="1"/>
    </xf>
    <xf numFmtId="0" fontId="62" fillId="0" borderId="7" xfId="0" applyFont="1" applyBorder="1" applyAlignment="1">
      <alignment vertical="center" wrapText="1"/>
    </xf>
    <xf numFmtId="0" fontId="60" fillId="0" borderId="8" xfId="0" applyFont="1" applyBorder="1" applyAlignment="1">
      <alignment vertical="center" wrapText="1"/>
    </xf>
    <xf numFmtId="0" fontId="61" fillId="0" borderId="34" xfId="0" applyFont="1" applyBorder="1" applyAlignment="1">
      <alignment vertical="center" wrapText="1"/>
    </xf>
    <xf numFmtId="0" fontId="61" fillId="0" borderId="8" xfId="0" applyFont="1" applyBorder="1" applyAlignment="1">
      <alignment vertical="center" wrapText="1"/>
    </xf>
    <xf numFmtId="0" fontId="62" fillId="0" borderId="8" xfId="0" applyFont="1" applyBorder="1" applyAlignment="1">
      <alignment vertical="center" wrapText="1"/>
    </xf>
    <xf numFmtId="0" fontId="61" fillId="0" borderId="10" xfId="0" applyFont="1" applyBorder="1" applyAlignment="1">
      <alignment vertical="center" wrapText="1"/>
    </xf>
    <xf numFmtId="0" fontId="60" fillId="2" borderId="48" xfId="0" applyFont="1" applyFill="1" applyBorder="1" applyAlignment="1">
      <alignment horizontal="center" vertical="center"/>
    </xf>
    <xf numFmtId="0" fontId="60" fillId="2" borderId="58" xfId="0" applyFont="1" applyFill="1" applyBorder="1" applyAlignment="1">
      <alignment horizontal="center" vertical="center"/>
    </xf>
    <xf numFmtId="0" fontId="60" fillId="2" borderId="45" xfId="0" applyFont="1" applyFill="1" applyBorder="1" applyAlignment="1">
      <alignment horizontal="center" vertical="center"/>
    </xf>
    <xf numFmtId="38" fontId="60" fillId="2" borderId="11" xfId="2" applyFont="1" applyFill="1" applyBorder="1" applyAlignment="1">
      <alignment horizontal="center" vertical="center" wrapText="1"/>
    </xf>
    <xf numFmtId="38" fontId="60" fillId="2" borderId="2" xfId="2" applyFont="1" applyFill="1" applyBorder="1" applyAlignment="1">
      <alignment horizontal="center" vertical="center" wrapText="1"/>
    </xf>
    <xf numFmtId="0" fontId="61" fillId="0" borderId="49" xfId="0" applyFont="1" applyBorder="1" applyAlignment="1">
      <alignment vertical="center" wrapText="1"/>
    </xf>
    <xf numFmtId="0" fontId="61" fillId="0" borderId="46" xfId="0" applyFont="1" applyBorder="1" applyAlignment="1">
      <alignment vertical="center" wrapText="1"/>
    </xf>
    <xf numFmtId="38" fontId="60" fillId="0" borderId="44" xfId="2" applyFont="1" applyFill="1" applyBorder="1" applyAlignment="1">
      <alignment vertical="center"/>
    </xf>
    <xf numFmtId="38" fontId="60" fillId="0" borderId="43" xfId="2" applyFont="1" applyFill="1" applyBorder="1" applyAlignment="1">
      <alignment vertical="center"/>
    </xf>
    <xf numFmtId="38" fontId="60" fillId="0" borderId="7" xfId="2" applyFont="1" applyFill="1" applyBorder="1" applyAlignment="1">
      <alignment vertical="center"/>
    </xf>
    <xf numFmtId="38" fontId="60" fillId="0" borderId="46" xfId="2" applyFont="1" applyFill="1" applyBorder="1" applyAlignment="1">
      <alignment vertical="center"/>
    </xf>
    <xf numFmtId="38" fontId="60" fillId="0" borderId="49" xfId="2" applyFont="1" applyBorder="1" applyAlignment="1">
      <alignment vertical="center"/>
    </xf>
    <xf numFmtId="38" fontId="60" fillId="0" borderId="7" xfId="2" applyFont="1" applyBorder="1" applyAlignment="1">
      <alignment vertical="center"/>
    </xf>
    <xf numFmtId="38" fontId="60" fillId="0" borderId="46" xfId="2" applyFont="1" applyBorder="1" applyAlignment="1">
      <alignment vertical="center"/>
    </xf>
    <xf numFmtId="0" fontId="60" fillId="2" borderId="10" xfId="0" applyFont="1" applyFill="1" applyBorder="1" applyAlignment="1">
      <alignment horizontal="center" vertical="center" wrapText="1"/>
    </xf>
    <xf numFmtId="38" fontId="61" fillId="0" borderId="7" xfId="2" applyFont="1" applyFill="1" applyBorder="1" applyAlignment="1">
      <alignment vertical="center"/>
    </xf>
    <xf numFmtId="38" fontId="34" fillId="0" borderId="0" xfId="2" applyFont="1" applyFill="1" applyBorder="1" applyAlignment="1" applyProtection="1">
      <alignment horizontal="left" vertical="center"/>
    </xf>
    <xf numFmtId="0" fontId="0" fillId="0" borderId="0" xfId="0" applyAlignment="1">
      <alignment horizontal="center" vertical="center"/>
    </xf>
    <xf numFmtId="0" fontId="60" fillId="0" borderId="0" xfId="0" applyFont="1" applyAlignment="1">
      <alignment horizontal="left" vertical="center"/>
    </xf>
    <xf numFmtId="38" fontId="60" fillId="0" borderId="43" xfId="2" applyFont="1" applyBorder="1" applyAlignment="1">
      <alignment vertical="center"/>
    </xf>
    <xf numFmtId="0" fontId="0" fillId="0" borderId="0" xfId="0" applyAlignment="1">
      <alignment vertical="distributed"/>
    </xf>
    <xf numFmtId="0" fontId="33" fillId="0" borderId="0" xfId="0" applyNumberFormat="1" applyFont="1" applyFill="1" applyBorder="1" applyAlignment="1" applyProtection="1">
      <alignment horizontal="justify" vertical="distributed" wrapText="1"/>
    </xf>
    <xf numFmtId="0" fontId="39" fillId="0" borderId="0" xfId="0" applyNumberFormat="1" applyFont="1" applyFill="1" applyBorder="1" applyAlignment="1" applyProtection="1">
      <alignment horizontal="left" vertical="center"/>
    </xf>
    <xf numFmtId="38" fontId="50" fillId="0" borderId="0" xfId="2" applyFont="1" applyAlignment="1">
      <alignment vertical="center"/>
    </xf>
    <xf numFmtId="38" fontId="50" fillId="0" borderId="0" xfId="2" applyFont="1" applyBorder="1" applyAlignment="1">
      <alignment vertical="center"/>
    </xf>
    <xf numFmtId="38" fontId="60" fillId="0" borderId="0" xfId="2" applyFont="1" applyBorder="1" applyAlignment="1">
      <alignment vertical="center"/>
    </xf>
    <xf numFmtId="38" fontId="60" fillId="0" borderId="0" xfId="2" applyFont="1" applyFill="1" applyBorder="1" applyAlignment="1">
      <alignment vertical="center"/>
    </xf>
    <xf numFmtId="0" fontId="59" fillId="0" borderId="0" xfId="0" applyNumberFormat="1" applyFont="1" applyFill="1" applyBorder="1" applyAlignment="1" applyProtection="1">
      <alignment horizontal="center" vertical="center" wrapText="1"/>
    </xf>
    <xf numFmtId="0" fontId="0" fillId="0" borderId="0" xfId="0" applyFont="1" applyBorder="1" applyAlignment="1">
      <alignment horizontal="right" vertical="center"/>
    </xf>
    <xf numFmtId="0" fontId="26" fillId="0" borderId="0" xfId="0" applyNumberFormat="1" applyFont="1" applyFill="1" applyBorder="1" applyAlignment="1" applyProtection="1">
      <alignment vertical="distributed" wrapText="1"/>
    </xf>
    <xf numFmtId="0" fontId="0" fillId="0" borderId="0" xfId="0" applyBorder="1" applyAlignment="1">
      <alignment vertical="center"/>
    </xf>
    <xf numFmtId="0" fontId="61" fillId="2" borderId="60" xfId="0" applyNumberFormat="1" applyFont="1" applyFill="1" applyBorder="1" applyAlignment="1" applyProtection="1">
      <alignment horizontal="center" vertical="center" wrapText="1"/>
    </xf>
    <xf numFmtId="0" fontId="61" fillId="2" borderId="53" xfId="0" applyNumberFormat="1" applyFont="1" applyFill="1" applyBorder="1" applyAlignment="1" applyProtection="1">
      <alignment horizontal="center" vertical="center" wrapText="1"/>
    </xf>
    <xf numFmtId="0" fontId="60" fillId="2" borderId="31" xfId="0" applyFont="1" applyFill="1" applyBorder="1" applyAlignment="1">
      <alignment horizontal="center" vertical="center" wrapText="1"/>
    </xf>
    <xf numFmtId="0" fontId="61" fillId="2" borderId="65" xfId="0" applyNumberFormat="1" applyFont="1" applyFill="1" applyBorder="1" applyAlignment="1" applyProtection="1">
      <alignment horizontal="center" vertical="center" wrapText="1"/>
    </xf>
    <xf numFmtId="0" fontId="61" fillId="2" borderId="66" xfId="0" applyNumberFormat="1" applyFont="1" applyFill="1" applyBorder="1" applyAlignment="1" applyProtection="1">
      <alignment horizontal="center" vertical="center" wrapText="1"/>
    </xf>
    <xf numFmtId="0" fontId="41" fillId="0" borderId="0" xfId="19" applyAlignment="1">
      <alignment vertical="center"/>
    </xf>
    <xf numFmtId="0" fontId="41" fillId="0" borderId="0" xfId="19" applyFont="1" applyAlignment="1">
      <alignment horizontal="right" vertical="center"/>
    </xf>
    <xf numFmtId="0" fontId="50" fillId="0" borderId="0" xfId="19" applyFont="1" applyAlignment="1">
      <alignment vertical="center"/>
    </xf>
    <xf numFmtId="0" fontId="50" fillId="0" borderId="0" xfId="19" applyFont="1" applyAlignment="1">
      <alignment horizontal="right" vertical="center"/>
    </xf>
    <xf numFmtId="38" fontId="0" fillId="0" borderId="0" xfId="20" applyFont="1" applyFill="1" applyAlignment="1">
      <alignment vertical="center"/>
    </xf>
    <xf numFmtId="38" fontId="0" fillId="0" borderId="0" xfId="20" applyFont="1" applyAlignment="1">
      <alignment vertical="center"/>
    </xf>
    <xf numFmtId="0" fontId="41" fillId="0" borderId="0" xfId="19" applyFill="1" applyAlignment="1">
      <alignment vertical="center"/>
    </xf>
    <xf numFmtId="177" fontId="41" fillId="0" borderId="0" xfId="19" applyNumberFormat="1" applyAlignment="1">
      <alignment vertical="center"/>
    </xf>
    <xf numFmtId="0" fontId="50" fillId="0" borderId="0" xfId="19" applyFont="1" applyBorder="1" applyAlignment="1">
      <alignment horizontal="right" vertical="center"/>
    </xf>
    <xf numFmtId="0" fontId="50" fillId="0" borderId="0" xfId="19" applyFont="1" applyBorder="1" applyAlignment="1">
      <alignment vertical="center"/>
    </xf>
    <xf numFmtId="38" fontId="50" fillId="0" borderId="0" xfId="20" applyFont="1" applyBorder="1" applyAlignment="1">
      <alignment vertical="center"/>
    </xf>
    <xf numFmtId="38" fontId="50" fillId="0" borderId="0" xfId="20" applyFont="1" applyAlignment="1">
      <alignment vertical="center"/>
    </xf>
    <xf numFmtId="38" fontId="53" fillId="7" borderId="52" xfId="20" applyFont="1" applyFill="1" applyBorder="1">
      <alignment vertical="center"/>
    </xf>
    <xf numFmtId="178" fontId="53" fillId="7" borderId="51" xfId="21" applyNumberFormat="1" applyFont="1" applyFill="1" applyBorder="1">
      <alignment vertical="center"/>
    </xf>
    <xf numFmtId="38" fontId="53" fillId="7" borderId="53" xfId="20" applyFont="1" applyFill="1" applyBorder="1">
      <alignment vertical="center"/>
    </xf>
    <xf numFmtId="178" fontId="53" fillId="7" borderId="71" xfId="21" applyNumberFormat="1" applyFont="1" applyFill="1" applyBorder="1">
      <alignment vertical="center"/>
    </xf>
    <xf numFmtId="38" fontId="53" fillId="7" borderId="20" xfId="20" applyFont="1" applyFill="1" applyBorder="1">
      <alignment vertical="center"/>
    </xf>
    <xf numFmtId="0" fontId="60" fillId="0" borderId="0" xfId="19" applyFont="1" applyAlignment="1">
      <alignment horizontal="center" vertical="center"/>
    </xf>
    <xf numFmtId="0" fontId="60" fillId="0" borderId="0" xfId="19" applyFont="1" applyAlignment="1">
      <alignment vertical="center" wrapText="1"/>
    </xf>
    <xf numFmtId="38" fontId="60" fillId="0" borderId="0" xfId="20" applyFont="1" applyAlignment="1">
      <alignment vertical="center"/>
    </xf>
    <xf numFmtId="179" fontId="60" fillId="0" borderId="0" xfId="21" applyNumberFormat="1" applyFont="1" applyAlignment="1">
      <alignment vertical="center"/>
    </xf>
    <xf numFmtId="0" fontId="61" fillId="0" borderId="0" xfId="19" applyFont="1" applyAlignment="1">
      <alignment vertical="center" wrapText="1"/>
    </xf>
    <xf numFmtId="179" fontId="61" fillId="0" borderId="0" xfId="19" applyNumberFormat="1" applyFont="1" applyAlignment="1">
      <alignment horizontal="right" vertical="center"/>
    </xf>
    <xf numFmtId="38" fontId="61" fillId="0" borderId="0" xfId="20" applyFont="1" applyAlignment="1">
      <alignment vertical="center" wrapText="1"/>
    </xf>
    <xf numFmtId="38" fontId="60" fillId="2" borderId="1" xfId="20" applyFont="1" applyFill="1" applyBorder="1" applyAlignment="1">
      <alignment horizontal="center" vertical="center"/>
    </xf>
    <xf numFmtId="179" fontId="61" fillId="2" borderId="1" xfId="19" applyNumberFormat="1" applyFont="1" applyFill="1" applyBorder="1" applyAlignment="1">
      <alignment horizontal="center" vertical="center"/>
    </xf>
    <xf numFmtId="0" fontId="98" fillId="2" borderId="48" xfId="0" applyFont="1" applyFill="1" applyBorder="1" applyAlignment="1">
      <alignment horizontal="center" vertical="center"/>
    </xf>
    <xf numFmtId="0" fontId="98" fillId="2" borderId="58" xfId="0" applyFont="1" applyFill="1" applyBorder="1" applyAlignment="1">
      <alignment horizontal="center" vertical="center"/>
    </xf>
    <xf numFmtId="0" fontId="98" fillId="2" borderId="45" xfId="0" applyFont="1" applyFill="1" applyBorder="1" applyAlignment="1">
      <alignment horizontal="center" vertical="center"/>
    </xf>
    <xf numFmtId="0" fontId="60" fillId="0" borderId="0" xfId="0" applyFont="1" applyAlignment="1">
      <alignment vertical="center"/>
    </xf>
    <xf numFmtId="0" fontId="60" fillId="0" borderId="0" xfId="0" applyFont="1" applyFill="1" applyAlignment="1">
      <alignment vertical="center"/>
    </xf>
    <xf numFmtId="0" fontId="60" fillId="0" borderId="10" xfId="0" applyFont="1" applyBorder="1" applyAlignment="1">
      <alignment vertical="center" wrapText="1"/>
    </xf>
    <xf numFmtId="0" fontId="89" fillId="0" borderId="10" xfId="0" applyFont="1" applyBorder="1" applyAlignment="1">
      <alignment vertical="center" wrapText="1"/>
    </xf>
    <xf numFmtId="0" fontId="64" fillId="0" borderId="7" xfId="0" applyFont="1" applyBorder="1" applyAlignment="1">
      <alignment vertical="center" wrapText="1"/>
    </xf>
    <xf numFmtId="0" fontId="64" fillId="0" borderId="46" xfId="0" applyFont="1" applyBorder="1" applyAlignment="1">
      <alignment vertical="center" wrapText="1"/>
    </xf>
    <xf numFmtId="0" fontId="64" fillId="0" borderId="8" xfId="0" applyFont="1" applyBorder="1" applyAlignment="1">
      <alignment vertical="center" wrapText="1"/>
    </xf>
    <xf numFmtId="180" fontId="60" fillId="0" borderId="0" xfId="6" applyNumberFormat="1" applyFont="1" applyAlignment="1">
      <alignment vertical="center"/>
    </xf>
    <xf numFmtId="180" fontId="34" fillId="0" borderId="0" xfId="0" applyNumberFormat="1" applyFont="1" applyFill="1" applyBorder="1" applyAlignment="1" applyProtection="1">
      <alignment horizontal="left" vertical="center"/>
    </xf>
    <xf numFmtId="180" fontId="61" fillId="0" borderId="0" xfId="0" applyNumberFormat="1" applyFont="1" applyAlignment="1">
      <alignment horizontal="right" vertical="center"/>
    </xf>
    <xf numFmtId="180" fontId="61" fillId="2" borderId="12" xfId="0" applyNumberFormat="1" applyFont="1" applyFill="1" applyBorder="1" applyAlignment="1" applyProtection="1">
      <alignment horizontal="center" vertical="center"/>
    </xf>
    <xf numFmtId="180" fontId="61" fillId="2" borderId="32" xfId="0" applyNumberFormat="1" applyFont="1" applyFill="1" applyBorder="1" applyAlignment="1" applyProtection="1">
      <alignment horizontal="center" vertical="center"/>
    </xf>
    <xf numFmtId="180" fontId="60" fillId="0" borderId="0" xfId="0" applyNumberFormat="1" applyFont="1" applyAlignment="1">
      <alignment horizontal="center" vertical="center"/>
    </xf>
    <xf numFmtId="38" fontId="71" fillId="0" borderId="1" xfId="2" applyFont="1" applyBorder="1" applyAlignment="1">
      <alignment vertical="center"/>
    </xf>
    <xf numFmtId="38" fontId="71" fillId="0" borderId="11" xfId="2" applyFont="1" applyBorder="1" applyAlignment="1">
      <alignment vertical="center"/>
    </xf>
    <xf numFmtId="38" fontId="71" fillId="0" borderId="50" xfId="2" applyFont="1" applyBorder="1" applyAlignment="1">
      <alignment vertical="center"/>
    </xf>
    <xf numFmtId="38" fontId="71" fillId="0" borderId="1" xfId="2" applyFont="1" applyFill="1" applyBorder="1" applyAlignment="1">
      <alignment vertical="center"/>
    </xf>
    <xf numFmtId="38" fontId="71" fillId="0" borderId="11" xfId="2" applyFont="1" applyFill="1" applyBorder="1" applyAlignment="1">
      <alignment vertical="center"/>
    </xf>
    <xf numFmtId="38" fontId="85" fillId="0" borderId="1" xfId="2" applyFont="1" applyFill="1" applyBorder="1" applyAlignment="1" applyProtection="1">
      <alignment vertical="center" wrapText="1"/>
    </xf>
    <xf numFmtId="38" fontId="85" fillId="0" borderId="11" xfId="2" applyFont="1" applyFill="1" applyBorder="1" applyAlignment="1" applyProtection="1">
      <alignment vertical="center" wrapText="1"/>
    </xf>
    <xf numFmtId="38" fontId="76" fillId="0" borderId="1" xfId="2" applyFont="1" applyFill="1" applyBorder="1" applyAlignment="1" applyProtection="1">
      <alignment vertical="center" wrapText="1"/>
    </xf>
    <xf numFmtId="180" fontId="71" fillId="0" borderId="14" xfId="6" applyNumberFormat="1" applyFont="1" applyFill="1" applyBorder="1" applyAlignment="1">
      <alignment vertical="center"/>
    </xf>
    <xf numFmtId="180" fontId="71" fillId="0" borderId="9" xfId="6" applyNumberFormat="1" applyFont="1" applyFill="1" applyBorder="1" applyAlignment="1">
      <alignment vertical="center"/>
    </xf>
    <xf numFmtId="180" fontId="71" fillId="0" borderId="12" xfId="6" applyNumberFormat="1" applyFont="1" applyFill="1" applyBorder="1" applyAlignment="1">
      <alignment vertical="center"/>
    </xf>
    <xf numFmtId="180" fontId="85" fillId="0" borderId="5" xfId="0" applyNumberFormat="1" applyFont="1" applyFill="1" applyBorder="1" applyAlignment="1" applyProtection="1">
      <alignment horizontal="right" vertical="center" wrapText="1"/>
    </xf>
    <xf numFmtId="180" fontId="101" fillId="0" borderId="9" xfId="0" applyNumberFormat="1" applyFont="1" applyFill="1" applyBorder="1" applyAlignment="1" applyProtection="1">
      <alignment horizontal="right" vertical="center" wrapText="1"/>
    </xf>
    <xf numFmtId="180" fontId="85" fillId="0" borderId="9" xfId="0" applyNumberFormat="1" applyFont="1" applyFill="1" applyBorder="1" applyAlignment="1" applyProtection="1">
      <alignment horizontal="right" vertical="center" wrapText="1"/>
    </xf>
    <xf numFmtId="180" fontId="101" fillId="0" borderId="12" xfId="0" applyNumberFormat="1" applyFont="1" applyFill="1" applyBorder="1" applyAlignment="1" applyProtection="1">
      <alignment horizontal="right" vertical="center" wrapText="1"/>
    </xf>
    <xf numFmtId="180" fontId="85" fillId="0" borderId="12" xfId="0" applyNumberFormat="1" applyFont="1" applyFill="1" applyBorder="1" applyAlignment="1" applyProtection="1">
      <alignment horizontal="right" vertical="center" wrapText="1"/>
    </xf>
    <xf numFmtId="180" fontId="71" fillId="0" borderId="9" xfId="6" applyNumberFormat="1" applyFont="1" applyBorder="1" applyAlignment="1">
      <alignment vertical="center"/>
    </xf>
    <xf numFmtId="180" fontId="71" fillId="0" borderId="12" xfId="6" applyNumberFormat="1" applyFont="1" applyBorder="1" applyAlignment="1">
      <alignment vertical="center"/>
    </xf>
    <xf numFmtId="180" fontId="85" fillId="0" borderId="62" xfId="0" applyNumberFormat="1" applyFont="1" applyBorder="1" applyAlignment="1">
      <alignment horizontal="right" vertical="center"/>
    </xf>
    <xf numFmtId="180" fontId="85" fillId="0" borderId="9" xfId="0" applyNumberFormat="1" applyFont="1" applyBorder="1" applyAlignment="1">
      <alignment horizontal="right" vertical="center"/>
    </xf>
    <xf numFmtId="180" fontId="85" fillId="0" borderId="12" xfId="0" applyNumberFormat="1" applyFont="1" applyBorder="1" applyAlignment="1">
      <alignment horizontal="right" vertical="center"/>
    </xf>
    <xf numFmtId="0" fontId="89" fillId="0" borderId="8" xfId="0" applyFont="1" applyBorder="1" applyAlignment="1">
      <alignment vertical="center" wrapText="1"/>
    </xf>
    <xf numFmtId="0" fontId="88" fillId="0" borderId="8" xfId="0" applyFont="1" applyBorder="1" applyAlignment="1">
      <alignment vertical="center" wrapText="1"/>
    </xf>
    <xf numFmtId="180" fontId="85" fillId="0" borderId="44" xfId="0" applyNumberFormat="1" applyFont="1" applyFill="1" applyBorder="1" applyAlignment="1" applyProtection="1">
      <alignment horizontal="right" vertical="center" wrapText="1"/>
    </xf>
    <xf numFmtId="180" fontId="85" fillId="0" borderId="47" xfId="0" applyNumberFormat="1" applyFont="1" applyFill="1" applyBorder="1" applyAlignment="1" applyProtection="1">
      <alignment horizontal="right" vertical="center" wrapText="1"/>
    </xf>
    <xf numFmtId="38" fontId="71" fillId="0" borderId="0" xfId="2" applyFont="1" applyAlignment="1">
      <alignment vertical="center"/>
    </xf>
    <xf numFmtId="180" fontId="71" fillId="0" borderId="62" xfId="0" applyNumberFormat="1" applyFont="1" applyBorder="1" applyAlignment="1">
      <alignment horizontal="right" vertical="center"/>
    </xf>
    <xf numFmtId="180" fontId="71" fillId="0" borderId="9" xfId="0" applyNumberFormat="1" applyFont="1" applyBorder="1" applyAlignment="1">
      <alignment horizontal="right" vertical="center"/>
    </xf>
    <xf numFmtId="180" fontId="71" fillId="0" borderId="12" xfId="0" applyNumberFormat="1" applyFont="1" applyBorder="1" applyAlignment="1">
      <alignment horizontal="right" vertical="center"/>
    </xf>
    <xf numFmtId="180" fontId="71" fillId="0" borderId="62" xfId="6" applyNumberFormat="1" applyFont="1" applyBorder="1" applyAlignment="1">
      <alignment horizontal="right" vertical="center"/>
    </xf>
    <xf numFmtId="38" fontId="71" fillId="0" borderId="11" xfId="2" applyFont="1" applyBorder="1" applyAlignment="1">
      <alignment horizontal="right" vertical="center"/>
    </xf>
    <xf numFmtId="38" fontId="85" fillId="0" borderId="11" xfId="2" applyFont="1" applyBorder="1" applyAlignment="1">
      <alignment horizontal="right" vertical="center"/>
    </xf>
    <xf numFmtId="180" fontId="85" fillId="0" borderId="9" xfId="6" applyNumberFormat="1" applyFont="1" applyBorder="1" applyAlignment="1">
      <alignment horizontal="right" vertical="center"/>
    </xf>
    <xf numFmtId="38" fontId="51" fillId="0" borderId="78" xfId="2" applyFont="1" applyBorder="1">
      <alignment vertical="center"/>
    </xf>
    <xf numFmtId="0" fontId="61" fillId="0" borderId="39" xfId="0" applyNumberFormat="1" applyFont="1" applyFill="1" applyBorder="1" applyAlignment="1" applyProtection="1">
      <alignment horizontal="center" vertical="center" wrapText="1"/>
    </xf>
    <xf numFmtId="0" fontId="61" fillId="0" borderId="40" xfId="0" applyNumberFormat="1" applyFont="1" applyFill="1" applyBorder="1" applyAlignment="1" applyProtection="1">
      <alignment horizontal="center" vertical="center" wrapText="1"/>
    </xf>
    <xf numFmtId="0" fontId="38" fillId="0" borderId="42" xfId="0" applyNumberFormat="1" applyFont="1" applyFill="1" applyBorder="1" applyAlignment="1" applyProtection="1">
      <alignment horizontal="center" vertical="center" wrapText="1"/>
    </xf>
    <xf numFmtId="38" fontId="61" fillId="0" borderId="57" xfId="2" applyFont="1" applyBorder="1" applyAlignment="1">
      <alignment horizontal="center" vertical="center"/>
    </xf>
    <xf numFmtId="0" fontId="84" fillId="0" borderId="39" xfId="0" applyFont="1" applyBorder="1" applyAlignment="1">
      <alignment horizontal="center" vertical="center"/>
    </xf>
    <xf numFmtId="0" fontId="61" fillId="0" borderId="36" xfId="0" applyNumberFormat="1" applyFont="1" applyFill="1" applyBorder="1" applyAlignment="1" applyProtection="1">
      <alignment horizontal="center" vertical="center" wrapText="1"/>
    </xf>
    <xf numFmtId="177" fontId="101" fillId="0" borderId="13" xfId="0" applyNumberFormat="1" applyFont="1" applyFill="1" applyBorder="1" applyAlignment="1" applyProtection="1">
      <alignment vertical="center" wrapText="1"/>
    </xf>
    <xf numFmtId="177" fontId="101" fillId="0" borderId="44" xfId="0" applyNumberFormat="1" applyFont="1" applyFill="1" applyBorder="1" applyAlignment="1" applyProtection="1">
      <alignment vertical="center" wrapText="1"/>
    </xf>
    <xf numFmtId="38" fontId="85" fillId="0" borderId="14" xfId="2" applyFont="1" applyBorder="1" applyAlignment="1">
      <alignment vertical="center"/>
    </xf>
    <xf numFmtId="0" fontId="61" fillId="0" borderId="58" xfId="0" applyNumberFormat="1" applyFont="1" applyFill="1" applyBorder="1" applyAlignment="1" applyProtection="1">
      <alignment horizontal="center" vertical="center" wrapText="1"/>
    </xf>
    <xf numFmtId="177" fontId="101" fillId="0" borderId="8" xfId="0" applyNumberFormat="1" applyFont="1" applyFill="1" applyBorder="1" applyAlignment="1" applyProtection="1">
      <alignment vertical="center" wrapText="1"/>
    </xf>
    <xf numFmtId="177" fontId="101" fillId="0" borderId="5" xfId="0" applyNumberFormat="1" applyFont="1" applyFill="1" applyBorder="1" applyAlignment="1" applyProtection="1">
      <alignment vertical="center" wrapText="1"/>
    </xf>
    <xf numFmtId="38" fontId="85" fillId="0" borderId="9" xfId="2" applyFont="1" applyBorder="1" applyAlignment="1">
      <alignment vertical="center"/>
    </xf>
    <xf numFmtId="0" fontId="61" fillId="0" borderId="37" xfId="0" applyNumberFormat="1" applyFont="1" applyFill="1" applyBorder="1" applyAlignment="1" applyProtection="1">
      <alignment horizontal="center" vertical="center" wrapText="1"/>
    </xf>
    <xf numFmtId="177" fontId="101" fillId="0" borderId="31" xfId="0" applyNumberFormat="1" applyFont="1" applyFill="1" applyBorder="1" applyAlignment="1" applyProtection="1">
      <alignment vertical="center" wrapText="1"/>
    </xf>
    <xf numFmtId="177" fontId="101" fillId="0" borderId="64" xfId="0" applyNumberFormat="1" applyFont="1" applyFill="1" applyBorder="1" applyAlignment="1" applyProtection="1">
      <alignment vertical="center" wrapText="1"/>
    </xf>
    <xf numFmtId="38" fontId="85" fillId="0" borderId="32" xfId="2" applyFont="1" applyBorder="1" applyAlignment="1">
      <alignment vertical="center"/>
    </xf>
    <xf numFmtId="0" fontId="61" fillId="0" borderId="45" xfId="0" applyNumberFormat="1" applyFont="1" applyFill="1" applyBorder="1" applyAlignment="1" applyProtection="1">
      <alignment horizontal="center" vertical="center" wrapText="1"/>
    </xf>
    <xf numFmtId="38" fontId="85" fillId="0" borderId="10" xfId="2" applyFont="1" applyBorder="1" applyAlignment="1">
      <alignment vertical="center"/>
    </xf>
    <xf numFmtId="38" fontId="85" fillId="0" borderId="47" xfId="2" applyFont="1" applyBorder="1" applyAlignment="1">
      <alignment vertical="center"/>
    </xf>
    <xf numFmtId="38" fontId="85" fillId="0" borderId="12" xfId="2" applyFont="1" applyBorder="1" applyAlignment="1">
      <alignment vertical="center"/>
    </xf>
    <xf numFmtId="177" fontId="84" fillId="0" borderId="48" xfId="0" applyNumberFormat="1" applyFont="1" applyBorder="1" applyAlignment="1">
      <alignment horizontal="right" vertical="center"/>
    </xf>
    <xf numFmtId="177" fontId="84" fillId="0" borderId="58" xfId="0" applyNumberFormat="1" applyFont="1" applyBorder="1" applyAlignment="1">
      <alignment horizontal="right" vertical="center"/>
    </xf>
    <xf numFmtId="177" fontId="84" fillId="0" borderId="45" xfId="0" applyNumberFormat="1" applyFont="1" applyBorder="1" applyAlignment="1">
      <alignment horizontal="right" vertical="center"/>
    </xf>
    <xf numFmtId="180" fontId="50" fillId="0" borderId="0" xfId="0" applyNumberFormat="1" applyFont="1" applyAlignment="1">
      <alignment vertical="center"/>
    </xf>
    <xf numFmtId="180" fontId="50" fillId="0" borderId="0" xfId="0" applyNumberFormat="1" applyFont="1" applyBorder="1" applyAlignment="1">
      <alignment vertical="center"/>
    </xf>
    <xf numFmtId="180" fontId="50" fillId="0" borderId="0" xfId="0" applyNumberFormat="1" applyFont="1" applyAlignment="1">
      <alignment horizontal="right" vertical="center"/>
    </xf>
    <xf numFmtId="180" fontId="50" fillId="0" borderId="0" xfId="0" applyNumberFormat="1" applyFont="1" applyBorder="1" applyAlignment="1">
      <alignment horizontal="right" vertical="center"/>
    </xf>
    <xf numFmtId="0" fontId="61" fillId="0" borderId="0" xfId="0" applyFont="1" applyAlignment="1">
      <alignment horizontal="left" vertical="center" wrapText="1"/>
    </xf>
    <xf numFmtId="0" fontId="60" fillId="2" borderId="10" xfId="0" applyFont="1" applyFill="1" applyBorder="1" applyAlignment="1">
      <alignment horizontal="left" vertical="center" wrapText="1"/>
    </xf>
    <xf numFmtId="0" fontId="32" fillId="0" borderId="43" xfId="0" applyNumberFormat="1" applyFont="1" applyFill="1" applyBorder="1" applyAlignment="1" applyProtection="1">
      <alignment horizontal="left" vertical="center" wrapText="1"/>
    </xf>
    <xf numFmtId="0" fontId="32" fillId="0" borderId="7" xfId="0" applyNumberFormat="1" applyFont="1" applyFill="1" applyBorder="1" applyAlignment="1" applyProtection="1">
      <alignment horizontal="left" vertical="center" wrapText="1"/>
    </xf>
    <xf numFmtId="0" fontId="61" fillId="0" borderId="7" xfId="0" applyNumberFormat="1" applyFont="1" applyFill="1" applyBorder="1" applyAlignment="1" applyProtection="1">
      <alignment horizontal="left" vertical="center" wrapText="1"/>
    </xf>
    <xf numFmtId="0" fontId="32" fillId="0" borderId="46" xfId="0" applyNumberFormat="1" applyFont="1" applyFill="1" applyBorder="1" applyAlignment="1" applyProtection="1">
      <alignment horizontal="left" vertical="center" wrapText="1"/>
    </xf>
    <xf numFmtId="0" fontId="61" fillId="0" borderId="34" xfId="0" applyFont="1" applyBorder="1" applyAlignment="1">
      <alignment horizontal="left" vertical="center" wrapText="1"/>
    </xf>
    <xf numFmtId="0" fontId="61" fillId="0" borderId="8" xfId="0" applyFont="1" applyBorder="1" applyAlignment="1">
      <alignment horizontal="left" vertical="center" wrapText="1"/>
    </xf>
    <xf numFmtId="0" fontId="62" fillId="0" borderId="8" xfId="0" applyFont="1" applyBorder="1" applyAlignment="1">
      <alignment horizontal="left" vertical="center" wrapText="1"/>
    </xf>
    <xf numFmtId="0" fontId="61" fillId="0" borderId="10" xfId="0" applyFont="1" applyBorder="1" applyAlignment="1">
      <alignment horizontal="left" vertical="center" wrapText="1"/>
    </xf>
    <xf numFmtId="0" fontId="32" fillId="0" borderId="13" xfId="0" applyNumberFormat="1" applyFont="1" applyFill="1" applyBorder="1" applyAlignment="1" applyProtection="1">
      <alignment horizontal="left" vertical="center" wrapText="1"/>
    </xf>
    <xf numFmtId="0" fontId="32" fillId="0" borderId="8" xfId="0" applyNumberFormat="1" applyFont="1" applyFill="1" applyBorder="1" applyAlignment="1" applyProtection="1">
      <alignment horizontal="left" vertical="center" wrapText="1"/>
    </xf>
    <xf numFmtId="0" fontId="61" fillId="0" borderId="8" xfId="0" applyNumberFormat="1" applyFont="1" applyFill="1" applyBorder="1" applyAlignment="1" applyProtection="1">
      <alignment horizontal="left" vertical="center" wrapText="1"/>
    </xf>
    <xf numFmtId="0" fontId="32" fillId="0" borderId="10" xfId="0" applyNumberFormat="1" applyFont="1" applyFill="1" applyBorder="1" applyAlignment="1" applyProtection="1">
      <alignment horizontal="left" vertical="center" wrapText="1"/>
    </xf>
    <xf numFmtId="0" fontId="62" fillId="0" borderId="10" xfId="0" applyFont="1" applyBorder="1" applyAlignment="1">
      <alignment horizontal="left" vertical="center" wrapText="1"/>
    </xf>
    <xf numFmtId="0" fontId="60" fillId="0" borderId="13" xfId="0" applyFont="1" applyFill="1" applyBorder="1" applyAlignment="1">
      <alignment horizontal="left" vertical="center" wrapText="1"/>
    </xf>
    <xf numFmtId="0" fontId="60" fillId="0" borderId="8" xfId="0" applyFont="1" applyFill="1" applyBorder="1" applyAlignment="1">
      <alignment horizontal="left" vertical="center" wrapText="1"/>
    </xf>
    <xf numFmtId="0" fontId="60" fillId="0" borderId="10" xfId="0" applyFont="1" applyFill="1" applyBorder="1" applyAlignment="1">
      <alignment horizontal="left" vertical="center" wrapText="1"/>
    </xf>
    <xf numFmtId="38" fontId="60" fillId="0" borderId="0" xfId="2" applyFont="1" applyAlignment="1">
      <alignment horizontal="left" vertical="center"/>
    </xf>
    <xf numFmtId="0" fontId="60" fillId="0" borderId="49" xfId="0" applyFont="1" applyBorder="1" applyAlignment="1">
      <alignment horizontal="left" vertical="center" wrapText="1"/>
    </xf>
    <xf numFmtId="0" fontId="60" fillId="0" borderId="7" xfId="0" applyFont="1" applyBorder="1" applyAlignment="1">
      <alignment horizontal="left" vertical="center" wrapText="1"/>
    </xf>
    <xf numFmtId="0" fontId="60" fillId="0" borderId="46" xfId="0" applyFont="1" applyBorder="1" applyAlignment="1">
      <alignment horizontal="left" vertical="center" wrapText="1"/>
    </xf>
    <xf numFmtId="0" fontId="34" fillId="0" borderId="0" xfId="0" applyNumberFormat="1" applyFont="1" applyFill="1" applyBorder="1" applyAlignment="1" applyProtection="1">
      <alignment horizontal="left" vertical="center" wrapText="1"/>
    </xf>
    <xf numFmtId="180" fontId="102" fillId="0" borderId="0" xfId="0" applyNumberFormat="1" applyFont="1" applyAlignment="1">
      <alignment horizontal="right" vertical="center"/>
    </xf>
    <xf numFmtId="0" fontId="89" fillId="0" borderId="7" xfId="0" applyFont="1" applyBorder="1" applyAlignment="1">
      <alignment horizontal="left" vertical="center" wrapText="1"/>
    </xf>
    <xf numFmtId="0" fontId="64" fillId="0" borderId="8" xfId="0" applyFont="1" applyBorder="1" applyAlignment="1">
      <alignment horizontal="left" vertical="center" wrapText="1"/>
    </xf>
    <xf numFmtId="0" fontId="64" fillId="0" borderId="10" xfId="0" applyFont="1" applyBorder="1" applyAlignment="1">
      <alignment horizontal="left" vertical="center" wrapText="1"/>
    </xf>
    <xf numFmtId="0" fontId="88" fillId="0" borderId="7" xfId="0" applyFont="1" applyBorder="1" applyAlignment="1">
      <alignment horizontal="left" vertical="center" wrapText="1"/>
    </xf>
    <xf numFmtId="0" fontId="61" fillId="0" borderId="8" xfId="0" applyFont="1" applyFill="1" applyBorder="1" applyAlignment="1">
      <alignment horizontal="left" vertical="center" wrapText="1"/>
    </xf>
    <xf numFmtId="0" fontId="89" fillId="2" borderId="45" xfId="0" applyFont="1" applyFill="1" applyBorder="1" applyAlignment="1">
      <alignment horizontal="center" vertical="center"/>
    </xf>
    <xf numFmtId="0" fontId="89" fillId="2" borderId="48" xfId="0" applyFont="1" applyFill="1" applyBorder="1" applyAlignment="1">
      <alignment horizontal="center" vertical="center"/>
    </xf>
    <xf numFmtId="0" fontId="89" fillId="2" borderId="58" xfId="0" applyFont="1" applyFill="1" applyBorder="1" applyAlignment="1">
      <alignment horizontal="center" vertical="center"/>
    </xf>
    <xf numFmtId="38" fontId="71" fillId="0" borderId="5" xfId="2" applyFont="1" applyFill="1" applyBorder="1" applyAlignment="1">
      <alignment vertical="center"/>
    </xf>
    <xf numFmtId="38" fontId="100" fillId="0" borderId="44" xfId="2" applyFont="1" applyFill="1" applyBorder="1" applyAlignment="1">
      <alignment vertical="center"/>
    </xf>
    <xf numFmtId="38" fontId="71" fillId="0" borderId="47" xfId="2" applyFont="1" applyFill="1" applyBorder="1" applyAlignment="1">
      <alignment vertical="center"/>
    </xf>
    <xf numFmtId="38" fontId="71" fillId="0" borderId="44" xfId="2" applyFont="1" applyFill="1" applyBorder="1" applyAlignment="1">
      <alignment vertical="center"/>
    </xf>
    <xf numFmtId="38" fontId="71" fillId="0" borderId="51" xfId="2" applyFont="1" applyBorder="1" applyAlignment="1">
      <alignment vertical="center"/>
    </xf>
    <xf numFmtId="38" fontId="71" fillId="0" borderId="5" xfId="2" applyFont="1" applyBorder="1" applyAlignment="1">
      <alignment vertical="center"/>
    </xf>
    <xf numFmtId="38" fontId="71" fillId="0" borderId="47" xfId="2" applyFont="1" applyBorder="1" applyAlignment="1">
      <alignment vertical="center"/>
    </xf>
    <xf numFmtId="38" fontId="71" fillId="0" borderId="44" xfId="2" applyFont="1" applyBorder="1" applyAlignment="1">
      <alignment vertical="center"/>
    </xf>
    <xf numFmtId="180" fontId="100" fillId="0" borderId="9" xfId="6" applyNumberFormat="1" applyFont="1" applyBorder="1" applyAlignment="1">
      <alignment horizontal="right" vertical="center"/>
    </xf>
    <xf numFmtId="180" fontId="71" fillId="0" borderId="9" xfId="6" applyNumberFormat="1" applyFont="1" applyBorder="1" applyAlignment="1">
      <alignment horizontal="right" vertical="center"/>
    </xf>
    <xf numFmtId="180" fontId="85" fillId="0" borderId="12" xfId="6" applyNumberFormat="1" applyFont="1" applyFill="1" applyBorder="1" applyAlignment="1">
      <alignment vertical="center"/>
    </xf>
    <xf numFmtId="180" fontId="85" fillId="0" borderId="9" xfId="6" applyNumberFormat="1" applyFont="1" applyBorder="1" applyAlignment="1">
      <alignment vertical="center"/>
    </xf>
    <xf numFmtId="180" fontId="85" fillId="0" borderId="12" xfId="6" applyNumberFormat="1" applyFont="1" applyBorder="1" applyAlignment="1">
      <alignment vertical="center"/>
    </xf>
    <xf numFmtId="180" fontId="85" fillId="0" borderId="9" xfId="0" applyNumberFormat="1" applyFont="1" applyFill="1" applyBorder="1" applyAlignment="1">
      <alignment horizontal="right" vertical="center"/>
    </xf>
    <xf numFmtId="180" fontId="57" fillId="0" borderId="9" xfId="6" applyNumberFormat="1" applyFont="1" applyBorder="1" applyAlignment="1">
      <alignment vertical="center"/>
    </xf>
    <xf numFmtId="180" fontId="57" fillId="0" borderId="9" xfId="0" applyNumberFormat="1" applyFont="1" applyFill="1" applyBorder="1" applyAlignment="1" applyProtection="1">
      <alignment horizontal="right" vertical="center" wrapText="1"/>
    </xf>
    <xf numFmtId="38" fontId="71" fillId="0" borderId="47" xfId="2" applyFont="1" applyBorder="1" applyAlignment="1">
      <alignment horizontal="right" vertical="center"/>
    </xf>
    <xf numFmtId="38" fontId="85" fillId="0" borderId="5" xfId="2" applyFont="1" applyBorder="1" applyAlignment="1">
      <alignment vertical="center"/>
    </xf>
    <xf numFmtId="180" fontId="57" fillId="0" borderId="9" xfId="0" applyNumberFormat="1" applyFont="1" applyBorder="1" applyAlignment="1">
      <alignment horizontal="right" vertical="center"/>
    </xf>
    <xf numFmtId="0" fontId="62" fillId="0" borderId="8" xfId="0" applyFont="1" applyFill="1" applyBorder="1" applyAlignment="1">
      <alignment horizontal="left" vertical="center" wrapText="1"/>
    </xf>
    <xf numFmtId="0" fontId="62" fillId="0" borderId="34" xfId="0" applyFont="1" applyBorder="1" applyAlignment="1">
      <alignment horizontal="left" vertical="center" wrapText="1"/>
    </xf>
    <xf numFmtId="0" fontId="62" fillId="0" borderId="8" xfId="0" applyNumberFormat="1" applyFont="1" applyFill="1" applyBorder="1" applyAlignment="1" applyProtection="1">
      <alignment horizontal="left" vertical="center" wrapText="1"/>
    </xf>
    <xf numFmtId="0" fontId="88" fillId="0" borderId="8" xfId="0" applyFont="1" applyFill="1" applyBorder="1" applyAlignment="1">
      <alignment horizontal="left" vertical="center" wrapText="1"/>
    </xf>
    <xf numFmtId="0" fontId="64" fillId="0" borderId="8" xfId="0" applyNumberFormat="1" applyFont="1" applyFill="1" applyBorder="1" applyAlignment="1" applyProtection="1">
      <alignment horizontal="left" vertical="center" wrapText="1"/>
    </xf>
    <xf numFmtId="0" fontId="89" fillId="0" borderId="8" xfId="0" applyFont="1" applyFill="1" applyBorder="1" applyAlignment="1">
      <alignment horizontal="left" vertical="center" wrapText="1"/>
    </xf>
    <xf numFmtId="0" fontId="61" fillId="2" borderId="51" xfId="0" applyNumberFormat="1" applyFont="1" applyFill="1" applyBorder="1" applyAlignment="1" applyProtection="1">
      <alignment horizontal="center" vertical="center" wrapText="1"/>
    </xf>
    <xf numFmtId="0" fontId="61" fillId="2" borderId="5" xfId="0" applyNumberFormat="1" applyFont="1" applyFill="1" applyBorder="1" applyAlignment="1" applyProtection="1">
      <alignment horizontal="center" vertical="center" wrapText="1"/>
    </xf>
    <xf numFmtId="0" fontId="106" fillId="2" borderId="47" xfId="0" quotePrefix="1" applyNumberFormat="1" applyFont="1" applyFill="1" applyBorder="1" applyAlignment="1" applyProtection="1">
      <alignment horizontal="center" vertical="center" wrapText="1"/>
    </xf>
    <xf numFmtId="177" fontId="85" fillId="0" borderId="62" xfId="0" applyNumberFormat="1" applyFont="1" applyFill="1" applyBorder="1" applyAlignment="1" applyProtection="1">
      <alignment vertical="center" wrapText="1"/>
    </xf>
    <xf numFmtId="177" fontId="101" fillId="0" borderId="79" xfId="0" applyNumberFormat="1" applyFont="1" applyFill="1" applyBorder="1" applyAlignment="1" applyProtection="1">
      <alignment vertical="center" wrapText="1"/>
    </xf>
    <xf numFmtId="38" fontId="61" fillId="0" borderId="69" xfId="2" applyFont="1" applyBorder="1" applyAlignment="1">
      <alignment vertical="center"/>
    </xf>
    <xf numFmtId="177" fontId="85" fillId="0" borderId="9" xfId="0" applyNumberFormat="1" applyFont="1" applyFill="1" applyBorder="1" applyAlignment="1" applyProtection="1">
      <alignment vertical="center" wrapText="1"/>
    </xf>
    <xf numFmtId="38" fontId="61" fillId="0" borderId="80" xfId="2" applyFont="1" applyFill="1" applyBorder="1" applyAlignment="1">
      <alignment vertical="center"/>
    </xf>
    <xf numFmtId="177" fontId="85" fillId="0" borderId="9" xfId="0" applyNumberFormat="1" applyFont="1" applyFill="1" applyBorder="1" applyAlignment="1" applyProtection="1">
      <alignment horizontal="center" vertical="center" wrapText="1"/>
    </xf>
    <xf numFmtId="177" fontId="101" fillId="0" borderId="44" xfId="0" applyNumberFormat="1" applyFont="1" applyFill="1" applyBorder="1" applyAlignment="1" applyProtection="1">
      <alignment horizontal="center" vertical="center" wrapText="1"/>
    </xf>
    <xf numFmtId="38" fontId="61" fillId="0" borderId="54" xfId="2" applyFont="1" applyFill="1" applyBorder="1" applyAlignment="1">
      <alignment vertical="center"/>
    </xf>
    <xf numFmtId="177" fontId="85" fillId="0" borderId="5" xfId="0" applyNumberFormat="1" applyFont="1" applyFill="1" applyBorder="1" applyAlignment="1" applyProtection="1">
      <alignment vertical="center" wrapText="1"/>
    </xf>
    <xf numFmtId="38" fontId="61" fillId="0" borderId="21" xfId="2" applyFont="1" applyBorder="1" applyAlignment="1">
      <alignment vertical="center"/>
    </xf>
    <xf numFmtId="177" fontId="85" fillId="0" borderId="5" xfId="0" applyNumberFormat="1" applyFont="1" applyFill="1" applyBorder="1" applyAlignment="1" applyProtection="1">
      <alignment horizontal="center" vertical="center" wrapText="1"/>
    </xf>
    <xf numFmtId="38" fontId="85" fillId="0" borderId="64" xfId="2" applyFont="1" applyBorder="1" applyAlignment="1">
      <alignment vertical="center"/>
    </xf>
    <xf numFmtId="177" fontId="85" fillId="0" borderId="47" xfId="0" applyNumberFormat="1" applyFont="1" applyFill="1" applyBorder="1" applyAlignment="1" applyProtection="1">
      <alignment horizontal="center" vertical="center" wrapText="1"/>
    </xf>
    <xf numFmtId="38" fontId="85" fillId="0" borderId="71" xfId="2" applyFont="1" applyBorder="1" applyAlignment="1">
      <alignment vertical="center"/>
    </xf>
    <xf numFmtId="38" fontId="61" fillId="0" borderId="70" xfId="2" applyFont="1" applyFill="1" applyBorder="1" applyAlignment="1">
      <alignment vertical="center"/>
    </xf>
    <xf numFmtId="177" fontId="85" fillId="0" borderId="64" xfId="0" applyNumberFormat="1" applyFont="1" applyFill="1" applyBorder="1" applyAlignment="1" applyProtection="1">
      <alignment horizontal="center" vertical="center" wrapText="1"/>
    </xf>
    <xf numFmtId="38" fontId="85" fillId="0" borderId="18" xfId="2" applyFont="1" applyBorder="1" applyAlignment="1">
      <alignment vertical="center"/>
    </xf>
    <xf numFmtId="38" fontId="61" fillId="0" borderId="21" xfId="2" applyFont="1" applyFill="1" applyBorder="1" applyAlignment="1">
      <alignment vertical="center"/>
    </xf>
    <xf numFmtId="38" fontId="61" fillId="0" borderId="95" xfId="2" applyFont="1" applyBorder="1" applyAlignment="1">
      <alignment vertical="center"/>
    </xf>
    <xf numFmtId="0" fontId="61" fillId="0" borderId="49" xfId="0" applyFont="1" applyFill="1" applyBorder="1" applyAlignment="1">
      <alignment vertical="center" wrapText="1"/>
    </xf>
    <xf numFmtId="38" fontId="71" fillId="0" borderId="50" xfId="2" applyFont="1" applyFill="1" applyBorder="1" applyAlignment="1">
      <alignment vertical="center"/>
    </xf>
    <xf numFmtId="0" fontId="88" fillId="0" borderId="8" xfId="0" applyFont="1" applyFill="1" applyBorder="1" applyAlignment="1">
      <alignment vertical="center" wrapText="1"/>
    </xf>
    <xf numFmtId="0" fontId="62" fillId="0" borderId="46" xfId="0" applyNumberFormat="1" applyFont="1" applyFill="1" applyBorder="1" applyAlignment="1" applyProtection="1">
      <alignment vertical="center" wrapText="1"/>
    </xf>
    <xf numFmtId="0" fontId="62" fillId="0" borderId="8" xfId="0" applyNumberFormat="1" applyFont="1" applyFill="1" applyBorder="1" applyAlignment="1" applyProtection="1">
      <alignment vertical="center" wrapText="1"/>
    </xf>
    <xf numFmtId="0" fontId="62" fillId="0" borderId="49" xfId="0" applyFont="1" applyBorder="1" applyAlignment="1">
      <alignment vertical="center" wrapText="1"/>
    </xf>
    <xf numFmtId="38" fontId="71" fillId="0" borderId="47" xfId="2" applyFont="1" applyFill="1" applyBorder="1" applyAlignment="1">
      <alignment horizontal="right" vertical="center"/>
    </xf>
    <xf numFmtId="0" fontId="60" fillId="0" borderId="49" xfId="0" applyFont="1" applyFill="1" applyBorder="1" applyAlignment="1">
      <alignment horizontal="left" vertical="center" wrapText="1"/>
    </xf>
    <xf numFmtId="38" fontId="71" fillId="0" borderId="51" xfId="2" applyFont="1" applyFill="1" applyBorder="1" applyAlignment="1">
      <alignment vertical="center"/>
    </xf>
    <xf numFmtId="0" fontId="60" fillId="0" borderId="7" xfId="0" applyFont="1" applyFill="1" applyBorder="1" applyAlignment="1">
      <alignment horizontal="left" vertical="center" wrapText="1"/>
    </xf>
    <xf numFmtId="0" fontId="64" fillId="0" borderId="8" xfId="0" applyFont="1" applyFill="1" applyBorder="1" applyAlignment="1">
      <alignment horizontal="left" vertical="center" wrapText="1"/>
    </xf>
    <xf numFmtId="0" fontId="89" fillId="0" borderId="7" xfId="0" applyFont="1" applyFill="1" applyBorder="1" applyAlignment="1">
      <alignment horizontal="left" vertical="center" wrapText="1"/>
    </xf>
    <xf numFmtId="0" fontId="60" fillId="0" borderId="46" xfId="0" applyFont="1" applyFill="1" applyBorder="1" applyAlignment="1">
      <alignment horizontal="left" vertical="center" wrapText="1"/>
    </xf>
    <xf numFmtId="0" fontId="88" fillId="0" borderId="7" xfId="0" applyFont="1" applyFill="1" applyBorder="1" applyAlignment="1">
      <alignment horizontal="left" vertical="center" wrapText="1"/>
    </xf>
    <xf numFmtId="0" fontId="113" fillId="0" borderId="7" xfId="0" applyFont="1" applyBorder="1" applyAlignment="1">
      <alignment horizontal="left" vertical="center" wrapText="1"/>
    </xf>
    <xf numFmtId="0" fontId="105" fillId="0" borderId="8" xfId="0" applyFont="1" applyBorder="1" applyAlignment="1">
      <alignment horizontal="left" vertical="center" wrapText="1"/>
    </xf>
    <xf numFmtId="0" fontId="113" fillId="0" borderId="8" xfId="0" applyFont="1" applyFill="1" applyBorder="1" applyAlignment="1">
      <alignment horizontal="left" vertical="center" wrapText="1"/>
    </xf>
    <xf numFmtId="180" fontId="84" fillId="0" borderId="0" xfId="0" applyNumberFormat="1" applyFont="1" applyAlignment="1">
      <alignment horizontal="right" vertical="center"/>
    </xf>
    <xf numFmtId="0" fontId="114" fillId="0" borderId="8" xfId="0" applyFont="1" applyBorder="1" applyAlignment="1">
      <alignment vertical="center" wrapText="1"/>
    </xf>
    <xf numFmtId="0" fontId="85" fillId="0" borderId="0" xfId="19" applyFont="1" applyAlignment="1">
      <alignment horizontal="right" vertical="center"/>
    </xf>
    <xf numFmtId="0" fontId="46" fillId="0" borderId="22" xfId="19" applyNumberFormat="1" applyFont="1" applyFill="1" applyBorder="1" applyAlignment="1" applyProtection="1">
      <alignment horizontal="right" vertical="center" wrapText="1"/>
    </xf>
    <xf numFmtId="38" fontId="46" fillId="0" borderId="27" xfId="20" applyFont="1" applyBorder="1" applyAlignment="1">
      <alignment horizontal="right" vertical="center"/>
    </xf>
    <xf numFmtId="0" fontId="39" fillId="0" borderId="0" xfId="19" applyFont="1" applyAlignment="1">
      <alignment vertical="center"/>
    </xf>
    <xf numFmtId="0" fontId="41" fillId="0" borderId="0" xfId="19" applyAlignment="1">
      <alignment horizontal="right" vertical="center"/>
    </xf>
    <xf numFmtId="0" fontId="62" fillId="0" borderId="34" xfId="0" applyFont="1" applyBorder="1" applyAlignment="1">
      <alignment vertical="center" wrapText="1"/>
    </xf>
    <xf numFmtId="38" fontId="89" fillId="2" borderId="47" xfId="2" applyFont="1" applyFill="1" applyBorder="1" applyAlignment="1">
      <alignment horizontal="center" vertical="center" wrapText="1"/>
    </xf>
    <xf numFmtId="0" fontId="39" fillId="0" borderId="0" xfId="19" applyFont="1" applyAlignment="1">
      <alignment horizontal="center" vertical="center"/>
    </xf>
    <xf numFmtId="0" fontId="0" fillId="9" borderId="6" xfId="0" applyFill="1" applyBorder="1" applyAlignment="1">
      <alignment vertical="center"/>
    </xf>
    <xf numFmtId="0" fontId="0" fillId="9" borderId="6" xfId="0" applyFill="1" applyBorder="1" applyAlignment="1">
      <alignment horizontal="center" vertical="center"/>
    </xf>
    <xf numFmtId="0" fontId="36" fillId="0" borderId="0" xfId="0" applyNumberFormat="1" applyFont="1" applyFill="1" applyBorder="1" applyAlignment="1" applyProtection="1">
      <alignment vertical="distributed" wrapText="1"/>
    </xf>
    <xf numFmtId="0" fontId="0" fillId="9" borderId="6" xfId="0" applyFill="1" applyBorder="1" applyAlignment="1">
      <alignment horizontal="right" vertical="center"/>
    </xf>
    <xf numFmtId="0" fontId="121" fillId="9" borderId="0" xfId="0" applyNumberFormat="1" applyFont="1" applyFill="1" applyBorder="1" applyAlignment="1" applyProtection="1">
      <alignment vertical="distributed" wrapText="1"/>
    </xf>
    <xf numFmtId="0" fontId="122" fillId="9" borderId="0" xfId="0" applyNumberFormat="1" applyFont="1" applyFill="1" applyBorder="1" applyAlignment="1" applyProtection="1">
      <alignment vertical="distributed" wrapText="1"/>
    </xf>
    <xf numFmtId="0" fontId="122" fillId="9" borderId="19" xfId="0" applyNumberFormat="1" applyFont="1" applyFill="1" applyBorder="1" applyAlignment="1" applyProtection="1">
      <alignment vertical="distributed" wrapText="1"/>
    </xf>
    <xf numFmtId="0" fontId="0" fillId="10" borderId="0" xfId="0" applyFill="1" applyAlignment="1">
      <alignment vertical="center"/>
    </xf>
    <xf numFmtId="0" fontId="0" fillId="9" borderId="65" xfId="0" applyFill="1" applyBorder="1" applyAlignment="1">
      <alignment vertical="center"/>
    </xf>
    <xf numFmtId="0" fontId="0" fillId="9" borderId="0" xfId="0" applyFill="1" applyBorder="1" applyAlignment="1">
      <alignment vertical="center"/>
    </xf>
    <xf numFmtId="0" fontId="0" fillId="9" borderId="81" xfId="0" applyFill="1" applyBorder="1" applyAlignment="1">
      <alignment vertical="center"/>
    </xf>
    <xf numFmtId="0" fontId="0" fillId="4" borderId="0" xfId="0" applyFill="1" applyAlignment="1">
      <alignment vertical="center"/>
    </xf>
    <xf numFmtId="0" fontId="0" fillId="5" borderId="0" xfId="0" applyFill="1" applyAlignment="1">
      <alignment vertical="center"/>
    </xf>
    <xf numFmtId="0" fontId="60" fillId="0" borderId="0" xfId="0" applyFont="1" applyAlignment="1">
      <alignment horizontal="left" vertical="center" wrapText="1"/>
    </xf>
    <xf numFmtId="180" fontId="85" fillId="0" borderId="14" xfId="0" applyNumberFormat="1" applyFont="1" applyFill="1" applyBorder="1" applyAlignment="1" applyProtection="1">
      <alignment horizontal="right" vertical="center" wrapText="1"/>
    </xf>
    <xf numFmtId="38" fontId="60" fillId="2" borderId="47" xfId="2" applyFont="1" applyFill="1" applyBorder="1" applyAlignment="1">
      <alignment horizontal="center" vertical="center" wrapText="1"/>
    </xf>
    <xf numFmtId="0" fontId="34" fillId="0" borderId="0" xfId="0" applyNumberFormat="1" applyFont="1" applyFill="1" applyBorder="1" applyAlignment="1" applyProtection="1">
      <alignment horizontal="left" vertical="center"/>
    </xf>
    <xf numFmtId="0" fontId="0" fillId="0" borderId="0" xfId="0"/>
    <xf numFmtId="0" fontId="34" fillId="0" borderId="0" xfId="19" applyNumberFormat="1" applyFont="1" applyFill="1" applyBorder="1" applyAlignment="1" applyProtection="1">
      <alignment horizontal="left" vertical="center"/>
    </xf>
    <xf numFmtId="38" fontId="34" fillId="0" borderId="0" xfId="20" applyFont="1" applyFill="1" applyBorder="1" applyAlignment="1" applyProtection="1">
      <alignment horizontal="left" vertical="center"/>
    </xf>
    <xf numFmtId="0" fontId="63" fillId="2" borderId="10" xfId="19" applyFont="1" applyFill="1" applyBorder="1" applyAlignment="1">
      <alignment horizontal="center" vertical="center" wrapText="1"/>
    </xf>
    <xf numFmtId="38" fontId="63" fillId="2" borderId="11" xfId="20" applyFont="1" applyFill="1" applyBorder="1" applyAlignment="1">
      <alignment horizontal="center" vertical="center" wrapText="1"/>
    </xf>
    <xf numFmtId="0" fontId="60" fillId="2" borderId="10" xfId="19" applyFont="1" applyFill="1" applyBorder="1" applyAlignment="1">
      <alignment horizontal="center" vertical="center" wrapText="1"/>
    </xf>
    <xf numFmtId="38" fontId="60" fillId="2" borderId="11" xfId="20" applyFont="1" applyFill="1" applyBorder="1" applyAlignment="1">
      <alignment horizontal="center" vertical="center" wrapText="1"/>
    </xf>
    <xf numFmtId="0" fontId="61" fillId="2" borderId="53" xfId="19" applyNumberFormat="1" applyFont="1" applyFill="1" applyBorder="1" applyAlignment="1" applyProtection="1">
      <alignment horizontal="center" vertical="center" wrapText="1"/>
    </xf>
    <xf numFmtId="179" fontId="61" fillId="2" borderId="12" xfId="19" applyNumberFormat="1" applyFont="1" applyFill="1" applyBorder="1" applyAlignment="1" applyProtection="1">
      <alignment horizontal="center" vertical="center"/>
    </xf>
    <xf numFmtId="0" fontId="61" fillId="2" borderId="46" xfId="19" applyNumberFormat="1" applyFont="1" applyFill="1" applyBorder="1" applyAlignment="1" applyProtection="1">
      <alignment horizontal="center" vertical="center" wrapText="1"/>
    </xf>
    <xf numFmtId="0" fontId="60" fillId="12" borderId="13" xfId="19" applyFont="1" applyFill="1" applyBorder="1" applyAlignment="1">
      <alignment vertical="center" wrapText="1"/>
    </xf>
    <xf numFmtId="0" fontId="63" fillId="12" borderId="13" xfId="19" applyNumberFormat="1" applyFont="1" applyFill="1" applyBorder="1" applyAlignment="1" applyProtection="1">
      <alignment vertical="center" wrapText="1"/>
    </xf>
    <xf numFmtId="0" fontId="60" fillId="12" borderId="8" xfId="19" applyFont="1" applyFill="1" applyBorder="1" applyAlignment="1">
      <alignment vertical="center" wrapText="1"/>
    </xf>
    <xf numFmtId="0" fontId="63" fillId="12" borderId="8" xfId="19" applyNumberFormat="1" applyFont="1" applyFill="1" applyBorder="1" applyAlignment="1" applyProtection="1">
      <alignment vertical="center" wrapText="1"/>
    </xf>
    <xf numFmtId="0" fontId="125" fillId="12" borderId="8" xfId="19" applyFont="1" applyFill="1" applyBorder="1" applyAlignment="1">
      <alignment vertical="center" wrapText="1"/>
    </xf>
    <xf numFmtId="0" fontId="60" fillId="12" borderId="31" xfId="19" applyFont="1" applyFill="1" applyBorder="1" applyAlignment="1">
      <alignment vertical="center" wrapText="1"/>
    </xf>
    <xf numFmtId="0" fontId="63" fillId="12" borderId="31" xfId="19" applyNumberFormat="1" applyFont="1" applyFill="1" applyBorder="1" applyAlignment="1" applyProtection="1">
      <alignment vertical="center" wrapText="1"/>
    </xf>
    <xf numFmtId="0" fontId="63" fillId="12" borderId="34" xfId="19" applyNumberFormat="1" applyFont="1" applyFill="1" applyBorder="1" applyAlignment="1" applyProtection="1">
      <alignment vertical="center" wrapText="1"/>
    </xf>
    <xf numFmtId="0" fontId="63" fillId="12" borderId="8" xfId="19" applyFont="1" applyFill="1" applyBorder="1" applyAlignment="1">
      <alignment vertical="center" wrapText="1"/>
    </xf>
    <xf numFmtId="0" fontId="88" fillId="12" borderId="8" xfId="19" applyFont="1" applyFill="1" applyBorder="1" applyAlignment="1">
      <alignment vertical="center" wrapText="1"/>
    </xf>
    <xf numFmtId="0" fontId="63" fillId="12" borderId="10" xfId="19" applyNumberFormat="1" applyFont="1" applyFill="1" applyBorder="1" applyAlignment="1" applyProtection="1">
      <alignment vertical="center" wrapText="1"/>
    </xf>
    <xf numFmtId="0" fontId="61" fillId="12" borderId="10" xfId="19" applyFont="1" applyFill="1" applyBorder="1" applyAlignment="1">
      <alignment vertical="center" wrapText="1"/>
    </xf>
    <xf numFmtId="0" fontId="63" fillId="2" borderId="31" xfId="19" applyFont="1" applyFill="1" applyBorder="1" applyAlignment="1">
      <alignment horizontal="center" vertical="center" wrapText="1"/>
    </xf>
    <xf numFmtId="38" fontId="63" fillId="2" borderId="2" xfId="20" applyFont="1" applyFill="1" applyBorder="1" applyAlignment="1">
      <alignment horizontal="center" vertical="center" wrapText="1"/>
    </xf>
    <xf numFmtId="0" fontId="60" fillId="2" borderId="31" xfId="19" applyFont="1" applyFill="1" applyBorder="1" applyAlignment="1">
      <alignment horizontal="center" vertical="center" wrapText="1"/>
    </xf>
    <xf numFmtId="38" fontId="60" fillId="2" borderId="2" xfId="20" applyFont="1" applyFill="1" applyBorder="1" applyAlignment="1">
      <alignment horizontal="center" vertical="center" wrapText="1"/>
    </xf>
    <xf numFmtId="0" fontId="61" fillId="2" borderId="66" xfId="19" applyNumberFormat="1" applyFont="1" applyFill="1" applyBorder="1" applyAlignment="1" applyProtection="1">
      <alignment horizontal="center" vertical="center" wrapText="1"/>
    </xf>
    <xf numFmtId="0" fontId="61" fillId="2" borderId="61" xfId="19" applyNumberFormat="1" applyFont="1" applyFill="1" applyBorder="1" applyAlignment="1" applyProtection="1">
      <alignment horizontal="center" vertical="center" wrapText="1"/>
    </xf>
    <xf numFmtId="0" fontId="60" fillId="2" borderId="48" xfId="19" applyFont="1" applyFill="1" applyBorder="1" applyAlignment="1">
      <alignment horizontal="center" vertical="center"/>
    </xf>
    <xf numFmtId="0" fontId="61" fillId="12" borderId="34" xfId="19" applyFont="1" applyFill="1" applyBorder="1" applyAlignment="1">
      <alignment vertical="center" wrapText="1"/>
    </xf>
    <xf numFmtId="0" fontId="60" fillId="2" borderId="58" xfId="19" applyFont="1" applyFill="1" applyBorder="1" applyAlignment="1">
      <alignment horizontal="center" vertical="center"/>
    </xf>
    <xf numFmtId="0" fontId="61" fillId="12" borderId="8" xfId="19" applyFont="1" applyFill="1" applyBorder="1" applyAlignment="1">
      <alignment vertical="center" wrapText="1"/>
    </xf>
    <xf numFmtId="0" fontId="60" fillId="2" borderId="37" xfId="19" applyFont="1" applyFill="1" applyBorder="1" applyAlignment="1">
      <alignment horizontal="center" vertical="center"/>
    </xf>
    <xf numFmtId="0" fontId="62" fillId="12" borderId="31" xfId="19" applyFont="1" applyFill="1" applyBorder="1" applyAlignment="1">
      <alignment vertical="center" wrapText="1"/>
    </xf>
    <xf numFmtId="0" fontId="62" fillId="12" borderId="8" xfId="19" applyFont="1" applyFill="1" applyBorder="1" applyAlignment="1">
      <alignment vertical="center" wrapText="1"/>
    </xf>
    <xf numFmtId="0" fontId="60" fillId="2" borderId="45" xfId="19" applyFont="1" applyFill="1" applyBorder="1" applyAlignment="1">
      <alignment horizontal="center" vertical="center"/>
    </xf>
    <xf numFmtId="0" fontId="60" fillId="2" borderId="36" xfId="19" applyFont="1" applyFill="1" applyBorder="1" applyAlignment="1">
      <alignment horizontal="center" vertical="center"/>
    </xf>
    <xf numFmtId="0" fontId="62" fillId="12" borderId="43" xfId="19" applyFont="1" applyFill="1" applyBorder="1" applyAlignment="1">
      <alignment vertical="center" wrapText="1"/>
    </xf>
    <xf numFmtId="0" fontId="61" fillId="12" borderId="13" xfId="19" applyFont="1" applyFill="1" applyBorder="1" applyAlignment="1">
      <alignment vertical="center" wrapText="1"/>
    </xf>
    <xf numFmtId="0" fontId="125" fillId="12" borderId="31" xfId="19" applyFont="1" applyFill="1" applyBorder="1" applyAlignment="1">
      <alignment vertical="center" wrapText="1"/>
    </xf>
    <xf numFmtId="0" fontId="61" fillId="12" borderId="31" xfId="19" applyFont="1" applyFill="1" applyBorder="1" applyAlignment="1">
      <alignment vertical="center" wrapText="1"/>
    </xf>
    <xf numFmtId="0" fontId="89" fillId="12" borderId="8" xfId="19" applyFont="1" applyFill="1" applyBorder="1" applyAlignment="1">
      <alignment vertical="center" wrapText="1"/>
    </xf>
    <xf numFmtId="0" fontId="62" fillId="12" borderId="7" xfId="19" applyFont="1" applyFill="1" applyBorder="1" applyAlignment="1">
      <alignment vertical="center" wrapText="1"/>
    </xf>
    <xf numFmtId="0" fontId="88" fillId="12" borderId="31" xfId="19" applyFont="1" applyFill="1" applyBorder="1" applyAlignment="1">
      <alignment vertical="center" wrapText="1"/>
    </xf>
    <xf numFmtId="0" fontId="61" fillId="0" borderId="0" xfId="19" applyFont="1" applyAlignment="1">
      <alignment vertical="center"/>
    </xf>
    <xf numFmtId="0" fontId="60" fillId="0" borderId="0" xfId="19" applyFont="1" applyAlignment="1">
      <alignment vertical="center"/>
    </xf>
    <xf numFmtId="0" fontId="61" fillId="0" borderId="0" xfId="19" applyFont="1" applyFill="1" applyAlignment="1">
      <alignment vertical="center" wrapText="1"/>
    </xf>
    <xf numFmtId="0" fontId="41" fillId="0" borderId="0" xfId="19" applyFill="1" applyAlignment="1">
      <alignment vertical="center" wrapText="1"/>
    </xf>
    <xf numFmtId="38" fontId="41" fillId="0" borderId="0" xfId="19" applyNumberFormat="1" applyFill="1" applyAlignment="1">
      <alignment vertical="center"/>
    </xf>
    <xf numFmtId="0" fontId="60" fillId="0" borderId="0" xfId="19" applyFont="1" applyFill="1" applyAlignment="1">
      <alignment vertical="center" wrapText="1"/>
    </xf>
    <xf numFmtId="38" fontId="60" fillId="0" borderId="0" xfId="20" applyFont="1" applyFill="1" applyAlignment="1">
      <alignment vertical="center"/>
    </xf>
    <xf numFmtId="0" fontId="63" fillId="2" borderId="66" xfId="19" applyNumberFormat="1" applyFont="1" applyFill="1" applyBorder="1" applyAlignment="1" applyProtection="1">
      <alignment horizontal="center" vertical="center" wrapText="1"/>
    </xf>
    <xf numFmtId="0" fontId="64" fillId="12" borderId="8" xfId="19" applyFont="1" applyFill="1" applyBorder="1" applyAlignment="1">
      <alignment vertical="center" wrapText="1"/>
    </xf>
    <xf numFmtId="0" fontId="128" fillId="12" borderId="8" xfId="19" applyFont="1" applyFill="1" applyBorder="1" applyAlignment="1">
      <alignment vertical="center" wrapText="1"/>
    </xf>
    <xf numFmtId="0" fontId="89" fillId="12" borderId="31" xfId="19" applyFont="1" applyFill="1" applyBorder="1" applyAlignment="1">
      <alignment vertical="center" wrapText="1"/>
    </xf>
    <xf numFmtId="0" fontId="62" fillId="12" borderId="13" xfId="19" applyFont="1" applyFill="1" applyBorder="1" applyAlignment="1">
      <alignment vertical="center" wrapText="1"/>
    </xf>
    <xf numFmtId="0" fontId="125" fillId="0" borderId="0" xfId="19" applyFont="1" applyFill="1" applyBorder="1" applyAlignment="1">
      <alignment horizontal="left" vertical="center"/>
    </xf>
    <xf numFmtId="0" fontId="63" fillId="0" borderId="0" xfId="19" applyFont="1" applyFill="1" applyBorder="1" applyAlignment="1">
      <alignment vertical="center"/>
    </xf>
    <xf numFmtId="38" fontId="63" fillId="0" borderId="0" xfId="20" applyFont="1" applyFill="1" applyBorder="1" applyAlignment="1">
      <alignment vertical="center"/>
    </xf>
    <xf numFmtId="179" fontId="63" fillId="0" borderId="0" xfId="19" applyNumberFormat="1" applyFont="1" applyFill="1" applyBorder="1" applyAlignment="1">
      <alignment horizontal="right" vertical="center"/>
    </xf>
    <xf numFmtId="0" fontId="63" fillId="0" borderId="0" xfId="19" applyFont="1" applyFill="1" applyBorder="1" applyAlignment="1">
      <alignment horizontal="center" vertical="center"/>
    </xf>
    <xf numFmtId="38" fontId="63" fillId="0" borderId="0" xfId="20" quotePrefix="1" applyFont="1" applyFill="1" applyBorder="1" applyAlignment="1">
      <alignment horizontal="right" vertical="center"/>
    </xf>
    <xf numFmtId="38" fontId="63" fillId="0" borderId="0" xfId="20" applyFont="1" applyFill="1" applyBorder="1" applyAlignment="1">
      <alignment horizontal="right" vertical="center"/>
    </xf>
    <xf numFmtId="0" fontId="63" fillId="0" borderId="0" xfId="19" applyFont="1" applyFill="1" applyBorder="1" applyAlignment="1">
      <alignment vertical="center" wrapText="1"/>
    </xf>
    <xf numFmtId="0" fontId="126" fillId="0" borderId="0" xfId="19" applyFont="1" applyFill="1" applyBorder="1" applyAlignment="1">
      <alignment vertical="center"/>
    </xf>
    <xf numFmtId="0" fontId="126" fillId="0" borderId="0" xfId="19" applyFont="1" applyFill="1" applyBorder="1" applyAlignment="1">
      <alignment vertical="center" wrapText="1"/>
    </xf>
    <xf numFmtId="0" fontId="62" fillId="12" borderId="10" xfId="19" applyFont="1" applyFill="1" applyBorder="1" applyAlignment="1">
      <alignment vertical="center" wrapText="1"/>
    </xf>
    <xf numFmtId="0" fontId="126" fillId="12" borderId="7" xfId="19" applyFont="1" applyFill="1" applyBorder="1" applyAlignment="1">
      <alignment vertical="center" wrapText="1"/>
    </xf>
    <xf numFmtId="0" fontId="61" fillId="12" borderId="10" xfId="0" applyFont="1" applyFill="1" applyBorder="1" applyAlignment="1">
      <alignment vertical="center" wrapText="1"/>
    </xf>
    <xf numFmtId="0" fontId="0" fillId="0" borderId="0" xfId="19" applyFont="1" applyAlignment="1">
      <alignment vertical="center"/>
    </xf>
    <xf numFmtId="38" fontId="71" fillId="0" borderId="9" xfId="2" applyFont="1" applyFill="1" applyBorder="1" applyAlignment="1">
      <alignment vertical="center"/>
    </xf>
    <xf numFmtId="38" fontId="71" fillId="0" borderId="12" xfId="2" applyFont="1" applyFill="1" applyBorder="1" applyAlignment="1">
      <alignment vertical="center"/>
    </xf>
    <xf numFmtId="0" fontId="132" fillId="12" borderId="8" xfId="19" applyFont="1" applyFill="1" applyBorder="1" applyAlignment="1">
      <alignment vertical="center" wrapText="1"/>
    </xf>
    <xf numFmtId="0" fontId="105" fillId="12" borderId="13" xfId="19" applyFont="1" applyFill="1" applyBorder="1" applyAlignment="1">
      <alignment vertical="center" wrapText="1"/>
    </xf>
    <xf numFmtId="0" fontId="27" fillId="9" borderId="0" xfId="0" applyNumberFormat="1" applyFont="1" applyFill="1" applyBorder="1" applyAlignment="1" applyProtection="1">
      <alignment horizontal="center" vertical="distributed" wrapText="1"/>
    </xf>
    <xf numFmtId="0" fontId="33" fillId="9" borderId="0" xfId="0" applyNumberFormat="1" applyFont="1" applyFill="1" applyBorder="1" applyAlignment="1" applyProtection="1">
      <alignment horizontal="justify" vertical="distributed" wrapText="1"/>
    </xf>
    <xf numFmtId="0" fontId="34" fillId="12" borderId="5" xfId="0" applyFont="1" applyFill="1" applyBorder="1" applyAlignment="1">
      <alignment vertical="center"/>
    </xf>
    <xf numFmtId="0" fontId="0" fillId="12" borderId="6" xfId="0" applyFill="1" applyBorder="1" applyAlignment="1">
      <alignment vertical="center"/>
    </xf>
    <xf numFmtId="0" fontId="0" fillId="12" borderId="7" xfId="0" applyFill="1" applyBorder="1" applyAlignment="1">
      <alignment vertical="center"/>
    </xf>
    <xf numFmtId="0" fontId="39" fillId="12" borderId="5" xfId="19" applyFont="1" applyFill="1" applyBorder="1" applyAlignment="1">
      <alignment vertical="center"/>
    </xf>
    <xf numFmtId="0" fontId="39" fillId="12" borderId="6" xfId="19" applyFont="1" applyFill="1" applyBorder="1" applyAlignment="1">
      <alignment vertical="center"/>
    </xf>
    <xf numFmtId="0" fontId="39" fillId="12" borderId="7" xfId="19" applyFont="1" applyFill="1" applyBorder="1" applyAlignment="1">
      <alignment vertical="center"/>
    </xf>
    <xf numFmtId="0" fontId="71" fillId="0" borderId="0" xfId="0" applyFont="1" applyAlignment="1">
      <alignment horizontal="left" vertical="center"/>
    </xf>
    <xf numFmtId="0" fontId="0" fillId="12" borderId="5" xfId="0" applyFill="1" applyBorder="1" applyAlignment="1">
      <alignment vertical="center"/>
    </xf>
    <xf numFmtId="0" fontId="39" fillId="12" borderId="6" xfId="0" applyNumberFormat="1" applyFont="1" applyFill="1" applyBorder="1" applyAlignment="1" applyProtection="1">
      <alignment horizontal="left" vertical="center"/>
    </xf>
    <xf numFmtId="0" fontId="34" fillId="12" borderId="6" xfId="0" applyNumberFormat="1" applyFont="1" applyFill="1" applyBorder="1" applyAlignment="1" applyProtection="1">
      <alignment horizontal="left" vertical="center"/>
    </xf>
    <xf numFmtId="38" fontId="34" fillId="12" borderId="7" xfId="2" applyFont="1" applyFill="1" applyBorder="1" applyAlignment="1" applyProtection="1">
      <alignment horizontal="left" vertical="center"/>
    </xf>
    <xf numFmtId="0" fontId="36" fillId="0" borderId="0" xfId="0" applyFont="1" applyAlignment="1">
      <alignment vertical="distributed" wrapText="1"/>
    </xf>
    <xf numFmtId="180" fontId="0" fillId="0" borderId="0" xfId="0" applyNumberFormat="1" applyAlignment="1">
      <alignment vertical="center"/>
    </xf>
    <xf numFmtId="0" fontId="77" fillId="12" borderId="5" xfId="0" applyFont="1" applyFill="1" applyBorder="1" applyAlignment="1">
      <alignment vertical="center"/>
    </xf>
    <xf numFmtId="0" fontId="0" fillId="12" borderId="6" xfId="0" applyFont="1" applyFill="1" applyBorder="1" applyAlignment="1">
      <alignment horizontal="right" vertical="center"/>
    </xf>
    <xf numFmtId="0" fontId="50" fillId="12" borderId="6" xfId="0" applyFont="1" applyFill="1" applyBorder="1" applyAlignment="1">
      <alignment vertical="center"/>
    </xf>
    <xf numFmtId="0" fontId="50" fillId="12" borderId="6" xfId="0" applyFont="1" applyFill="1" applyBorder="1" applyAlignment="1">
      <alignment horizontal="right" vertical="center"/>
    </xf>
    <xf numFmtId="38" fontId="50" fillId="12" borderId="6" xfId="2" applyFont="1" applyFill="1" applyBorder="1" applyAlignment="1">
      <alignment vertical="center"/>
    </xf>
    <xf numFmtId="0" fontId="50" fillId="12" borderId="7" xfId="0" applyFont="1" applyFill="1" applyBorder="1" applyAlignment="1">
      <alignment vertical="center"/>
    </xf>
    <xf numFmtId="38" fontId="85" fillId="0" borderId="44" xfId="2" applyFont="1" applyBorder="1" applyAlignment="1">
      <alignment vertical="center"/>
    </xf>
    <xf numFmtId="177" fontId="85" fillId="0" borderId="44" xfId="0" applyNumberFormat="1" applyFont="1" applyFill="1" applyBorder="1" applyAlignment="1" applyProtection="1">
      <alignment vertical="center" wrapText="1"/>
    </xf>
    <xf numFmtId="177" fontId="84" fillId="0" borderId="37" xfId="0" applyNumberFormat="1" applyFont="1" applyBorder="1" applyAlignment="1">
      <alignment horizontal="right" vertical="center"/>
    </xf>
    <xf numFmtId="0" fontId="34" fillId="12" borderId="7" xfId="0" applyNumberFormat="1" applyFont="1" applyFill="1" applyBorder="1" applyAlignment="1" applyProtection="1">
      <alignment horizontal="left" vertical="center"/>
    </xf>
    <xf numFmtId="180" fontId="85" fillId="0" borderId="62" xfId="0" applyNumberFormat="1" applyFont="1" applyFill="1" applyBorder="1" applyAlignment="1">
      <alignment horizontal="right" vertical="center"/>
    </xf>
    <xf numFmtId="0" fontId="61" fillId="2" borderId="31" xfId="19" applyNumberFormat="1" applyFont="1" applyFill="1" applyBorder="1" applyAlignment="1" applyProtection="1">
      <alignment horizontal="center" vertical="center" wrapText="1"/>
    </xf>
    <xf numFmtId="0" fontId="61" fillId="12" borderId="23" xfId="19" applyFont="1" applyFill="1" applyBorder="1" applyAlignment="1">
      <alignment vertical="center" wrapText="1"/>
    </xf>
    <xf numFmtId="0" fontId="61" fillId="2" borderId="10" xfId="19" applyNumberFormat="1" applyFont="1" applyFill="1" applyBorder="1" applyAlignment="1" applyProtection="1">
      <alignment horizontal="center" vertical="center" wrapText="1"/>
    </xf>
    <xf numFmtId="0" fontId="61" fillId="12" borderId="8" xfId="19" applyNumberFormat="1" applyFont="1" applyFill="1" applyBorder="1" applyAlignment="1" applyProtection="1">
      <alignment vertical="center" wrapText="1"/>
    </xf>
    <xf numFmtId="0" fontId="60" fillId="2" borderId="52" xfId="19" applyFont="1" applyFill="1" applyBorder="1" applyAlignment="1">
      <alignment horizontal="centerContinuous" vertical="center"/>
    </xf>
    <xf numFmtId="0" fontId="60" fillId="2" borderId="59" xfId="19" applyFont="1" applyFill="1" applyBorder="1" applyAlignment="1">
      <alignment horizontal="centerContinuous" vertical="center"/>
    </xf>
    <xf numFmtId="0" fontId="125" fillId="2" borderId="52" xfId="19" applyFont="1" applyFill="1" applyBorder="1" applyAlignment="1">
      <alignment horizontal="centerContinuous" vertical="center"/>
    </xf>
    <xf numFmtId="0" fontId="125" fillId="2" borderId="59" xfId="19" applyFont="1" applyFill="1" applyBorder="1" applyAlignment="1">
      <alignment horizontal="centerContinuous" vertical="center"/>
    </xf>
    <xf numFmtId="0" fontId="63" fillId="2" borderId="59" xfId="19" applyFont="1" applyFill="1" applyBorder="1" applyAlignment="1">
      <alignment horizontal="centerContinuous" vertical="center"/>
    </xf>
    <xf numFmtId="0" fontId="61" fillId="2" borderId="52" xfId="19" applyNumberFormat="1" applyFont="1" applyFill="1" applyBorder="1" applyAlignment="1" applyProtection="1">
      <alignment horizontal="centerContinuous" vertical="center"/>
    </xf>
    <xf numFmtId="0" fontId="61" fillId="2" borderId="59" xfId="19" applyNumberFormat="1" applyFont="1" applyFill="1" applyBorder="1" applyAlignment="1" applyProtection="1">
      <alignment horizontal="centerContinuous" vertical="center"/>
    </xf>
    <xf numFmtId="179" fontId="0" fillId="0" borderId="0" xfId="0" applyNumberFormat="1"/>
    <xf numFmtId="179" fontId="61" fillId="2" borderId="55" xfId="19" applyNumberFormat="1" applyFont="1" applyFill="1" applyBorder="1" applyAlignment="1" applyProtection="1">
      <alignment horizontal="centerContinuous" vertical="center"/>
    </xf>
    <xf numFmtId="0" fontId="0" fillId="0" borderId="0" xfId="19" applyFont="1" applyAlignment="1">
      <alignment vertical="center" wrapText="1"/>
    </xf>
    <xf numFmtId="0" fontId="113" fillId="12" borderId="8" xfId="19" applyFont="1" applyFill="1" applyBorder="1" applyAlignment="1">
      <alignment vertical="center" wrapText="1"/>
    </xf>
    <xf numFmtId="0" fontId="61" fillId="0" borderId="1" xfId="19" applyFont="1" applyFill="1" applyBorder="1" applyAlignment="1">
      <alignment vertical="center" wrapText="1"/>
    </xf>
    <xf numFmtId="38" fontId="61" fillId="0" borderId="0" xfId="20" applyFont="1" applyFill="1" applyAlignment="1">
      <alignment vertical="center"/>
    </xf>
    <xf numFmtId="0" fontId="61" fillId="0" borderId="11" xfId="19" applyFont="1" applyFill="1" applyBorder="1" applyAlignment="1">
      <alignment vertical="center" wrapText="1"/>
    </xf>
    <xf numFmtId="0" fontId="61" fillId="0" borderId="2" xfId="19" applyFont="1" applyFill="1" applyBorder="1" applyAlignment="1">
      <alignment vertical="center" wrapText="1"/>
    </xf>
    <xf numFmtId="0" fontId="61" fillId="0" borderId="3" xfId="19" applyFont="1" applyFill="1" applyBorder="1" applyAlignment="1">
      <alignment vertical="center" wrapText="1"/>
    </xf>
    <xf numFmtId="0" fontId="61" fillId="0" borderId="34" xfId="19" applyFont="1" applyFill="1" applyBorder="1" applyAlignment="1">
      <alignment vertical="center" wrapText="1"/>
    </xf>
    <xf numFmtId="0" fontId="61" fillId="0" borderId="8" xfId="19" applyFont="1" applyFill="1" applyBorder="1" applyAlignment="1">
      <alignment vertical="center" wrapText="1"/>
    </xf>
    <xf numFmtId="0" fontId="61" fillId="0" borderId="10" xfId="19" applyFont="1" applyFill="1" applyBorder="1" applyAlignment="1">
      <alignment vertical="center" wrapText="1"/>
    </xf>
    <xf numFmtId="0" fontId="61" fillId="0" borderId="50" xfId="19" applyFont="1" applyFill="1" applyBorder="1" applyAlignment="1">
      <alignment vertical="center" wrapText="1"/>
    </xf>
    <xf numFmtId="0" fontId="38" fillId="0" borderId="3" xfId="19" applyFont="1" applyFill="1" applyBorder="1" applyAlignment="1">
      <alignment vertical="center" wrapText="1"/>
    </xf>
    <xf numFmtId="0" fontId="135" fillId="0" borderId="0" xfId="19" applyFont="1" applyAlignment="1">
      <alignment vertical="center"/>
    </xf>
    <xf numFmtId="0" fontId="90" fillId="0" borderId="0" xfId="19" applyFont="1" applyAlignment="1">
      <alignment vertical="center"/>
    </xf>
    <xf numFmtId="0" fontId="91" fillId="13" borderId="62" xfId="19" applyNumberFormat="1" applyFont="1" applyFill="1" applyBorder="1" applyAlignment="1" applyProtection="1">
      <alignment horizontal="center" vertical="center" wrapText="1"/>
    </xf>
    <xf numFmtId="0" fontId="91" fillId="13" borderId="27" xfId="19" applyNumberFormat="1" applyFont="1" applyFill="1" applyBorder="1" applyAlignment="1" applyProtection="1">
      <alignment horizontal="center" vertical="center" wrapText="1"/>
    </xf>
    <xf numFmtId="10" fontId="0" fillId="0" borderId="0" xfId="20" applyNumberFormat="1" applyFont="1" applyFill="1" applyAlignment="1">
      <alignment vertical="center"/>
    </xf>
    <xf numFmtId="38" fontId="41" fillId="0" borderId="0" xfId="19" applyNumberFormat="1" applyAlignment="1">
      <alignment vertical="center"/>
    </xf>
    <xf numFmtId="10" fontId="41" fillId="0" borderId="0" xfId="19" applyNumberFormat="1" applyFill="1" applyAlignment="1">
      <alignment vertical="center"/>
    </xf>
    <xf numFmtId="10" fontId="41" fillId="0" borderId="0" xfId="19" applyNumberFormat="1" applyAlignment="1">
      <alignment vertical="center"/>
    </xf>
    <xf numFmtId="0" fontId="61" fillId="0" borderId="39" xfId="19" applyNumberFormat="1" applyFont="1" applyFill="1" applyBorder="1" applyAlignment="1" applyProtection="1">
      <alignment horizontal="center" vertical="center" wrapText="1"/>
    </xf>
    <xf numFmtId="0" fontId="61" fillId="0" borderId="40" xfId="19" applyNumberFormat="1" applyFont="1" applyFill="1" applyBorder="1" applyAlignment="1" applyProtection="1">
      <alignment horizontal="center" vertical="center" wrapText="1"/>
    </xf>
    <xf numFmtId="0" fontId="61" fillId="0" borderId="42" xfId="19" applyNumberFormat="1" applyFont="1" applyFill="1" applyBorder="1" applyAlignment="1" applyProtection="1">
      <alignment horizontal="center" vertical="center" wrapText="1"/>
    </xf>
    <xf numFmtId="0" fontId="57" fillId="0" borderId="39" xfId="19" applyFont="1" applyBorder="1" applyAlignment="1">
      <alignment horizontal="center" vertical="center"/>
    </xf>
    <xf numFmtId="0" fontId="61" fillId="0" borderId="36" xfId="19" applyNumberFormat="1" applyFont="1" applyFill="1" applyBorder="1" applyAlignment="1" applyProtection="1">
      <alignment horizontal="center" vertical="center" wrapText="1"/>
    </xf>
    <xf numFmtId="38" fontId="101" fillId="0" borderId="34" xfId="20" applyFont="1" applyFill="1" applyBorder="1" applyAlignment="1" applyProtection="1">
      <alignment vertical="center" wrapText="1"/>
    </xf>
    <xf numFmtId="38" fontId="101" fillId="0" borderId="51" xfId="20" applyFont="1" applyFill="1" applyBorder="1" applyAlignment="1" applyProtection="1">
      <alignment vertical="center" wrapText="1"/>
    </xf>
    <xf numFmtId="38" fontId="85" fillId="0" borderId="36" xfId="19" applyNumberFormat="1" applyFont="1" applyBorder="1" applyAlignment="1">
      <alignment vertical="center"/>
    </xf>
    <xf numFmtId="0" fontId="61" fillId="0" borderId="58" xfId="19" applyNumberFormat="1" applyFont="1" applyFill="1" applyBorder="1" applyAlignment="1" applyProtection="1">
      <alignment horizontal="center" vertical="center" wrapText="1"/>
    </xf>
    <xf numFmtId="38" fontId="101" fillId="0" borderId="8" xfId="20" applyFont="1" applyFill="1" applyBorder="1" applyAlignment="1" applyProtection="1">
      <alignment vertical="center" wrapText="1"/>
    </xf>
    <xf numFmtId="38" fontId="101" fillId="0" borderId="5" xfId="20" applyFont="1" applyFill="1" applyBorder="1" applyAlignment="1" applyProtection="1">
      <alignment vertical="center" wrapText="1"/>
    </xf>
    <xf numFmtId="38" fontId="85" fillId="0" borderId="58" xfId="19" applyNumberFormat="1" applyFont="1" applyBorder="1" applyAlignment="1">
      <alignment vertical="center"/>
    </xf>
    <xf numFmtId="177" fontId="101" fillId="0" borderId="8" xfId="19" applyNumberFormat="1" applyFont="1" applyFill="1" applyBorder="1" applyAlignment="1" applyProtection="1">
      <alignment vertical="center" wrapText="1"/>
    </xf>
    <xf numFmtId="177" fontId="101" fillId="0" borderId="5" xfId="19" applyNumberFormat="1" applyFont="1" applyFill="1" applyBorder="1" applyAlignment="1" applyProtection="1">
      <alignment vertical="center" wrapText="1"/>
    </xf>
    <xf numFmtId="38" fontId="107" fillId="0" borderId="58" xfId="19" applyNumberFormat="1" applyFont="1" applyBorder="1" applyAlignment="1">
      <alignment vertical="center"/>
    </xf>
    <xf numFmtId="38" fontId="85" fillId="0" borderId="8" xfId="20" applyFont="1" applyBorder="1" applyAlignment="1">
      <alignment vertical="center"/>
    </xf>
    <xf numFmtId="38" fontId="85" fillId="0" borderId="5" xfId="20" applyFont="1" applyBorder="1" applyAlignment="1">
      <alignment vertical="center"/>
    </xf>
    <xf numFmtId="0" fontId="61" fillId="0" borderId="63" xfId="19" applyNumberFormat="1" applyFont="1" applyFill="1" applyBorder="1" applyAlignment="1" applyProtection="1">
      <alignment horizontal="center" vertical="center" wrapText="1"/>
    </xf>
    <xf numFmtId="38" fontId="85" fillId="0" borderId="23" xfId="20" applyFont="1" applyBorder="1" applyAlignment="1">
      <alignment vertical="center"/>
    </xf>
    <xf numFmtId="38" fontId="85" fillId="0" borderId="18" xfId="20" applyFont="1" applyBorder="1" applyAlignment="1">
      <alignment vertical="center"/>
    </xf>
    <xf numFmtId="38" fontId="107" fillId="0" borderId="63" xfId="19" applyNumberFormat="1" applyFont="1" applyBorder="1" applyAlignment="1">
      <alignment vertical="center"/>
    </xf>
    <xf numFmtId="0" fontId="61" fillId="0" borderId="45" xfId="19" applyNumberFormat="1" applyFont="1" applyFill="1" applyBorder="1" applyAlignment="1" applyProtection="1">
      <alignment horizontal="center" vertical="center" wrapText="1"/>
    </xf>
    <xf numFmtId="38" fontId="85" fillId="0" borderId="10" xfId="20" applyFont="1" applyBorder="1" applyAlignment="1">
      <alignment vertical="center"/>
    </xf>
    <xf numFmtId="38" fontId="85" fillId="0" borderId="47" xfId="20" applyFont="1" applyBorder="1" applyAlignment="1">
      <alignment vertical="center"/>
    </xf>
    <xf numFmtId="38" fontId="107" fillId="0" borderId="45" xfId="19" applyNumberFormat="1" applyFont="1" applyBorder="1" applyAlignment="1">
      <alignment vertical="center"/>
    </xf>
    <xf numFmtId="0" fontId="84" fillId="0" borderId="0" xfId="19" applyFont="1" applyAlignment="1">
      <alignment horizontal="right" vertical="center"/>
    </xf>
    <xf numFmtId="0" fontId="60" fillId="2" borderId="52" xfId="0" applyFont="1" applyFill="1" applyBorder="1" applyAlignment="1">
      <alignment horizontal="centerContinuous" vertical="center"/>
    </xf>
    <xf numFmtId="0" fontId="60" fillId="2" borderId="59" xfId="0" applyFont="1" applyFill="1" applyBorder="1" applyAlignment="1">
      <alignment horizontal="centerContinuous" vertical="center"/>
    </xf>
    <xf numFmtId="0" fontId="61" fillId="2" borderId="52" xfId="0" applyNumberFormat="1" applyFont="1" applyFill="1" applyBorder="1" applyAlignment="1" applyProtection="1">
      <alignment horizontal="centerContinuous" vertical="center"/>
    </xf>
    <xf numFmtId="0" fontId="61" fillId="2" borderId="59" xfId="0" applyNumberFormat="1" applyFont="1" applyFill="1" applyBorder="1" applyAlignment="1" applyProtection="1">
      <alignment horizontal="centerContinuous" vertical="center"/>
    </xf>
    <xf numFmtId="0" fontId="61" fillId="2" borderId="55" xfId="0" applyNumberFormat="1" applyFont="1" applyFill="1" applyBorder="1" applyAlignment="1" applyProtection="1">
      <alignment horizontal="centerContinuous" vertical="center"/>
    </xf>
    <xf numFmtId="180" fontId="60" fillId="0" borderId="0" xfId="0" applyNumberFormat="1" applyFont="1" applyAlignment="1">
      <alignment vertical="center"/>
    </xf>
    <xf numFmtId="0" fontId="60" fillId="0" borderId="52" xfId="0" applyFont="1" applyBorder="1" applyAlignment="1">
      <alignment horizontal="centerContinuous" vertical="center"/>
    </xf>
    <xf numFmtId="0" fontId="60" fillId="0" borderId="55" xfId="0" applyFont="1" applyBorder="1" applyAlignment="1">
      <alignment horizontal="centerContinuous" vertical="center"/>
    </xf>
    <xf numFmtId="0" fontId="60" fillId="0" borderId="53" xfId="0" applyFont="1" applyBorder="1" applyAlignment="1">
      <alignment vertical="center"/>
    </xf>
    <xf numFmtId="0" fontId="60" fillId="0" borderId="12" xfId="0" applyFont="1" applyBorder="1" applyAlignment="1">
      <alignment vertical="center" wrapText="1"/>
    </xf>
    <xf numFmtId="0" fontId="60" fillId="0" borderId="74" xfId="0" applyFont="1" applyFill="1" applyBorder="1" applyAlignment="1">
      <alignment vertical="center" wrapText="1"/>
    </xf>
    <xf numFmtId="0" fontId="60" fillId="0" borderId="82" xfId="0" applyFont="1" applyFill="1" applyBorder="1" applyAlignment="1">
      <alignment vertical="center" wrapText="1"/>
    </xf>
    <xf numFmtId="38" fontId="60" fillId="0" borderId="9" xfId="2" applyFont="1" applyFill="1" applyBorder="1" applyAlignment="1">
      <alignment vertical="center"/>
    </xf>
    <xf numFmtId="0" fontId="60" fillId="0" borderId="53" xfId="0" applyFont="1" applyFill="1" applyBorder="1" applyAlignment="1">
      <alignment vertical="center" wrapText="1"/>
    </xf>
    <xf numFmtId="0" fontId="60" fillId="0" borderId="10" xfId="0" applyFont="1" applyBorder="1" applyAlignment="1">
      <alignment vertical="center"/>
    </xf>
    <xf numFmtId="38" fontId="71" fillId="0" borderId="62" xfId="2" applyFont="1" applyBorder="1" applyAlignment="1">
      <alignment vertical="center"/>
    </xf>
    <xf numFmtId="38" fontId="71" fillId="0" borderId="9" xfId="2" applyFont="1" applyBorder="1" applyAlignment="1">
      <alignment vertical="center"/>
    </xf>
    <xf numFmtId="0" fontId="64" fillId="0" borderId="10" xfId="0" applyFont="1" applyBorder="1" applyAlignment="1">
      <alignment vertical="center" wrapText="1"/>
    </xf>
    <xf numFmtId="38" fontId="71" fillId="0" borderId="12" xfId="2" applyFont="1" applyBorder="1" applyAlignment="1">
      <alignment vertical="center"/>
    </xf>
    <xf numFmtId="38" fontId="60" fillId="0" borderId="52" xfId="2" applyFont="1" applyBorder="1" applyAlignment="1">
      <alignment horizontal="centerContinuous" vertical="center"/>
    </xf>
    <xf numFmtId="38" fontId="60" fillId="0" borderId="55" xfId="2" applyFont="1" applyBorder="1" applyAlignment="1">
      <alignment horizontal="centerContinuous" vertical="center"/>
    </xf>
    <xf numFmtId="0" fontId="60" fillId="0" borderId="10" xfId="0" applyFont="1" applyBorder="1" applyAlignment="1">
      <alignment horizontal="center" vertical="center"/>
    </xf>
    <xf numFmtId="38" fontId="60" fillId="0" borderId="12" xfId="2" applyFont="1" applyBorder="1" applyAlignment="1">
      <alignment horizontal="center" vertical="center"/>
    </xf>
    <xf numFmtId="0" fontId="60" fillId="0" borderId="34" xfId="0" applyFont="1" applyFill="1" applyBorder="1" applyAlignment="1">
      <alignment vertical="center" wrapText="1"/>
    </xf>
    <xf numFmtId="38" fontId="61" fillId="0" borderId="62" xfId="2" applyFont="1" applyFill="1" applyBorder="1" applyAlignment="1">
      <alignment vertical="center"/>
    </xf>
    <xf numFmtId="38" fontId="85" fillId="0" borderId="9" xfId="2" applyFont="1" applyFill="1" applyBorder="1" applyAlignment="1">
      <alignment vertical="center"/>
    </xf>
    <xf numFmtId="38" fontId="85" fillId="0" borderId="12" xfId="2" applyFont="1" applyFill="1" applyBorder="1" applyAlignment="1">
      <alignment vertical="center"/>
    </xf>
    <xf numFmtId="38" fontId="85" fillId="0" borderId="62" xfId="2" applyFont="1" applyFill="1" applyBorder="1" applyAlignment="1">
      <alignment vertical="center"/>
    </xf>
    <xf numFmtId="0" fontId="89" fillId="0" borderId="8" xfId="0" applyFont="1" applyFill="1" applyBorder="1" applyAlignment="1">
      <alignment vertical="center" wrapText="1"/>
    </xf>
    <xf numFmtId="0" fontId="39" fillId="12" borderId="5" xfId="0" applyNumberFormat="1" applyFont="1" applyFill="1" applyBorder="1" applyAlignment="1" applyProtection="1">
      <alignment vertical="center"/>
    </xf>
    <xf numFmtId="0" fontId="39" fillId="12" borderId="6" xfId="0" applyNumberFormat="1" applyFont="1" applyFill="1" applyBorder="1" applyAlignment="1" applyProtection="1">
      <alignment vertical="center"/>
    </xf>
    <xf numFmtId="38" fontId="60" fillId="0" borderId="10" xfId="2" applyFont="1" applyBorder="1" applyAlignment="1">
      <alignment vertical="center"/>
    </xf>
    <xf numFmtId="38" fontId="60" fillId="0" borderId="12" xfId="2" applyFont="1" applyBorder="1" applyAlignment="1">
      <alignment horizontal="center" vertical="center" wrapText="1"/>
    </xf>
    <xf numFmtId="9" fontId="60" fillId="0" borderId="34" xfId="2" applyNumberFormat="1" applyFont="1" applyFill="1" applyBorder="1" applyAlignment="1">
      <alignment vertical="center" wrapText="1"/>
    </xf>
    <xf numFmtId="38" fontId="60" fillId="0" borderId="62" xfId="2" applyFont="1" applyFill="1" applyBorder="1" applyAlignment="1">
      <alignment vertical="center"/>
    </xf>
    <xf numFmtId="9" fontId="60" fillId="0" borderId="8" xfId="2" applyNumberFormat="1" applyFont="1" applyFill="1" applyBorder="1" applyAlignment="1">
      <alignment vertical="center" wrapText="1"/>
    </xf>
    <xf numFmtId="178" fontId="60" fillId="0" borderId="8" xfId="2" applyNumberFormat="1" applyFont="1" applyFill="1" applyBorder="1" applyAlignment="1">
      <alignment vertical="center" wrapText="1"/>
    </xf>
    <xf numFmtId="38" fontId="60" fillId="0" borderId="12" xfId="2" applyFont="1" applyFill="1" applyBorder="1" applyAlignment="1">
      <alignment vertical="center"/>
    </xf>
    <xf numFmtId="178" fontId="89" fillId="0" borderId="8" xfId="2" applyNumberFormat="1" applyFont="1" applyFill="1" applyBorder="1" applyAlignment="1">
      <alignment vertical="center" wrapText="1"/>
    </xf>
    <xf numFmtId="0" fontId="62" fillId="0" borderId="10" xfId="0" applyNumberFormat="1" applyFont="1" applyFill="1" applyBorder="1" applyAlignment="1" applyProtection="1">
      <alignment vertical="center" wrapText="1"/>
    </xf>
    <xf numFmtId="0" fontId="98" fillId="0" borderId="8" xfId="0" applyFont="1" applyBorder="1" applyAlignment="1">
      <alignment vertical="center" wrapText="1"/>
    </xf>
    <xf numFmtId="0" fontId="38" fillId="0" borderId="7" xfId="0" applyFont="1" applyBorder="1" applyAlignment="1">
      <alignment vertical="center" wrapText="1"/>
    </xf>
    <xf numFmtId="38" fontId="51" fillId="0" borderId="72" xfId="2" applyFont="1" applyBorder="1">
      <alignment vertical="center"/>
    </xf>
    <xf numFmtId="38" fontId="51" fillId="0" borderId="29" xfId="2" applyFont="1" applyBorder="1">
      <alignment vertical="center"/>
    </xf>
    <xf numFmtId="38" fontId="51" fillId="0" borderId="30" xfId="2" applyFont="1" applyBorder="1">
      <alignment vertical="center"/>
    </xf>
    <xf numFmtId="38" fontId="51" fillId="0" borderId="90" xfId="2" applyFont="1" applyBorder="1">
      <alignment vertical="center"/>
    </xf>
    <xf numFmtId="38" fontId="51" fillId="0" borderId="91" xfId="2" applyFont="1" applyBorder="1">
      <alignment vertical="center"/>
    </xf>
    <xf numFmtId="38" fontId="51" fillId="0" borderId="94" xfId="2" applyFont="1" applyBorder="1">
      <alignment vertical="center"/>
    </xf>
    <xf numFmtId="38" fontId="51" fillId="0" borderId="75" xfId="2" applyFont="1" applyBorder="1">
      <alignment vertical="center"/>
    </xf>
    <xf numFmtId="38" fontId="51" fillId="0" borderId="77" xfId="2" applyFont="1" applyBorder="1">
      <alignment vertical="center"/>
    </xf>
    <xf numFmtId="38" fontId="51" fillId="0" borderId="84" xfId="2" applyFont="1" applyBorder="1">
      <alignment vertical="center"/>
    </xf>
    <xf numFmtId="38" fontId="51" fillId="0" borderId="85" xfId="2" applyFont="1" applyBorder="1">
      <alignment vertical="center"/>
    </xf>
    <xf numFmtId="38" fontId="51" fillId="0" borderId="92" xfId="2" applyFont="1" applyBorder="1">
      <alignment vertical="center"/>
    </xf>
    <xf numFmtId="38" fontId="51" fillId="0" borderId="19" xfId="2" applyFont="1" applyBorder="1">
      <alignment vertical="center"/>
    </xf>
    <xf numFmtId="38" fontId="51" fillId="0" borderId="4" xfId="2" applyFont="1" applyBorder="1">
      <alignment vertical="center"/>
    </xf>
    <xf numFmtId="38" fontId="51" fillId="0" borderId="22" xfId="2" applyFont="1" applyBorder="1">
      <alignment vertical="center"/>
    </xf>
    <xf numFmtId="38" fontId="49" fillId="0" borderId="91" xfId="2" applyFont="1" applyBorder="1">
      <alignment vertical="center"/>
    </xf>
    <xf numFmtId="38" fontId="51" fillId="0" borderId="87" xfId="2" applyFont="1" applyBorder="1">
      <alignment vertical="center"/>
    </xf>
    <xf numFmtId="38" fontId="51" fillId="0" borderId="88" xfId="2" applyFont="1" applyBorder="1">
      <alignment vertical="center"/>
    </xf>
    <xf numFmtId="38" fontId="51" fillId="0" borderId="93" xfId="2" applyFont="1" applyBorder="1">
      <alignment vertical="center"/>
    </xf>
    <xf numFmtId="0" fontId="39" fillId="12" borderId="5" xfId="19" applyNumberFormat="1" applyFont="1" applyFill="1" applyBorder="1" applyAlignment="1" applyProtection="1">
      <alignment horizontal="left" vertical="center"/>
    </xf>
    <xf numFmtId="0" fontId="0" fillId="12" borderId="6" xfId="0" applyFill="1" applyBorder="1"/>
    <xf numFmtId="0" fontId="34" fillId="12" borderId="6" xfId="19" applyNumberFormat="1" applyFont="1" applyFill="1" applyBorder="1" applyAlignment="1" applyProtection="1">
      <alignment horizontal="left" vertical="center"/>
    </xf>
    <xf numFmtId="0" fontId="34" fillId="12" borderId="7" xfId="19" applyNumberFormat="1" applyFont="1" applyFill="1" applyBorder="1" applyAlignment="1" applyProtection="1">
      <alignment horizontal="left" vertical="center"/>
    </xf>
    <xf numFmtId="177" fontId="92" fillId="0" borderId="44" xfId="0" applyNumberFormat="1" applyFont="1" applyFill="1" applyBorder="1" applyAlignment="1" applyProtection="1">
      <alignment vertical="center" wrapText="1"/>
    </xf>
    <xf numFmtId="38" fontId="92" fillId="0" borderId="18" xfId="2" applyFont="1" applyBorder="1" applyAlignment="1">
      <alignment vertical="center"/>
    </xf>
    <xf numFmtId="177" fontId="92" fillId="0" borderId="5" xfId="0" applyNumberFormat="1" applyFont="1" applyFill="1" applyBorder="1" applyAlignment="1" applyProtection="1">
      <alignment vertical="center" wrapText="1"/>
    </xf>
    <xf numFmtId="38" fontId="92" fillId="0" borderId="5" xfId="2" applyFont="1" applyBorder="1" applyAlignment="1">
      <alignment vertical="center"/>
    </xf>
    <xf numFmtId="38" fontId="92" fillId="0" borderId="71" xfId="2" applyFont="1" applyBorder="1" applyAlignment="1">
      <alignment vertical="center"/>
    </xf>
    <xf numFmtId="0" fontId="85" fillId="0" borderId="0" xfId="0" applyNumberFormat="1" applyFont="1" applyFill="1" applyBorder="1" applyAlignment="1" applyProtection="1">
      <alignment horizontal="left" vertical="center"/>
    </xf>
    <xf numFmtId="0" fontId="140" fillId="0" borderId="0" xfId="0" applyFont="1" applyAlignment="1">
      <alignment vertical="center"/>
    </xf>
    <xf numFmtId="38" fontId="60" fillId="2" borderId="47" xfId="2" applyFont="1" applyFill="1" applyBorder="1" applyAlignment="1">
      <alignment horizontal="centerContinuous" vertical="center" wrapText="1"/>
    </xf>
    <xf numFmtId="38" fontId="60" fillId="2" borderId="46" xfId="2" applyFont="1" applyFill="1" applyBorder="1" applyAlignment="1">
      <alignment horizontal="centerContinuous" vertical="center" wrapText="1"/>
    </xf>
    <xf numFmtId="0" fontId="32" fillId="0" borderId="34" xfId="0" applyNumberFormat="1" applyFont="1" applyFill="1" applyBorder="1" applyAlignment="1" applyProtection="1">
      <alignment horizontal="left" vertical="center" wrapText="1"/>
    </xf>
    <xf numFmtId="38" fontId="100" fillId="0" borderId="51" xfId="2" applyFont="1" applyFill="1" applyBorder="1" applyAlignment="1">
      <alignment vertical="center"/>
    </xf>
    <xf numFmtId="38" fontId="60" fillId="0" borderId="49" xfId="2" applyFont="1" applyFill="1" applyBorder="1" applyAlignment="1">
      <alignment vertical="center"/>
    </xf>
    <xf numFmtId="0" fontId="60" fillId="0" borderId="8" xfId="0" applyFont="1" applyBorder="1" applyAlignment="1">
      <alignment horizontal="left" vertical="center" wrapText="1"/>
    </xf>
    <xf numFmtId="38" fontId="60" fillId="0" borderId="51" xfId="2" applyFont="1" applyFill="1" applyBorder="1" applyAlignment="1">
      <alignment vertical="center"/>
    </xf>
    <xf numFmtId="0" fontId="89" fillId="0" borderId="49" xfId="0" applyFont="1" applyBorder="1" applyAlignment="1">
      <alignment horizontal="left" vertical="center" wrapText="1"/>
    </xf>
    <xf numFmtId="0" fontId="88" fillId="0" borderId="10" xfId="0" applyFont="1" applyFill="1" applyBorder="1" applyAlignment="1">
      <alignment horizontal="left" vertical="center" wrapText="1"/>
    </xf>
    <xf numFmtId="0" fontId="89" fillId="0" borderId="13" xfId="0" applyFont="1" applyFill="1" applyBorder="1" applyAlignment="1">
      <alignment horizontal="left" vertical="center" wrapText="1"/>
    </xf>
    <xf numFmtId="0" fontId="113" fillId="0" borderId="10" xfId="0" applyFont="1" applyFill="1" applyBorder="1" applyAlignment="1">
      <alignment horizontal="left" vertical="center" wrapText="1"/>
    </xf>
    <xf numFmtId="38" fontId="71" fillId="0" borderId="5" xfId="2" applyFont="1" applyFill="1" applyBorder="1" applyAlignment="1">
      <alignment horizontal="right" vertical="center"/>
    </xf>
    <xf numFmtId="0" fontId="110" fillId="12" borderId="8" xfId="19" applyNumberFormat="1" applyFont="1" applyFill="1" applyBorder="1" applyAlignment="1" applyProtection="1">
      <alignment vertical="center" wrapText="1"/>
    </xf>
    <xf numFmtId="0" fontId="110" fillId="12" borderId="8" xfId="19" applyFont="1" applyFill="1" applyBorder="1" applyAlignment="1">
      <alignment vertical="center" wrapText="1"/>
    </xf>
    <xf numFmtId="0" fontId="127" fillId="12" borderId="8" xfId="19" applyFont="1" applyFill="1" applyBorder="1" applyAlignment="1">
      <alignment vertical="center" wrapText="1"/>
    </xf>
    <xf numFmtId="0" fontId="110" fillId="12" borderId="31" xfId="19" applyFont="1" applyFill="1" applyBorder="1" applyAlignment="1">
      <alignment vertical="center" wrapText="1"/>
    </xf>
    <xf numFmtId="0" fontId="62" fillId="12" borderId="8" xfId="19" applyNumberFormat="1" applyFont="1" applyFill="1" applyBorder="1" applyAlignment="1" applyProtection="1">
      <alignment vertical="center" wrapText="1"/>
    </xf>
    <xf numFmtId="0" fontId="63" fillId="0" borderId="13" xfId="19" applyNumberFormat="1" applyFont="1" applyFill="1" applyBorder="1" applyAlignment="1" applyProtection="1">
      <alignment vertical="center" wrapText="1"/>
    </xf>
    <xf numFmtId="0" fontId="60" fillId="0" borderId="34" xfId="19" applyFont="1" applyFill="1" applyBorder="1" applyAlignment="1">
      <alignment vertical="center" wrapText="1"/>
    </xf>
    <xf numFmtId="0" fontId="60" fillId="0" borderId="13" xfId="19" applyFont="1" applyFill="1" applyBorder="1" applyAlignment="1">
      <alignment vertical="center" wrapText="1"/>
    </xf>
    <xf numFmtId="0" fontId="60" fillId="0" borderId="8" xfId="19" applyFont="1" applyFill="1" applyBorder="1" applyAlignment="1">
      <alignment vertical="center" wrapText="1"/>
    </xf>
    <xf numFmtId="0" fontId="63" fillId="0" borderId="8" xfId="19" applyNumberFormat="1" applyFont="1" applyFill="1" applyBorder="1" applyAlignment="1" applyProtection="1">
      <alignment vertical="center" wrapText="1"/>
    </xf>
    <xf numFmtId="0" fontId="125" fillId="0" borderId="8" xfId="19" applyFont="1" applyFill="1" applyBorder="1" applyAlignment="1">
      <alignment vertical="center" wrapText="1"/>
    </xf>
    <xf numFmtId="0" fontId="60" fillId="0" borderId="31" xfId="19" applyFont="1" applyFill="1" applyBorder="1" applyAlignment="1">
      <alignment vertical="center" wrapText="1"/>
    </xf>
    <xf numFmtId="0" fontId="63" fillId="0" borderId="31" xfId="19" applyNumberFormat="1" applyFont="1" applyFill="1" applyBorder="1" applyAlignment="1" applyProtection="1">
      <alignment vertical="center" wrapText="1"/>
    </xf>
    <xf numFmtId="0" fontId="63" fillId="0" borderId="34" xfId="19" applyNumberFormat="1" applyFont="1" applyFill="1" applyBorder="1" applyAlignment="1" applyProtection="1">
      <alignment vertical="center" wrapText="1"/>
    </xf>
    <xf numFmtId="0" fontId="127" fillId="0" borderId="8" xfId="19" applyFont="1" applyFill="1" applyBorder="1" applyAlignment="1">
      <alignment vertical="center" wrapText="1"/>
    </xf>
    <xf numFmtId="0" fontId="63" fillId="0" borderId="13" xfId="19" applyFont="1" applyFill="1" applyBorder="1" applyAlignment="1">
      <alignment vertical="center" wrapText="1"/>
    </xf>
    <xf numFmtId="0" fontId="125" fillId="0" borderId="13" xfId="19" applyFont="1" applyFill="1" applyBorder="1" applyAlignment="1">
      <alignment vertical="center" wrapText="1"/>
    </xf>
    <xf numFmtId="0" fontId="110" fillId="0" borderId="13" xfId="19" applyNumberFormat="1" applyFont="1" applyFill="1" applyBorder="1" applyAlignment="1" applyProtection="1">
      <alignment vertical="center" wrapText="1"/>
    </xf>
    <xf numFmtId="0" fontId="63" fillId="0" borderId="8" xfId="19" applyFont="1" applyFill="1" applyBorder="1" applyAlignment="1">
      <alignment vertical="center" wrapText="1"/>
    </xf>
    <xf numFmtId="0" fontId="125" fillId="0" borderId="31" xfId="19" applyFont="1" applyFill="1" applyBorder="1" applyAlignment="1">
      <alignment vertical="center" wrapText="1"/>
    </xf>
    <xf numFmtId="0" fontId="110" fillId="0" borderId="8" xfId="19" applyFont="1" applyFill="1" applyBorder="1" applyAlignment="1">
      <alignment vertical="center" wrapText="1"/>
    </xf>
    <xf numFmtId="0" fontId="60" fillId="0" borderId="10" xfId="19" applyFont="1" applyFill="1" applyBorder="1" applyAlignment="1">
      <alignment vertical="center" wrapText="1"/>
    </xf>
    <xf numFmtId="0" fontId="125" fillId="0" borderId="23" xfId="19" applyFont="1" applyFill="1" applyBorder="1" applyAlignment="1">
      <alignment vertical="center" wrapText="1"/>
    </xf>
    <xf numFmtId="0" fontId="63" fillId="0" borderId="10" xfId="19" applyNumberFormat="1" applyFont="1" applyFill="1" applyBorder="1" applyAlignment="1" applyProtection="1">
      <alignment vertical="center" wrapText="1"/>
    </xf>
    <xf numFmtId="0" fontId="88" fillId="0" borderId="8" xfId="19" applyFont="1" applyFill="1" applyBorder="1" applyAlignment="1">
      <alignment vertical="center" wrapText="1"/>
    </xf>
    <xf numFmtId="0" fontId="88" fillId="0" borderId="31" xfId="19" applyFont="1" applyFill="1" applyBorder="1" applyAlignment="1">
      <alignment vertical="center" wrapText="1"/>
    </xf>
    <xf numFmtId="0" fontId="88" fillId="0" borderId="10" xfId="19" applyFont="1" applyFill="1" applyBorder="1" applyAlignment="1">
      <alignment vertical="center" wrapText="1"/>
    </xf>
    <xf numFmtId="0" fontId="89" fillId="0" borderId="8" xfId="19" applyFont="1" applyFill="1" applyBorder="1" applyAlignment="1">
      <alignment vertical="center" wrapText="1"/>
    </xf>
    <xf numFmtId="0" fontId="60" fillId="12" borderId="8" xfId="0" applyFont="1" applyFill="1" applyBorder="1" applyAlignment="1">
      <alignment vertical="center" wrapText="1"/>
    </xf>
    <xf numFmtId="0" fontId="32" fillId="12" borderId="7" xfId="0" applyNumberFormat="1" applyFont="1" applyFill="1" applyBorder="1" applyAlignment="1" applyProtection="1">
      <alignment vertical="center" wrapText="1"/>
    </xf>
    <xf numFmtId="38" fontId="71" fillId="12" borderId="1" xfId="2" applyFont="1" applyFill="1" applyBorder="1" applyAlignment="1">
      <alignment vertical="center"/>
    </xf>
    <xf numFmtId="0" fontId="61" fillId="12" borderId="7" xfId="0" applyNumberFormat="1" applyFont="1" applyFill="1" applyBorder="1" applyAlignment="1" applyProtection="1">
      <alignment vertical="center" wrapText="1"/>
    </xf>
    <xf numFmtId="38" fontId="85" fillId="12" borderId="1" xfId="2" applyFont="1" applyFill="1" applyBorder="1" applyAlignment="1" applyProtection="1">
      <alignment vertical="center" wrapText="1"/>
    </xf>
    <xf numFmtId="0" fontId="88" fillId="12" borderId="8" xfId="0" applyFont="1" applyFill="1" applyBorder="1" applyAlignment="1">
      <alignment vertical="center" wrapText="1"/>
    </xf>
    <xf numFmtId="0" fontId="62" fillId="12" borderId="7" xfId="0" applyNumberFormat="1" applyFont="1" applyFill="1" applyBorder="1" applyAlignment="1" applyProtection="1">
      <alignment vertical="center" wrapText="1"/>
    </xf>
    <xf numFmtId="0" fontId="61" fillId="12" borderId="7" xfId="0" applyFont="1" applyFill="1" applyBorder="1" applyAlignment="1">
      <alignment vertical="center" wrapText="1"/>
    </xf>
    <xf numFmtId="0" fontId="61" fillId="12" borderId="8" xfId="0" applyFont="1" applyFill="1" applyBorder="1" applyAlignment="1">
      <alignment vertical="center" wrapText="1"/>
    </xf>
    <xf numFmtId="0" fontId="64" fillId="12" borderId="7" xfId="0" applyFont="1" applyFill="1" applyBorder="1" applyAlignment="1">
      <alignment vertical="center" wrapText="1"/>
    </xf>
    <xf numFmtId="0" fontId="64" fillId="12" borderId="8" xfId="0" applyFont="1" applyFill="1" applyBorder="1" applyAlignment="1">
      <alignment vertical="center" wrapText="1"/>
    </xf>
    <xf numFmtId="0" fontId="89" fillId="12" borderId="8" xfId="0" applyFont="1" applyFill="1" applyBorder="1" applyAlignment="1">
      <alignment vertical="center" wrapText="1"/>
    </xf>
    <xf numFmtId="0" fontId="61" fillId="0" borderId="49" xfId="19" applyFont="1" applyFill="1" applyBorder="1" applyAlignment="1">
      <alignment vertical="center" wrapText="1"/>
    </xf>
    <xf numFmtId="0" fontId="61" fillId="0" borderId="31" xfId="19" applyFont="1" applyFill="1" applyBorder="1" applyAlignment="1">
      <alignment vertical="center" wrapText="1"/>
    </xf>
    <xf numFmtId="0" fontId="61" fillId="0" borderId="13" xfId="19" applyFont="1" applyFill="1" applyBorder="1" applyAlignment="1">
      <alignment vertical="center" wrapText="1"/>
    </xf>
    <xf numFmtId="0" fontId="62" fillId="0" borderId="43" xfId="19" applyFont="1" applyFill="1" applyBorder="1" applyAlignment="1">
      <alignment vertical="center" wrapText="1"/>
    </xf>
    <xf numFmtId="0" fontId="62" fillId="0" borderId="13" xfId="19" applyFont="1" applyFill="1" applyBorder="1" applyAlignment="1">
      <alignment vertical="center" wrapText="1"/>
    </xf>
    <xf numFmtId="0" fontId="62" fillId="0" borderId="8" xfId="19" applyFont="1" applyFill="1" applyBorder="1" applyAlignment="1">
      <alignment vertical="center" wrapText="1"/>
    </xf>
    <xf numFmtId="0" fontId="62" fillId="0" borderId="10" xfId="19" applyFont="1" applyFill="1" applyBorder="1" applyAlignment="1">
      <alignment vertical="center" wrapText="1"/>
    </xf>
    <xf numFmtId="0" fontId="63" fillId="12" borderId="7" xfId="19" applyFont="1" applyFill="1" applyBorder="1" applyAlignment="1">
      <alignment vertical="center" wrapText="1"/>
    </xf>
    <xf numFmtId="0" fontId="88" fillId="0" borderId="13" xfId="19" applyFont="1" applyFill="1" applyBorder="1" applyAlignment="1">
      <alignment vertical="center" wrapText="1"/>
    </xf>
    <xf numFmtId="0" fontId="132" fillId="0" borderId="8" xfId="19" applyFont="1" applyFill="1" applyBorder="1" applyAlignment="1">
      <alignment vertical="center" wrapText="1"/>
    </xf>
    <xf numFmtId="0" fontId="64" fillId="0" borderId="8" xfId="19" applyFont="1" applyFill="1" applyBorder="1" applyAlignment="1">
      <alignment vertical="center" wrapText="1"/>
    </xf>
    <xf numFmtId="0" fontId="113" fillId="0" borderId="8" xfId="19" applyFont="1" applyFill="1" applyBorder="1" applyAlignment="1">
      <alignment vertical="center" wrapText="1"/>
    </xf>
    <xf numFmtId="0" fontId="105" fillId="0" borderId="8" xfId="19" applyFont="1" applyFill="1" applyBorder="1" applyAlignment="1">
      <alignment vertical="center" wrapText="1"/>
    </xf>
    <xf numFmtId="0" fontId="89" fillId="0" borderId="31" xfId="19" applyFont="1" applyFill="1" applyBorder="1" applyAlignment="1">
      <alignment vertical="center" wrapText="1"/>
    </xf>
    <xf numFmtId="0" fontId="127" fillId="0" borderId="31" xfId="19" applyFont="1" applyFill="1" applyBorder="1" applyAlignment="1">
      <alignment vertical="center" wrapText="1"/>
    </xf>
    <xf numFmtId="0" fontId="128" fillId="0" borderId="8" xfId="19" applyFont="1" applyFill="1" applyBorder="1" applyAlignment="1">
      <alignment vertical="center" wrapText="1"/>
    </xf>
    <xf numFmtId="0" fontId="126" fillId="0" borderId="8" xfId="19" applyFont="1" applyFill="1" applyBorder="1" applyAlignment="1">
      <alignment vertical="center" wrapText="1"/>
    </xf>
    <xf numFmtId="0" fontId="61" fillId="0" borderId="10" xfId="0" applyFont="1" applyFill="1" applyBorder="1" applyAlignment="1">
      <alignment vertical="center" wrapText="1"/>
    </xf>
    <xf numFmtId="0" fontId="88" fillId="0" borderId="10" xfId="0" applyFont="1" applyFill="1" applyBorder="1" applyAlignment="1">
      <alignment vertical="center" wrapText="1"/>
    </xf>
    <xf numFmtId="0" fontId="63" fillId="0" borderId="31" xfId="19" applyFont="1" applyFill="1" applyBorder="1" applyAlignment="1">
      <alignment vertical="center" wrapText="1"/>
    </xf>
    <xf numFmtId="0" fontId="113" fillId="0" borderId="13" xfId="19" applyFont="1" applyFill="1" applyBorder="1" applyAlignment="1">
      <alignment vertical="center" wrapText="1"/>
    </xf>
    <xf numFmtId="0" fontId="62" fillId="12" borderId="7" xfId="0" applyFont="1" applyFill="1" applyBorder="1" applyAlignment="1">
      <alignment vertical="center" wrapText="1"/>
    </xf>
    <xf numFmtId="0" fontId="98" fillId="12" borderId="8" xfId="0" applyFont="1" applyFill="1" applyBorder="1" applyAlignment="1">
      <alignment vertical="center" wrapText="1"/>
    </xf>
    <xf numFmtId="0" fontId="110" fillId="0" borderId="31" xfId="19" applyFont="1" applyFill="1" applyBorder="1" applyAlignment="1">
      <alignment vertical="center" wrapText="1"/>
    </xf>
    <xf numFmtId="0" fontId="110" fillId="0" borderId="13" xfId="19" applyFont="1" applyFill="1" applyBorder="1" applyAlignment="1">
      <alignment vertical="center" wrapText="1"/>
    </xf>
    <xf numFmtId="0" fontId="128" fillId="0" borderId="31" xfId="19" applyFont="1" applyFill="1" applyBorder="1" applyAlignment="1">
      <alignment vertical="center" wrapText="1"/>
    </xf>
    <xf numFmtId="0" fontId="110" fillId="12" borderId="7" xfId="19" applyFont="1" applyFill="1" applyBorder="1" applyAlignment="1">
      <alignment vertical="center" wrapText="1"/>
    </xf>
    <xf numFmtId="0" fontId="60" fillId="12" borderId="8" xfId="0" applyFont="1" applyFill="1" applyBorder="1" applyAlignment="1">
      <alignment horizontal="left" vertical="center" wrapText="1"/>
    </xf>
    <xf numFmtId="38" fontId="71" fillId="12" borderId="5" xfId="2" applyFont="1" applyFill="1" applyBorder="1" applyAlignment="1">
      <alignment vertical="center"/>
    </xf>
    <xf numFmtId="38" fontId="60" fillId="12" borderId="7" xfId="2" applyFont="1" applyFill="1" applyBorder="1" applyAlignment="1">
      <alignment vertical="center"/>
    </xf>
    <xf numFmtId="0" fontId="60" fillId="12" borderId="7" xfId="0" applyFont="1" applyFill="1" applyBorder="1" applyAlignment="1">
      <alignment horizontal="left" vertical="center" wrapText="1"/>
    </xf>
    <xf numFmtId="0" fontId="61" fillId="12" borderId="8" xfId="0" applyFont="1" applyFill="1" applyBorder="1" applyAlignment="1">
      <alignment horizontal="left" vertical="center" wrapText="1"/>
    </xf>
    <xf numFmtId="0" fontId="88" fillId="12" borderId="7" xfId="0" applyFont="1" applyFill="1" applyBorder="1" applyAlignment="1">
      <alignment horizontal="left" vertical="center" wrapText="1"/>
    </xf>
    <xf numFmtId="0" fontId="89" fillId="12" borderId="7" xfId="0" applyFont="1" applyFill="1" applyBorder="1" applyAlignment="1">
      <alignment horizontal="left" vertical="center" wrapText="1"/>
    </xf>
    <xf numFmtId="0" fontId="89" fillId="12" borderId="8" xfId="0" applyFont="1" applyFill="1" applyBorder="1" applyAlignment="1">
      <alignment horizontal="left" vertical="center" wrapText="1"/>
    </xf>
    <xf numFmtId="0" fontId="88" fillId="12" borderId="8" xfId="0" applyFont="1" applyFill="1" applyBorder="1" applyAlignment="1">
      <alignment horizontal="left" vertical="center" wrapText="1"/>
    </xf>
    <xf numFmtId="0" fontId="64" fillId="12" borderId="8" xfId="0" applyNumberFormat="1" applyFont="1" applyFill="1" applyBorder="1" applyAlignment="1" applyProtection="1">
      <alignment horizontal="left" vertical="center" wrapText="1"/>
    </xf>
    <xf numFmtId="0" fontId="113" fillId="12" borderId="7" xfId="0" applyFont="1" applyFill="1" applyBorder="1" applyAlignment="1">
      <alignment horizontal="left" vertical="center" wrapText="1"/>
    </xf>
    <xf numFmtId="0" fontId="113" fillId="12" borderId="8" xfId="0" applyFont="1" applyFill="1" applyBorder="1" applyAlignment="1">
      <alignment horizontal="left" vertical="center" wrapText="1"/>
    </xf>
    <xf numFmtId="38" fontId="71" fillId="12" borderId="5" xfId="2" applyFont="1" applyFill="1" applyBorder="1" applyAlignment="1">
      <alignment horizontal="right" vertical="center"/>
    </xf>
    <xf numFmtId="181" fontId="85" fillId="0" borderId="12" xfId="0" applyNumberFormat="1" applyFont="1" applyBorder="1" applyAlignment="1">
      <alignment horizontal="right" vertical="center"/>
    </xf>
    <xf numFmtId="181" fontId="61" fillId="0" borderId="0" xfId="19" applyNumberFormat="1" applyFont="1" applyAlignment="1">
      <alignment horizontal="right" vertical="center"/>
    </xf>
    <xf numFmtId="181" fontId="0" fillId="0" borderId="0" xfId="0" applyNumberFormat="1"/>
    <xf numFmtId="181" fontId="61" fillId="2" borderId="55" xfId="19" applyNumberFormat="1" applyFont="1" applyFill="1" applyBorder="1" applyAlignment="1" applyProtection="1">
      <alignment horizontal="centerContinuous" vertical="center"/>
    </xf>
    <xf numFmtId="181" fontId="61" fillId="2" borderId="12" xfId="19" applyNumberFormat="1" applyFont="1" applyFill="1" applyBorder="1" applyAlignment="1" applyProtection="1">
      <alignment horizontal="center" vertical="center"/>
    </xf>
    <xf numFmtId="181" fontId="63" fillId="12" borderId="9" xfId="19" applyNumberFormat="1" applyFont="1" applyFill="1" applyBorder="1" applyAlignment="1" applyProtection="1">
      <alignment horizontal="right" vertical="center" wrapText="1"/>
    </xf>
    <xf numFmtId="181" fontId="61" fillId="2" borderId="32" xfId="19" applyNumberFormat="1" applyFont="1" applyFill="1" applyBorder="1" applyAlignment="1" applyProtection="1">
      <alignment horizontal="center" vertical="center"/>
    </xf>
    <xf numFmtId="181" fontId="125" fillId="0" borderId="0" xfId="21" applyNumberFormat="1" applyFont="1" applyAlignment="1">
      <alignment vertical="center"/>
    </xf>
    <xf numFmtId="181" fontId="75" fillId="12" borderId="6" xfId="19" applyNumberFormat="1" applyFont="1" applyFill="1" applyBorder="1" applyAlignment="1" applyProtection="1">
      <alignment horizontal="left" vertical="center"/>
    </xf>
    <xf numFmtId="181" fontId="63" fillId="2" borderId="55" xfId="19" applyNumberFormat="1" applyFont="1" applyFill="1" applyBorder="1" applyAlignment="1">
      <alignment horizontal="centerContinuous" vertical="center"/>
    </xf>
    <xf numFmtId="181" fontId="63" fillId="2" borderId="12" xfId="21" applyNumberFormat="1" applyFont="1" applyFill="1" applyBorder="1" applyAlignment="1">
      <alignment horizontal="center" vertical="center"/>
    </xf>
    <xf numFmtId="181" fontId="63" fillId="2" borderId="32" xfId="21" applyNumberFormat="1" applyFont="1" applyFill="1" applyBorder="1" applyAlignment="1">
      <alignment horizontal="center" vertical="center"/>
    </xf>
    <xf numFmtId="181" fontId="75" fillId="0" borderId="0" xfId="19" applyNumberFormat="1" applyFont="1" applyFill="1" applyBorder="1" applyAlignment="1" applyProtection="1">
      <alignment horizontal="left" vertical="center"/>
    </xf>
    <xf numFmtId="181" fontId="125" fillId="2" borderId="55" xfId="19" applyNumberFormat="1" applyFont="1" applyFill="1" applyBorder="1" applyAlignment="1">
      <alignment horizontal="centerContinuous" vertical="center"/>
    </xf>
    <xf numFmtId="181" fontId="60" fillId="2" borderId="55" xfId="19" applyNumberFormat="1" applyFont="1" applyFill="1" applyBorder="1" applyAlignment="1">
      <alignment horizontal="centerContinuous" vertical="center"/>
    </xf>
    <xf numFmtId="181" fontId="125" fillId="2" borderId="12" xfId="21" applyNumberFormat="1" applyFont="1" applyFill="1" applyBorder="1" applyAlignment="1">
      <alignment horizontal="center" vertical="center"/>
    </xf>
    <xf numFmtId="181" fontId="125" fillId="2" borderId="32" xfId="21" applyNumberFormat="1" applyFont="1" applyFill="1" applyBorder="1" applyAlignment="1">
      <alignment horizontal="center" vertical="center"/>
    </xf>
    <xf numFmtId="181" fontId="63" fillId="0" borderId="0" xfId="19" applyNumberFormat="1" applyFont="1" applyFill="1" applyBorder="1" applyAlignment="1">
      <alignment horizontal="right" vertical="center"/>
    </xf>
    <xf numFmtId="181" fontId="60" fillId="0" borderId="0" xfId="21" applyNumberFormat="1" applyFont="1" applyAlignment="1">
      <alignment vertical="center"/>
    </xf>
    <xf numFmtId="181" fontId="34" fillId="12" borderId="6" xfId="19" applyNumberFormat="1" applyFont="1" applyFill="1" applyBorder="1" applyAlignment="1" applyProtection="1">
      <alignment horizontal="left" vertical="center"/>
    </xf>
    <xf numFmtId="181" fontId="0" fillId="0" borderId="0" xfId="0" applyNumberFormat="1" applyAlignment="1">
      <alignment vertical="center"/>
    </xf>
    <xf numFmtId="181" fontId="63" fillId="2" borderId="64" xfId="19" applyNumberFormat="1" applyFont="1" applyFill="1" applyBorder="1" applyAlignment="1" applyProtection="1">
      <alignment horizontal="center" vertical="center"/>
    </xf>
    <xf numFmtId="181" fontId="63" fillId="0" borderId="0" xfId="21" applyNumberFormat="1" applyFont="1" applyFill="1" applyBorder="1" applyAlignment="1">
      <alignment vertical="center"/>
    </xf>
    <xf numFmtId="181" fontId="34" fillId="0" borderId="0" xfId="19" applyNumberFormat="1" applyFont="1" applyFill="1" applyBorder="1" applyAlignment="1" applyProtection="1">
      <alignment horizontal="left" vertical="center"/>
    </xf>
    <xf numFmtId="181" fontId="60" fillId="2" borderId="12" xfId="21" applyNumberFormat="1" applyFont="1" applyFill="1" applyBorder="1" applyAlignment="1">
      <alignment horizontal="center" vertical="center"/>
    </xf>
    <xf numFmtId="181" fontId="61" fillId="2" borderId="64" xfId="19" applyNumberFormat="1" applyFont="1" applyFill="1" applyBorder="1" applyAlignment="1" applyProtection="1">
      <alignment horizontal="center" vertical="center"/>
    </xf>
    <xf numFmtId="181" fontId="61" fillId="0" borderId="0" xfId="19" applyNumberFormat="1" applyFont="1" applyFill="1" applyAlignment="1">
      <alignment horizontal="right" vertical="center"/>
    </xf>
    <xf numFmtId="181" fontId="63" fillId="0" borderId="0" xfId="19" applyNumberFormat="1" applyFont="1" applyFill="1" applyBorder="1" applyAlignment="1">
      <alignment horizontal="left" vertical="center"/>
    </xf>
    <xf numFmtId="181" fontId="63" fillId="0" borderId="0" xfId="19" applyNumberFormat="1" applyFont="1" applyFill="1" applyBorder="1" applyAlignment="1">
      <alignment vertical="center"/>
    </xf>
    <xf numFmtId="181" fontId="41" fillId="0" borderId="0" xfId="19" applyNumberFormat="1" applyAlignment="1">
      <alignment vertical="center"/>
    </xf>
    <xf numFmtId="38" fontId="85" fillId="0" borderId="1" xfId="2" applyFont="1" applyFill="1" applyBorder="1" applyAlignment="1">
      <alignment vertical="center"/>
    </xf>
    <xf numFmtId="38" fontId="85" fillId="12" borderId="1" xfId="2" applyFont="1" applyFill="1" applyBorder="1" applyAlignment="1">
      <alignment vertical="center"/>
    </xf>
    <xf numFmtId="38" fontId="85" fillId="0" borderId="11" xfId="2" applyFont="1" applyFill="1" applyBorder="1" applyAlignment="1">
      <alignment vertical="center"/>
    </xf>
    <xf numFmtId="0" fontId="61" fillId="0" borderId="23" xfId="19" applyFont="1" applyFill="1" applyBorder="1" applyAlignment="1">
      <alignment vertical="center" wrapText="1"/>
    </xf>
    <xf numFmtId="0" fontId="105" fillId="12" borderId="8" xfId="19" applyFont="1" applyFill="1" applyBorder="1" applyAlignment="1">
      <alignment vertical="center" wrapText="1"/>
    </xf>
    <xf numFmtId="0" fontId="61" fillId="12" borderId="82" xfId="19" applyFont="1" applyFill="1" applyBorder="1" applyAlignment="1">
      <alignment vertical="center" wrapText="1"/>
    </xf>
    <xf numFmtId="0" fontId="110" fillId="0" borderId="20" xfId="19" applyFont="1" applyFill="1" applyBorder="1" applyAlignment="1">
      <alignment vertical="center" wrapText="1"/>
    </xf>
    <xf numFmtId="0" fontId="126" fillId="12" borderId="8" xfId="19" applyFont="1" applyFill="1" applyBorder="1" applyAlignment="1">
      <alignment vertical="center" wrapText="1"/>
    </xf>
    <xf numFmtId="0" fontId="61" fillId="0" borderId="13" xfId="19" applyNumberFormat="1" applyFont="1" applyFill="1" applyBorder="1" applyAlignment="1" applyProtection="1">
      <alignment vertical="center" wrapText="1"/>
    </xf>
    <xf numFmtId="181" fontId="61" fillId="0" borderId="0" xfId="19" applyNumberFormat="1" applyFont="1" applyAlignment="1">
      <alignment vertical="center"/>
    </xf>
    <xf numFmtId="180" fontId="41" fillId="0" borderId="1" xfId="20" applyNumberFormat="1" applyFont="1" applyBorder="1" applyAlignment="1">
      <alignment vertical="center"/>
    </xf>
    <xf numFmtId="182" fontId="41" fillId="0" borderId="1" xfId="19" applyNumberFormat="1" applyFont="1" applyBorder="1" applyAlignment="1">
      <alignment horizontal="right" vertical="center"/>
    </xf>
    <xf numFmtId="0" fontId="0" fillId="0" borderId="18" xfId="0" applyFill="1" applyBorder="1" applyAlignment="1">
      <alignment vertical="center"/>
    </xf>
    <xf numFmtId="0" fontId="0" fillId="0" borderId="18" xfId="0" applyBorder="1" applyAlignment="1">
      <alignment vertical="center"/>
    </xf>
    <xf numFmtId="0" fontId="75" fillId="0" borderId="0" xfId="0" applyNumberFormat="1" applyFont="1" applyFill="1" applyBorder="1" applyAlignment="1" applyProtection="1">
      <alignment vertical="distributed" wrapText="1"/>
    </xf>
    <xf numFmtId="0" fontId="74" fillId="0" borderId="0" xfId="0" applyFont="1" applyAlignment="1">
      <alignment vertical="distributed" wrapText="1"/>
    </xf>
    <xf numFmtId="0" fontId="74" fillId="0" borderId="0" xfId="0" applyNumberFormat="1" applyFont="1" applyFill="1" applyBorder="1" applyAlignment="1" applyProtection="1">
      <alignment vertical="distributed" wrapText="1"/>
    </xf>
    <xf numFmtId="0" fontId="75" fillId="0" borderId="0" xfId="0" applyNumberFormat="1" applyFont="1" applyFill="1" applyBorder="1" applyAlignment="1" applyProtection="1">
      <alignment vertical="top"/>
    </xf>
    <xf numFmtId="180" fontId="34" fillId="12" borderId="6" xfId="0" applyNumberFormat="1" applyFont="1" applyFill="1" applyBorder="1" applyAlignment="1" applyProtection="1">
      <alignment horizontal="left" vertical="center"/>
    </xf>
    <xf numFmtId="0" fontId="60" fillId="2" borderId="55" xfId="0" applyFont="1" applyFill="1" applyBorder="1" applyAlignment="1">
      <alignment horizontal="centerContinuous" vertical="center"/>
    </xf>
    <xf numFmtId="180" fontId="60" fillId="2" borderId="12" xfId="6" applyNumberFormat="1" applyFont="1" applyFill="1" applyBorder="1" applyAlignment="1">
      <alignment horizontal="center" vertical="center"/>
    </xf>
    <xf numFmtId="180" fontId="60" fillId="0" borderId="0" xfId="0" applyNumberFormat="1" applyFont="1" applyFill="1" applyAlignment="1">
      <alignment vertical="center"/>
    </xf>
    <xf numFmtId="180" fontId="60" fillId="2" borderId="32" xfId="6" applyNumberFormat="1" applyFont="1" applyFill="1" applyBorder="1" applyAlignment="1">
      <alignment horizontal="center" vertical="center"/>
    </xf>
    <xf numFmtId="180" fontId="71" fillId="0" borderId="62" xfId="6" applyNumberFormat="1" applyFont="1" applyBorder="1" applyAlignment="1">
      <alignment vertical="center"/>
    </xf>
    <xf numFmtId="0" fontId="64" fillId="0" borderId="49" xfId="0" applyFont="1" applyBorder="1" applyAlignment="1">
      <alignment vertical="center" wrapText="1"/>
    </xf>
    <xf numFmtId="0" fontId="64" fillId="0" borderId="34" xfId="0" applyFont="1" applyBorder="1" applyAlignment="1">
      <alignment vertical="center" wrapText="1"/>
    </xf>
    <xf numFmtId="0" fontId="89" fillId="0" borderId="34" xfId="0" applyFont="1" applyBorder="1" applyAlignment="1">
      <alignment vertical="center" wrapText="1"/>
    </xf>
    <xf numFmtId="180" fontId="71" fillId="0" borderId="0" xfId="6" applyNumberFormat="1" applyFont="1" applyAlignment="1">
      <alignment vertical="center"/>
    </xf>
    <xf numFmtId="180" fontId="85" fillId="0" borderId="0" xfId="0" applyNumberFormat="1" applyFont="1" applyAlignment="1">
      <alignment horizontal="right" vertical="center"/>
    </xf>
    <xf numFmtId="180" fontId="94" fillId="12" borderId="6" xfId="0" applyNumberFormat="1" applyFont="1" applyFill="1" applyBorder="1" applyAlignment="1" applyProtection="1">
      <alignment horizontal="left" vertical="center"/>
    </xf>
    <xf numFmtId="180" fontId="94" fillId="0" borderId="0" xfId="0" applyNumberFormat="1" applyFont="1" applyFill="1" applyBorder="1" applyAlignment="1" applyProtection="1">
      <alignment horizontal="left" vertical="center"/>
    </xf>
    <xf numFmtId="0" fontId="64" fillId="0" borderId="8" xfId="0" applyNumberFormat="1" applyFont="1" applyFill="1" applyBorder="1" applyAlignment="1" applyProtection="1">
      <alignment vertical="center" wrapText="1"/>
    </xf>
    <xf numFmtId="180" fontId="71" fillId="0" borderId="9" xfId="6" applyNumberFormat="1" applyFont="1" applyFill="1" applyBorder="1" applyAlignment="1">
      <alignment horizontal="right" vertical="center"/>
    </xf>
    <xf numFmtId="180" fontId="71" fillId="0" borderId="0" xfId="0" applyNumberFormat="1" applyFont="1" applyAlignment="1">
      <alignment horizontal="center" vertical="center"/>
    </xf>
    <xf numFmtId="180" fontId="71" fillId="0" borderId="12" xfId="6" applyNumberFormat="1" applyFont="1" applyBorder="1" applyAlignment="1">
      <alignment horizontal="right" vertical="center" wrapText="1"/>
    </xf>
    <xf numFmtId="180" fontId="34" fillId="12" borderId="7" xfId="0" applyNumberFormat="1" applyFont="1" applyFill="1" applyBorder="1" applyAlignment="1" applyProtection="1">
      <alignment horizontal="left" vertical="center"/>
    </xf>
    <xf numFmtId="180" fontId="71" fillId="0" borderId="12" xfId="6" applyNumberFormat="1" applyFont="1" applyFill="1" applyBorder="1" applyAlignment="1">
      <alignment horizontal="right" vertical="center"/>
    </xf>
    <xf numFmtId="180" fontId="71" fillId="0" borderId="62" xfId="6" applyNumberFormat="1" applyFont="1" applyFill="1" applyBorder="1" applyAlignment="1">
      <alignment vertical="center"/>
    </xf>
    <xf numFmtId="0" fontId="61" fillId="0" borderId="34" xfId="0" applyFont="1" applyFill="1" applyBorder="1" applyAlignment="1">
      <alignment vertical="center" wrapText="1"/>
    </xf>
    <xf numFmtId="180" fontId="100" fillId="0" borderId="9" xfId="6" applyNumberFormat="1" applyFont="1" applyBorder="1" applyAlignment="1">
      <alignment vertical="center"/>
    </xf>
    <xf numFmtId="180" fontId="60" fillId="0" borderId="0" xfId="0" applyNumberFormat="1" applyFont="1" applyAlignment="1">
      <alignment horizontal="right" vertical="center"/>
    </xf>
    <xf numFmtId="180" fontId="100" fillId="0" borderId="9" xfId="0" applyNumberFormat="1" applyFont="1" applyBorder="1" applyAlignment="1">
      <alignment horizontal="right" vertical="center"/>
    </xf>
    <xf numFmtId="0" fontId="38" fillId="0" borderId="8" xfId="0" applyFont="1" applyBorder="1" applyAlignment="1">
      <alignment vertical="center" wrapText="1"/>
    </xf>
    <xf numFmtId="180" fontId="71" fillId="0" borderId="12" xfId="6" applyNumberFormat="1" applyFont="1" applyBorder="1" applyAlignment="1">
      <alignment horizontal="right" vertical="center"/>
    </xf>
    <xf numFmtId="180" fontId="71" fillId="12" borderId="9" xfId="6" applyNumberFormat="1" applyFont="1" applyFill="1" applyBorder="1" applyAlignment="1">
      <alignment vertical="center"/>
    </xf>
    <xf numFmtId="180" fontId="101" fillId="12" borderId="9" xfId="0" applyNumberFormat="1" applyFont="1" applyFill="1" applyBorder="1" applyAlignment="1" applyProtection="1">
      <alignment horizontal="right" vertical="center" wrapText="1"/>
    </xf>
    <xf numFmtId="180" fontId="85" fillId="12" borderId="9" xfId="0" applyNumberFormat="1" applyFont="1" applyFill="1" applyBorder="1" applyAlignment="1" applyProtection="1">
      <alignment horizontal="right" vertical="center" wrapText="1"/>
    </xf>
    <xf numFmtId="180" fontId="57" fillId="12" borderId="9" xfId="0" applyNumberFormat="1" applyFont="1" applyFill="1" applyBorder="1" applyAlignment="1" applyProtection="1">
      <alignment horizontal="right" vertical="center" wrapText="1"/>
    </xf>
    <xf numFmtId="180" fontId="85" fillId="12" borderId="9" xfId="0" applyNumberFormat="1" applyFont="1" applyFill="1" applyBorder="1" applyAlignment="1">
      <alignment horizontal="right" vertical="center"/>
    </xf>
    <xf numFmtId="180" fontId="71" fillId="12" borderId="9" xfId="6" applyNumberFormat="1" applyFont="1" applyFill="1" applyBorder="1" applyAlignment="1">
      <alignment horizontal="right" vertical="center"/>
    </xf>
    <xf numFmtId="180" fontId="71" fillId="12" borderId="9" xfId="0" applyNumberFormat="1" applyFont="1" applyFill="1" applyBorder="1" applyAlignment="1">
      <alignment horizontal="right" vertical="center"/>
    </xf>
    <xf numFmtId="180" fontId="139" fillId="12" borderId="9" xfId="0" applyNumberFormat="1" applyFont="1" applyFill="1" applyBorder="1" applyAlignment="1">
      <alignment horizontal="right" vertical="center"/>
    </xf>
    <xf numFmtId="180" fontId="139" fillId="12" borderId="9" xfId="6" applyNumberFormat="1" applyFont="1" applyFill="1" applyBorder="1" applyAlignment="1">
      <alignment vertical="center"/>
    </xf>
    <xf numFmtId="180" fontId="100" fillId="12" borderId="9" xfId="6" applyNumberFormat="1" applyFont="1" applyFill="1" applyBorder="1" applyAlignment="1">
      <alignment horizontal="right" vertical="center"/>
    </xf>
    <xf numFmtId="180" fontId="100" fillId="12" borderId="9" xfId="6" applyNumberFormat="1" applyFont="1" applyFill="1" applyBorder="1" applyAlignment="1">
      <alignment vertical="center"/>
    </xf>
    <xf numFmtId="180" fontId="60" fillId="12" borderId="9" xfId="0" applyNumberFormat="1" applyFont="1" applyFill="1" applyBorder="1" applyAlignment="1">
      <alignment horizontal="right" vertical="center"/>
    </xf>
    <xf numFmtId="38" fontId="71" fillId="0" borderId="3" xfId="2" applyFont="1" applyFill="1" applyBorder="1" applyAlignment="1">
      <alignment vertical="center"/>
    </xf>
    <xf numFmtId="38" fontId="85" fillId="0" borderId="3" xfId="2" applyFont="1" applyFill="1" applyBorder="1" applyAlignment="1" applyProtection="1">
      <alignment vertical="center" wrapText="1"/>
    </xf>
    <xf numFmtId="38" fontId="29" fillId="0" borderId="1" xfId="2" applyFont="1" applyFill="1" applyBorder="1" applyAlignment="1" applyProtection="1">
      <alignment vertical="center" wrapText="1"/>
    </xf>
    <xf numFmtId="38" fontId="29" fillId="0" borderId="11" xfId="2" applyFont="1" applyFill="1" applyBorder="1" applyAlignment="1" applyProtection="1">
      <alignment vertical="center" wrapText="1"/>
    </xf>
    <xf numFmtId="38" fontId="60" fillId="0" borderId="1" xfId="2" applyFont="1" applyBorder="1" applyAlignment="1">
      <alignment vertical="center"/>
    </xf>
    <xf numFmtId="0" fontId="64" fillId="12" borderId="7" xfId="0" applyNumberFormat="1" applyFont="1" applyFill="1" applyBorder="1" applyAlignment="1" applyProtection="1">
      <alignment vertical="center" wrapText="1"/>
    </xf>
    <xf numFmtId="38" fontId="139" fillId="0" borderId="3" xfId="2" applyFont="1" applyFill="1" applyBorder="1" applyAlignment="1">
      <alignment vertical="center"/>
    </xf>
    <xf numFmtId="38" fontId="139" fillId="12" borderId="1" xfId="2" applyFont="1" applyFill="1" applyBorder="1" applyAlignment="1">
      <alignment vertical="center"/>
    </xf>
    <xf numFmtId="38" fontId="144" fillId="0" borderId="3" xfId="2" applyFont="1" applyFill="1" applyBorder="1" applyAlignment="1" applyProtection="1">
      <alignment vertical="center" wrapText="1"/>
    </xf>
    <xf numFmtId="38" fontId="144" fillId="12" borderId="1" xfId="2" applyFont="1" applyFill="1" applyBorder="1" applyAlignment="1" applyProtection="1">
      <alignment vertical="center" wrapText="1"/>
    </xf>
    <xf numFmtId="38" fontId="144" fillId="0" borderId="3" xfId="2" applyFont="1" applyFill="1" applyBorder="1" applyAlignment="1">
      <alignment vertical="center"/>
    </xf>
    <xf numFmtId="38" fontId="144" fillId="12" borderId="1" xfId="2" applyFont="1" applyFill="1" applyBorder="1" applyAlignment="1">
      <alignment vertical="center"/>
    </xf>
    <xf numFmtId="0" fontId="63" fillId="12" borderId="13" xfId="19" applyFont="1" applyFill="1" applyBorder="1" applyAlignment="1">
      <alignment vertical="center" wrapText="1"/>
    </xf>
    <xf numFmtId="0" fontId="63" fillId="0" borderId="10" xfId="19" applyFont="1" applyFill="1" applyBorder="1" applyAlignment="1">
      <alignment vertical="center" wrapText="1"/>
    </xf>
    <xf numFmtId="0" fontId="63" fillId="0" borderId="34" xfId="19" applyFont="1" applyFill="1" applyBorder="1" applyAlignment="1">
      <alignment vertical="center" wrapText="1"/>
    </xf>
    <xf numFmtId="0" fontId="126" fillId="0" borderId="13" xfId="19" applyFont="1" applyFill="1" applyBorder="1" applyAlignment="1">
      <alignment vertical="center" wrapText="1"/>
    </xf>
    <xf numFmtId="38" fontId="111" fillId="0" borderId="3" xfId="20" applyFont="1" applyFill="1" applyBorder="1" applyAlignment="1" applyProtection="1">
      <alignment vertical="center" wrapText="1"/>
    </xf>
    <xf numFmtId="38" fontId="111" fillId="12" borderId="1" xfId="20" applyFont="1" applyFill="1" applyBorder="1" applyAlignment="1" applyProtection="1">
      <alignment vertical="center" wrapText="1"/>
    </xf>
    <xf numFmtId="38" fontId="111" fillId="0" borderId="1" xfId="20" applyFont="1" applyFill="1" applyBorder="1" applyAlignment="1" applyProtection="1">
      <alignment vertical="center" wrapText="1"/>
    </xf>
    <xf numFmtId="38" fontId="111" fillId="0" borderId="2" xfId="20" applyFont="1" applyFill="1" applyBorder="1" applyAlignment="1" applyProtection="1">
      <alignment vertical="center" wrapText="1"/>
    </xf>
    <xf numFmtId="38" fontId="92" fillId="12" borderId="2" xfId="20" applyFont="1" applyFill="1" applyBorder="1" applyAlignment="1" applyProtection="1">
      <alignment vertical="center" wrapText="1"/>
    </xf>
    <xf numFmtId="38" fontId="92" fillId="0" borderId="11" xfId="20" applyFont="1" applyFill="1" applyBorder="1" applyAlignment="1">
      <alignment vertical="center"/>
    </xf>
    <xf numFmtId="38" fontId="85" fillId="0" borderId="11" xfId="20" applyFont="1" applyFill="1" applyBorder="1" applyAlignment="1">
      <alignment vertical="center"/>
    </xf>
    <xf numFmtId="38" fontId="142" fillId="12" borderId="1" xfId="20" applyFont="1" applyFill="1" applyBorder="1" applyAlignment="1">
      <alignment vertical="center"/>
    </xf>
    <xf numFmtId="38" fontId="71" fillId="0" borderId="11" xfId="20" applyFont="1" applyFill="1" applyBorder="1" applyAlignment="1">
      <alignment vertical="center"/>
    </xf>
    <xf numFmtId="38" fontId="139" fillId="0" borderId="50" xfId="20" applyFont="1" applyFill="1" applyBorder="1" applyAlignment="1">
      <alignment vertical="center"/>
    </xf>
    <xf numFmtId="38" fontId="139" fillId="12" borderId="1" xfId="20" applyFont="1" applyFill="1" applyBorder="1" applyAlignment="1">
      <alignment vertical="center"/>
    </xf>
    <xf numFmtId="38" fontId="139" fillId="0" borderId="1" xfId="20" applyFont="1" applyFill="1" applyBorder="1" applyAlignment="1">
      <alignment vertical="center"/>
    </xf>
    <xf numFmtId="38" fontId="145" fillId="12" borderId="1" xfId="20" applyFont="1" applyFill="1" applyBorder="1" applyAlignment="1">
      <alignment vertical="center"/>
    </xf>
    <xf numFmtId="38" fontId="139" fillId="0" borderId="2" xfId="20" applyFont="1" applyFill="1" applyBorder="1" applyAlignment="1">
      <alignment vertical="center"/>
    </xf>
    <xf numFmtId="38" fontId="139" fillId="0" borderId="3" xfId="20" applyFont="1" applyFill="1" applyBorder="1" applyAlignment="1">
      <alignment vertical="center"/>
    </xf>
    <xf numFmtId="38" fontId="145" fillId="0" borderId="1" xfId="20" applyFont="1" applyFill="1" applyBorder="1" applyAlignment="1">
      <alignment vertical="center"/>
    </xf>
    <xf numFmtId="38" fontId="139" fillId="12" borderId="2" xfId="20" applyFont="1" applyFill="1" applyBorder="1" applyAlignment="1">
      <alignment vertical="center"/>
    </xf>
    <xf numFmtId="38" fontId="145" fillId="0" borderId="3" xfId="20" applyFont="1" applyFill="1" applyBorder="1" applyAlignment="1">
      <alignment vertical="center"/>
    </xf>
    <xf numFmtId="38" fontId="71" fillId="12" borderId="1" xfId="20" applyFont="1" applyFill="1" applyBorder="1" applyAlignment="1">
      <alignment vertical="center"/>
    </xf>
    <xf numFmtId="38" fontId="71" fillId="0" borderId="1" xfId="20" applyFont="1" applyFill="1" applyBorder="1" applyAlignment="1">
      <alignment vertical="center"/>
    </xf>
    <xf numFmtId="38" fontId="71" fillId="0" borderId="3" xfId="20" applyFont="1" applyFill="1" applyBorder="1" applyAlignment="1">
      <alignment vertical="center"/>
    </xf>
    <xf numFmtId="38" fontId="92" fillId="0" borderId="50" xfId="20" applyFont="1" applyFill="1" applyBorder="1" applyAlignment="1">
      <alignment vertical="center"/>
    </xf>
    <xf numFmtId="38" fontId="92" fillId="12" borderId="1" xfId="20" applyFont="1" applyFill="1" applyBorder="1" applyAlignment="1">
      <alignment vertical="center"/>
    </xf>
    <xf numFmtId="38" fontId="92" fillId="0" borderId="1" xfId="20" applyFont="1" applyFill="1" applyBorder="1" applyAlignment="1">
      <alignment vertical="center"/>
    </xf>
    <xf numFmtId="38" fontId="92" fillId="0" borderId="2" xfId="20" applyFont="1" applyFill="1" applyBorder="1" applyAlignment="1">
      <alignment vertical="center"/>
    </xf>
    <xf numFmtId="38" fontId="92" fillId="0" borderId="3" xfId="20" applyFont="1" applyFill="1" applyBorder="1" applyAlignment="1">
      <alignment vertical="center"/>
    </xf>
    <xf numFmtId="38" fontId="92" fillId="12" borderId="2" xfId="20" applyFont="1" applyFill="1" applyBorder="1" applyAlignment="1">
      <alignment vertical="center"/>
    </xf>
    <xf numFmtId="38" fontId="71" fillId="0" borderId="50" xfId="20" applyFont="1" applyFill="1" applyBorder="1" applyAlignment="1">
      <alignment vertical="center"/>
    </xf>
    <xf numFmtId="38" fontId="71" fillId="0" borderId="2" xfId="20" applyFont="1" applyFill="1" applyBorder="1" applyAlignment="1">
      <alignment vertical="center"/>
    </xf>
    <xf numFmtId="38" fontId="142" fillId="0" borderId="1" xfId="20" applyFont="1" applyFill="1" applyBorder="1" applyAlignment="1">
      <alignment vertical="center"/>
    </xf>
    <xf numFmtId="38" fontId="142" fillId="0" borderId="2" xfId="20" applyFont="1" applyFill="1" applyBorder="1" applyAlignment="1">
      <alignment vertical="center"/>
    </xf>
    <xf numFmtId="38" fontId="71" fillId="12" borderId="2" xfId="20" applyFont="1" applyFill="1" applyBorder="1" applyAlignment="1">
      <alignment vertical="center"/>
    </xf>
    <xf numFmtId="0" fontId="146" fillId="12" borderId="8" xfId="19" applyFont="1" applyFill="1" applyBorder="1" applyAlignment="1">
      <alignment vertical="center" wrapText="1"/>
    </xf>
    <xf numFmtId="0" fontId="126" fillId="0" borderId="8" xfId="19" applyNumberFormat="1" applyFont="1" applyFill="1" applyBorder="1" applyAlignment="1" applyProtection="1">
      <alignment vertical="center" wrapText="1"/>
    </xf>
    <xf numFmtId="0" fontId="63" fillId="0" borderId="7" xfId="19" applyFont="1" applyFill="1" applyBorder="1" applyAlignment="1">
      <alignment vertical="center" wrapText="1"/>
    </xf>
    <xf numFmtId="0" fontId="63" fillId="0" borderId="61" xfId="19" applyFont="1" applyFill="1" applyBorder="1" applyAlignment="1">
      <alignment vertical="center" wrapText="1"/>
    </xf>
    <xf numFmtId="0" fontId="132" fillId="0" borderId="7" xfId="19" applyFont="1" applyFill="1" applyBorder="1" applyAlignment="1">
      <alignment vertical="center" wrapText="1"/>
    </xf>
    <xf numFmtId="0" fontId="63" fillId="0" borderId="43" xfId="19" applyFont="1" applyFill="1" applyBorder="1" applyAlignment="1">
      <alignment vertical="center" wrapText="1"/>
    </xf>
    <xf numFmtId="0" fontId="126" fillId="0" borderId="31" xfId="19" applyFont="1" applyFill="1" applyBorder="1" applyAlignment="1">
      <alignment vertical="center" wrapText="1"/>
    </xf>
    <xf numFmtId="0" fontId="126" fillId="0" borderId="7" xfId="19" applyFont="1" applyFill="1" applyBorder="1" applyAlignment="1">
      <alignment vertical="center" wrapText="1"/>
    </xf>
    <xf numFmtId="0" fontId="132" fillId="12" borderId="7" xfId="19" applyFont="1" applyFill="1" applyBorder="1" applyAlignment="1">
      <alignment vertical="center" wrapText="1"/>
    </xf>
    <xf numFmtId="0" fontId="63" fillId="12" borderId="81" xfId="19" applyFont="1" applyFill="1" applyBorder="1" applyAlignment="1">
      <alignment vertical="center" wrapText="1"/>
    </xf>
    <xf numFmtId="0" fontId="128" fillId="0" borderId="6" xfId="19" applyFont="1" applyFill="1" applyBorder="1" applyAlignment="1">
      <alignment vertical="center" wrapText="1"/>
    </xf>
    <xf numFmtId="0" fontId="110" fillId="0" borderId="10" xfId="19" applyFont="1" applyFill="1" applyBorder="1" applyAlignment="1">
      <alignment vertical="center" wrapText="1"/>
    </xf>
    <xf numFmtId="0" fontId="110" fillId="12" borderId="81" xfId="19" applyFont="1" applyFill="1" applyBorder="1" applyAlignment="1">
      <alignment vertical="center" wrapText="1"/>
    </xf>
    <xf numFmtId="0" fontId="63" fillId="0" borderId="6" xfId="19" applyFont="1" applyFill="1" applyBorder="1" applyAlignment="1">
      <alignment vertical="center" wrapText="1"/>
    </xf>
    <xf numFmtId="38" fontId="111" fillId="0" borderId="50" xfId="20" applyFont="1" applyFill="1" applyBorder="1" applyAlignment="1" applyProtection="1">
      <alignment vertical="center" wrapText="1"/>
    </xf>
    <xf numFmtId="38" fontId="145" fillId="0" borderId="50" xfId="20" applyFont="1" applyFill="1" applyBorder="1" applyAlignment="1">
      <alignment vertical="center"/>
    </xf>
    <xf numFmtId="38" fontId="145" fillId="12" borderId="2" xfId="20" applyFont="1" applyFill="1" applyBorder="1" applyAlignment="1">
      <alignment vertical="center"/>
    </xf>
    <xf numFmtId="38" fontId="145" fillId="0" borderId="2" xfId="20" applyFont="1" applyFill="1" applyBorder="1" applyAlignment="1">
      <alignment vertical="center"/>
    </xf>
    <xf numFmtId="38" fontId="92" fillId="12" borderId="1" xfId="20" applyFont="1" applyFill="1" applyBorder="1" applyAlignment="1" applyProtection="1">
      <alignment vertical="center" wrapText="1"/>
    </xf>
    <xf numFmtId="38" fontId="92" fillId="0" borderId="1" xfId="20" applyFont="1" applyFill="1" applyBorder="1" applyAlignment="1" applyProtection="1">
      <alignment vertical="center" wrapText="1"/>
    </xf>
    <xf numFmtId="38" fontId="92" fillId="0" borderId="3" xfId="20" applyFont="1" applyFill="1" applyBorder="1" applyAlignment="1" applyProtection="1">
      <alignment vertical="center" wrapText="1"/>
    </xf>
    <xf numFmtId="38" fontId="92" fillId="0" borderId="2" xfId="20" applyFont="1" applyFill="1" applyBorder="1" applyAlignment="1" applyProtection="1">
      <alignment vertical="center" wrapText="1"/>
    </xf>
    <xf numFmtId="38" fontId="142" fillId="0" borderId="3" xfId="20" applyFont="1" applyFill="1" applyBorder="1" applyAlignment="1">
      <alignment vertical="center"/>
    </xf>
    <xf numFmtId="38" fontId="92" fillId="0" borderId="11" xfId="20" applyFont="1" applyFill="1" applyBorder="1" applyAlignment="1" applyProtection="1">
      <alignment vertical="center" wrapText="1"/>
    </xf>
    <xf numFmtId="38" fontId="142" fillId="12" borderId="2" xfId="20" applyFont="1" applyFill="1" applyBorder="1" applyAlignment="1">
      <alignment vertical="center"/>
    </xf>
    <xf numFmtId="38" fontId="92" fillId="0" borderId="50" xfId="20" applyFont="1" applyFill="1" applyBorder="1" applyAlignment="1" applyProtection="1">
      <alignment vertical="center" wrapText="1"/>
    </xf>
    <xf numFmtId="38" fontId="85" fillId="12" borderId="1" xfId="20" applyFont="1" applyFill="1" applyBorder="1" applyAlignment="1">
      <alignment vertical="center"/>
    </xf>
    <xf numFmtId="38" fontId="85" fillId="0" borderId="4" xfId="20" applyFont="1" applyFill="1" applyBorder="1" applyAlignment="1">
      <alignment vertical="center"/>
    </xf>
    <xf numFmtId="38" fontId="85" fillId="0" borderId="1" xfId="20" applyFont="1" applyFill="1" applyBorder="1" applyAlignment="1">
      <alignment vertical="center"/>
    </xf>
    <xf numFmtId="38" fontId="85" fillId="0" borderId="3" xfId="20" applyFont="1" applyFill="1" applyBorder="1" applyAlignment="1">
      <alignment vertical="center"/>
    </xf>
    <xf numFmtId="38" fontId="92" fillId="12" borderId="1" xfId="20" applyFont="1" applyFill="1" applyBorder="1" applyAlignment="1">
      <alignment horizontal="right" vertical="center"/>
    </xf>
    <xf numFmtId="0" fontId="126" fillId="0" borderId="13" xfId="19" applyNumberFormat="1" applyFont="1" applyFill="1" applyBorder="1" applyAlignment="1" applyProtection="1">
      <alignment vertical="center" wrapText="1"/>
    </xf>
    <xf numFmtId="0" fontId="126" fillId="12" borderId="8" xfId="19" applyNumberFormat="1" applyFont="1" applyFill="1" applyBorder="1" applyAlignment="1" applyProtection="1">
      <alignment vertical="center" wrapText="1"/>
    </xf>
    <xf numFmtId="0" fontId="126" fillId="12" borderId="43" xfId="19" applyFont="1" applyFill="1" applyBorder="1" applyAlignment="1">
      <alignment vertical="center" wrapText="1"/>
    </xf>
    <xf numFmtId="0" fontId="63" fillId="0" borderId="10" xfId="0" applyFont="1" applyFill="1" applyBorder="1" applyAlignment="1">
      <alignment vertical="center" wrapText="1"/>
    </xf>
    <xf numFmtId="0" fontId="110" fillId="0" borderId="7" xfId="19" applyFont="1" applyFill="1" applyBorder="1" applyAlignment="1">
      <alignment vertical="center" wrapText="1"/>
    </xf>
    <xf numFmtId="0" fontId="63" fillId="12" borderId="31" xfId="19" applyFont="1" applyFill="1" applyBorder="1" applyAlignment="1">
      <alignment vertical="center" wrapText="1"/>
    </xf>
    <xf numFmtId="38" fontId="71" fillId="12" borderId="3" xfId="20" applyFont="1" applyFill="1" applyBorder="1" applyAlignment="1">
      <alignment vertical="center"/>
    </xf>
    <xf numFmtId="181" fontId="92" fillId="0" borderId="14" xfId="19" applyNumberFormat="1" applyFont="1" applyFill="1" applyBorder="1" applyAlignment="1" applyProtection="1">
      <alignment horizontal="right" vertical="center" wrapText="1"/>
    </xf>
    <xf numFmtId="181" fontId="92" fillId="12" borderId="9" xfId="19" applyNumberFormat="1" applyFont="1" applyFill="1" applyBorder="1" applyAlignment="1" applyProtection="1">
      <alignment horizontal="right" vertical="center" wrapText="1"/>
    </xf>
    <xf numFmtId="181" fontId="92" fillId="0" borderId="9" xfId="19" applyNumberFormat="1" applyFont="1" applyFill="1" applyBorder="1" applyAlignment="1" applyProtection="1">
      <alignment horizontal="right" vertical="center" wrapText="1"/>
    </xf>
    <xf numFmtId="181" fontId="92" fillId="0" borderId="32" xfId="19" applyNumberFormat="1" applyFont="1" applyFill="1" applyBorder="1" applyAlignment="1" applyProtection="1">
      <alignment horizontal="right" vertical="center" wrapText="1"/>
    </xf>
    <xf numFmtId="181" fontId="92" fillId="12" borderId="32" xfId="19" applyNumberFormat="1" applyFont="1" applyFill="1" applyBorder="1" applyAlignment="1" applyProtection="1">
      <alignment horizontal="right" vertical="center" wrapText="1"/>
    </xf>
    <xf numFmtId="181" fontId="92" fillId="0" borderId="12" xfId="19" applyNumberFormat="1" applyFont="1" applyFill="1" applyBorder="1" applyAlignment="1" applyProtection="1">
      <alignment horizontal="right" vertical="center" wrapText="1"/>
    </xf>
    <xf numFmtId="181" fontId="92" fillId="0" borderId="62" xfId="19" applyNumberFormat="1" applyFont="1" applyFill="1" applyBorder="1" applyAlignment="1" applyProtection="1">
      <alignment horizontal="right" vertical="center" wrapText="1"/>
    </xf>
    <xf numFmtId="181" fontId="85" fillId="0" borderId="12" xfId="19" applyNumberFormat="1" applyFont="1" applyFill="1" applyBorder="1" applyAlignment="1">
      <alignment horizontal="right" vertical="center"/>
    </xf>
    <xf numFmtId="181" fontId="85" fillId="0" borderId="32" xfId="19" applyNumberFormat="1" applyFont="1" applyFill="1" applyBorder="1" applyAlignment="1">
      <alignment horizontal="right" vertical="center"/>
    </xf>
    <xf numFmtId="181" fontId="85" fillId="0" borderId="62" xfId="19" applyNumberFormat="1" applyFont="1" applyFill="1" applyBorder="1" applyAlignment="1">
      <alignment horizontal="right" vertical="center"/>
    </xf>
    <xf numFmtId="181" fontId="85" fillId="12" borderId="9" xfId="19" applyNumberFormat="1" applyFont="1" applyFill="1" applyBorder="1" applyAlignment="1">
      <alignment horizontal="right" vertical="center"/>
    </xf>
    <xf numFmtId="181" fontId="85" fillId="0" borderId="9" xfId="19" applyNumberFormat="1" applyFont="1" applyFill="1" applyBorder="1" applyAlignment="1">
      <alignment horizontal="right" vertical="center"/>
    </xf>
    <xf numFmtId="181" fontId="85" fillId="0" borderId="14" xfId="19" applyNumberFormat="1" applyFont="1" applyFill="1" applyBorder="1" applyAlignment="1">
      <alignment horizontal="right" vertical="center"/>
    </xf>
    <xf numFmtId="181" fontId="85" fillId="12" borderId="32" xfId="19" applyNumberFormat="1" applyFont="1" applyFill="1" applyBorder="1" applyAlignment="1">
      <alignment horizontal="right" vertical="center"/>
    </xf>
    <xf numFmtId="180" fontId="92" fillId="0" borderId="14" xfId="19" applyNumberFormat="1" applyFont="1" applyFill="1" applyBorder="1" applyAlignment="1" applyProtection="1">
      <alignment horizontal="right" vertical="center" wrapText="1"/>
    </xf>
    <xf numFmtId="180" fontId="92" fillId="0" borderId="9" xfId="19" applyNumberFormat="1" applyFont="1" applyFill="1" applyBorder="1" applyAlignment="1" applyProtection="1">
      <alignment horizontal="right" vertical="center" wrapText="1"/>
    </xf>
    <xf numFmtId="180" fontId="92" fillId="0" borderId="32" xfId="19" applyNumberFormat="1" applyFont="1" applyFill="1" applyBorder="1" applyAlignment="1" applyProtection="1">
      <alignment horizontal="right" vertical="center" wrapText="1"/>
    </xf>
    <xf numFmtId="180" fontId="85" fillId="0" borderId="12" xfId="19" applyNumberFormat="1" applyFont="1" applyFill="1" applyBorder="1" applyAlignment="1">
      <alignment horizontal="right" vertical="center"/>
    </xf>
    <xf numFmtId="180" fontId="85" fillId="0" borderId="62" xfId="19" applyNumberFormat="1" applyFont="1" applyFill="1" applyBorder="1" applyAlignment="1">
      <alignment horizontal="right" vertical="center"/>
    </xf>
    <xf numFmtId="180" fontId="85" fillId="0" borderId="9" xfId="19" applyNumberFormat="1" applyFont="1" applyFill="1" applyBorder="1" applyAlignment="1">
      <alignment horizontal="right" vertical="center"/>
    </xf>
    <xf numFmtId="180" fontId="85" fillId="0" borderId="32" xfId="19" applyNumberFormat="1" applyFont="1" applyFill="1" applyBorder="1" applyAlignment="1">
      <alignment horizontal="center" vertical="center"/>
    </xf>
    <xf numFmtId="180" fontId="85" fillId="0" borderId="14" xfId="19" applyNumberFormat="1" applyFont="1" applyFill="1" applyBorder="1" applyAlignment="1">
      <alignment horizontal="right" vertical="center"/>
    </xf>
    <xf numFmtId="180" fontId="85" fillId="0" borderId="32" xfId="19" applyNumberFormat="1" applyFont="1" applyFill="1" applyBorder="1" applyAlignment="1">
      <alignment horizontal="right" vertical="center"/>
    </xf>
    <xf numFmtId="38" fontId="111" fillId="0" borderId="50" xfId="20" applyFont="1" applyFill="1" applyBorder="1" applyAlignment="1">
      <alignment vertical="center"/>
    </xf>
    <xf numFmtId="38" fontId="111" fillId="0" borderId="1" xfId="20" applyFont="1" applyFill="1" applyBorder="1" applyAlignment="1">
      <alignment vertical="center"/>
    </xf>
    <xf numFmtId="38" fontId="85" fillId="0" borderId="2" xfId="20" applyFont="1" applyFill="1" applyBorder="1" applyAlignment="1">
      <alignment vertical="center"/>
    </xf>
    <xf numFmtId="38" fontId="85" fillId="0" borderId="50" xfId="20" applyFont="1" applyFill="1" applyBorder="1" applyAlignment="1">
      <alignment vertical="center"/>
    </xf>
    <xf numFmtId="0" fontId="38" fillId="0" borderId="8" xfId="19" applyFont="1" applyFill="1" applyBorder="1" applyAlignment="1">
      <alignment vertical="center" wrapText="1"/>
    </xf>
    <xf numFmtId="38" fontId="111" fillId="0" borderId="2" xfId="20" applyFont="1" applyFill="1" applyBorder="1" applyAlignment="1">
      <alignment vertical="center"/>
    </xf>
    <xf numFmtId="38" fontId="147" fillId="0" borderId="1" xfId="20" applyFont="1" applyFill="1" applyBorder="1" applyAlignment="1" applyProtection="1">
      <alignment vertical="center" wrapText="1"/>
    </xf>
    <xf numFmtId="38" fontId="147" fillId="0" borderId="2" xfId="20" applyFont="1" applyFill="1" applyBorder="1" applyAlignment="1" applyProtection="1">
      <alignment vertical="center" wrapText="1"/>
    </xf>
    <xf numFmtId="38" fontId="148" fillId="0" borderId="1" xfId="20" applyFont="1" applyFill="1" applyBorder="1" applyAlignment="1" applyProtection="1">
      <alignment vertical="center" wrapText="1"/>
    </xf>
    <xf numFmtId="38" fontId="148" fillId="0" borderId="11" xfId="20" applyFont="1" applyFill="1" applyBorder="1" applyAlignment="1" applyProtection="1">
      <alignment vertical="center" wrapText="1"/>
    </xf>
    <xf numFmtId="38" fontId="148" fillId="0" borderId="3" xfId="20" applyFont="1" applyFill="1" applyBorder="1" applyAlignment="1" applyProtection="1">
      <alignment vertical="center" wrapText="1"/>
    </xf>
    <xf numFmtId="38" fontId="148" fillId="0" borderId="2" xfId="20" applyFont="1" applyFill="1" applyBorder="1" applyAlignment="1" applyProtection="1">
      <alignment vertical="center" wrapText="1"/>
    </xf>
    <xf numFmtId="38" fontId="71" fillId="0" borderId="4" xfId="20" applyFont="1" applyFill="1" applyBorder="1" applyAlignment="1">
      <alignment vertical="center"/>
    </xf>
    <xf numFmtId="181" fontId="85" fillId="0" borderId="62" xfId="19" applyNumberFormat="1" applyFont="1" applyFill="1" applyBorder="1" applyAlignment="1" applyProtection="1">
      <alignment horizontal="right" vertical="center" wrapText="1"/>
    </xf>
    <xf numFmtId="181" fontId="85" fillId="12" borderId="14" xfId="19" applyNumberFormat="1" applyFont="1" applyFill="1" applyBorder="1" applyAlignment="1">
      <alignment horizontal="right" vertical="center"/>
    </xf>
    <xf numFmtId="181" fontId="85" fillId="12" borderId="21" xfId="19" applyNumberFormat="1" applyFont="1" applyFill="1" applyBorder="1" applyAlignment="1">
      <alignment vertical="center"/>
    </xf>
    <xf numFmtId="181" fontId="85" fillId="0" borderId="12" xfId="0" applyNumberFormat="1" applyFont="1" applyFill="1" applyBorder="1" applyAlignment="1">
      <alignment horizontal="right" vertical="center"/>
    </xf>
    <xf numFmtId="38" fontId="85" fillId="12" borderId="3" xfId="20" applyFont="1" applyFill="1" applyBorder="1" applyAlignment="1">
      <alignment vertical="center"/>
    </xf>
    <xf numFmtId="38" fontId="85" fillId="12" borderId="2" xfId="20" applyFont="1" applyFill="1" applyBorder="1" applyAlignment="1">
      <alignment vertical="center"/>
    </xf>
    <xf numFmtId="0" fontId="62" fillId="12" borderId="34" xfId="19" applyFont="1" applyFill="1" applyBorder="1" applyAlignment="1">
      <alignment vertical="center" wrapText="1"/>
    </xf>
    <xf numFmtId="180" fontId="0" fillId="0" borderId="0" xfId="20" applyNumberFormat="1" applyFont="1" applyFill="1" applyAlignment="1">
      <alignment vertical="center"/>
    </xf>
    <xf numFmtId="180" fontId="41" fillId="0" borderId="0" xfId="19" applyNumberFormat="1" applyAlignment="1">
      <alignment vertical="center"/>
    </xf>
    <xf numFmtId="180" fontId="61" fillId="0" borderId="32" xfId="20" applyNumberFormat="1" applyFont="1" applyFill="1" applyBorder="1" applyAlignment="1">
      <alignment vertical="center"/>
    </xf>
    <xf numFmtId="180" fontId="85" fillId="0" borderId="62" xfId="20" applyNumberFormat="1" applyFont="1" applyFill="1" applyBorder="1" applyAlignment="1">
      <alignment vertical="center"/>
    </xf>
    <xf numFmtId="180" fontId="85" fillId="0" borderId="9" xfId="20" applyNumberFormat="1" applyFont="1" applyFill="1" applyBorder="1" applyAlignment="1">
      <alignment vertical="center"/>
    </xf>
    <xf numFmtId="180" fontId="85" fillId="0" borderId="32" xfId="20" applyNumberFormat="1" applyFont="1" applyFill="1" applyBorder="1" applyAlignment="1">
      <alignment vertical="center"/>
    </xf>
    <xf numFmtId="180" fontId="85" fillId="0" borderId="14" xfId="20" applyNumberFormat="1" applyFont="1" applyFill="1" applyBorder="1" applyAlignment="1">
      <alignment vertical="center"/>
    </xf>
    <xf numFmtId="180" fontId="85" fillId="0" borderId="12" xfId="20" applyNumberFormat="1" applyFont="1" applyFill="1" applyBorder="1" applyAlignment="1">
      <alignment vertical="center"/>
    </xf>
    <xf numFmtId="180" fontId="61" fillId="0" borderId="0" xfId="20" applyNumberFormat="1" applyFont="1" applyFill="1" applyAlignment="1">
      <alignment vertical="center"/>
    </xf>
    <xf numFmtId="180" fontId="61" fillId="0" borderId="0" xfId="19" applyNumberFormat="1" applyFont="1" applyAlignment="1">
      <alignment vertical="center"/>
    </xf>
    <xf numFmtId="180" fontId="61" fillId="0" borderId="12" xfId="20" applyNumberFormat="1" applyFont="1" applyFill="1" applyBorder="1" applyAlignment="1">
      <alignment vertical="center"/>
    </xf>
    <xf numFmtId="180" fontId="85" fillId="0" borderId="32" xfId="20" applyNumberFormat="1" applyFont="1" applyFill="1" applyBorder="1" applyAlignment="1">
      <alignment horizontal="right" vertical="center"/>
    </xf>
    <xf numFmtId="181" fontId="85" fillId="0" borderId="12" xfId="19" applyNumberFormat="1" applyFont="1" applyBorder="1" applyAlignment="1">
      <alignment horizontal="right" vertical="center"/>
    </xf>
    <xf numFmtId="181" fontId="85" fillId="0" borderId="62" xfId="19" applyNumberFormat="1" applyFont="1" applyBorder="1" applyAlignment="1">
      <alignment horizontal="right" vertical="center"/>
    </xf>
    <xf numFmtId="181" fontId="85" fillId="0" borderId="9" xfId="19" applyNumberFormat="1" applyFont="1" applyBorder="1" applyAlignment="1">
      <alignment horizontal="right" vertical="center"/>
    </xf>
    <xf numFmtId="181" fontId="85" fillId="0" borderId="32" xfId="19" applyNumberFormat="1" applyFont="1" applyBorder="1" applyAlignment="1">
      <alignment horizontal="right" vertical="center"/>
    </xf>
    <xf numFmtId="181" fontId="85" fillId="0" borderId="14" xfId="19" applyNumberFormat="1" applyFont="1" applyBorder="1" applyAlignment="1">
      <alignment horizontal="right" vertical="center"/>
    </xf>
    <xf numFmtId="181" fontId="85" fillId="0" borderId="47" xfId="19" applyNumberFormat="1" applyFont="1" applyBorder="1" applyAlignment="1">
      <alignment horizontal="right" vertical="center"/>
    </xf>
    <xf numFmtId="181" fontId="92" fillId="0" borderId="9" xfId="19" applyNumberFormat="1" applyFont="1" applyFill="1" applyBorder="1" applyAlignment="1" applyProtection="1">
      <alignment horizontal="center" vertical="center" wrapText="1"/>
    </xf>
    <xf numFmtId="181" fontId="85" fillId="0" borderId="12" xfId="19" applyNumberFormat="1" applyFont="1" applyBorder="1" applyAlignment="1">
      <alignment horizontal="center" vertical="center"/>
    </xf>
    <xf numFmtId="181" fontId="85" fillId="0" borderId="22" xfId="19" applyNumberFormat="1" applyFont="1" applyBorder="1" applyAlignment="1">
      <alignment horizontal="right" vertical="center"/>
    </xf>
    <xf numFmtId="181" fontId="85" fillId="0" borderId="9" xfId="19" applyNumberFormat="1" applyFont="1" applyBorder="1" applyAlignment="1">
      <alignment horizontal="center" vertical="center"/>
    </xf>
    <xf numFmtId="38" fontId="139" fillId="0" borderId="62" xfId="2" applyFont="1" applyFill="1" applyBorder="1" applyAlignment="1">
      <alignment vertical="center"/>
    </xf>
    <xf numFmtId="38" fontId="139" fillId="0" borderId="9" xfId="2" applyFont="1" applyFill="1" applyBorder="1" applyAlignment="1">
      <alignment vertical="center"/>
    </xf>
    <xf numFmtId="38" fontId="144" fillId="0" borderId="1" xfId="2" applyFont="1" applyFill="1" applyBorder="1" applyAlignment="1" applyProtection="1">
      <alignment vertical="center" wrapText="1"/>
    </xf>
    <xf numFmtId="0" fontId="139" fillId="0" borderId="34" xfId="0" applyFont="1" applyFill="1" applyBorder="1" applyAlignment="1">
      <alignment vertical="center" wrapText="1"/>
    </xf>
    <xf numFmtId="38" fontId="139" fillId="0" borderId="14" xfId="2" applyFont="1" applyFill="1" applyBorder="1" applyAlignment="1">
      <alignment vertical="center"/>
    </xf>
    <xf numFmtId="38" fontId="89" fillId="2" borderId="47" xfId="2" applyFont="1" applyFill="1" applyBorder="1" applyAlignment="1">
      <alignment horizontal="centerContinuous" vertical="center" wrapText="1"/>
    </xf>
    <xf numFmtId="178" fontId="0" fillId="0" borderId="0" xfId="6" applyNumberFormat="1" applyFont="1" applyFill="1" applyAlignment="1">
      <alignment vertical="center"/>
    </xf>
    <xf numFmtId="180" fontId="85" fillId="0" borderId="62" xfId="0" applyNumberFormat="1" applyFont="1" applyFill="1" applyBorder="1" applyAlignment="1" applyProtection="1">
      <alignment horizontal="right" vertical="center" wrapText="1"/>
    </xf>
    <xf numFmtId="0" fontId="98" fillId="0" borderId="7" xfId="0" applyFont="1" applyBorder="1" applyAlignment="1">
      <alignment horizontal="left" vertical="center" wrapText="1"/>
    </xf>
    <xf numFmtId="0" fontId="98" fillId="0" borderId="1" xfId="0" applyFont="1" applyBorder="1" applyAlignment="1">
      <alignment horizontal="left" vertical="center" wrapText="1"/>
    </xf>
    <xf numFmtId="0" fontId="60" fillId="0" borderId="1" xfId="0" applyFont="1" applyBorder="1" applyAlignment="1">
      <alignment horizontal="left" vertical="center" wrapText="1"/>
    </xf>
    <xf numFmtId="180" fontId="60" fillId="0" borderId="0" xfId="6" applyNumberFormat="1" applyFont="1" applyAlignment="1">
      <alignment horizontal="right" vertical="center"/>
    </xf>
    <xf numFmtId="180" fontId="71" fillId="0" borderId="14" xfId="6" applyNumberFormat="1" applyFont="1" applyFill="1" applyBorder="1" applyAlignment="1">
      <alignment horizontal="right" vertical="center"/>
    </xf>
    <xf numFmtId="180" fontId="60" fillId="0" borderId="9" xfId="6" applyNumberFormat="1" applyFont="1" applyFill="1" applyBorder="1" applyAlignment="1">
      <alignment vertical="center"/>
    </xf>
    <xf numFmtId="180" fontId="100" fillId="0" borderId="9" xfId="6" applyNumberFormat="1" applyFont="1" applyFill="1" applyBorder="1" applyAlignment="1">
      <alignment horizontal="right" vertical="center"/>
    </xf>
    <xf numFmtId="180" fontId="71" fillId="0" borderId="62" xfId="6" applyNumberFormat="1" applyFont="1" applyFill="1" applyBorder="1" applyAlignment="1">
      <alignment horizontal="right" vertical="center"/>
    </xf>
    <xf numFmtId="180" fontId="57" fillId="0" borderId="9" xfId="0" applyNumberFormat="1" applyFont="1" applyFill="1" applyBorder="1" applyAlignment="1">
      <alignment horizontal="right" vertical="center"/>
    </xf>
    <xf numFmtId="0" fontId="60" fillId="0" borderId="68" xfId="0" applyFont="1" applyBorder="1" applyAlignment="1">
      <alignment horizontal="left" vertical="center"/>
    </xf>
    <xf numFmtId="38" fontId="60" fillId="0" borderId="68" xfId="2" applyFont="1" applyBorder="1" applyAlignment="1">
      <alignment horizontal="left" vertical="center"/>
    </xf>
    <xf numFmtId="38" fontId="60" fillId="0" borderId="68" xfId="2" applyFont="1" applyBorder="1" applyAlignment="1">
      <alignment vertical="center"/>
    </xf>
    <xf numFmtId="180" fontId="60" fillId="0" borderId="68" xfId="6" applyNumberFormat="1" applyFont="1" applyBorder="1" applyAlignment="1">
      <alignment vertical="center"/>
    </xf>
    <xf numFmtId="180" fontId="60" fillId="0" borderId="68" xfId="6" applyNumberFormat="1" applyFont="1" applyBorder="1" applyAlignment="1">
      <alignment horizontal="right" vertical="center"/>
    </xf>
    <xf numFmtId="0" fontId="61" fillId="0" borderId="68" xfId="0" applyFont="1" applyBorder="1" applyAlignment="1">
      <alignment horizontal="left" vertical="center" wrapText="1"/>
    </xf>
    <xf numFmtId="180" fontId="61" fillId="0" borderId="68" xfId="0" applyNumberFormat="1" applyFont="1" applyBorder="1" applyAlignment="1">
      <alignment horizontal="right" vertical="center"/>
    </xf>
    <xf numFmtId="38" fontId="60" fillId="0" borderId="0" xfId="2" applyFont="1" applyBorder="1" applyAlignment="1">
      <alignment horizontal="left" vertical="center"/>
    </xf>
    <xf numFmtId="180" fontId="60" fillId="0" borderId="0" xfId="6" applyNumberFormat="1" applyFont="1" applyBorder="1" applyAlignment="1">
      <alignment vertical="center"/>
    </xf>
    <xf numFmtId="0" fontId="60" fillId="0" borderId="0" xfId="0" applyFont="1" applyBorder="1" applyAlignment="1">
      <alignment horizontal="left" vertical="center" wrapText="1"/>
    </xf>
    <xf numFmtId="180" fontId="60" fillId="0" borderId="0" xfId="6" applyNumberFormat="1" applyFont="1" applyBorder="1" applyAlignment="1">
      <alignment horizontal="right" vertical="center"/>
    </xf>
    <xf numFmtId="0" fontId="61" fillId="0" borderId="0" xfId="0" applyFont="1" applyBorder="1" applyAlignment="1">
      <alignment horizontal="left" vertical="center" wrapText="1"/>
    </xf>
    <xf numFmtId="180" fontId="61" fillId="0" borderId="0" xfId="0" applyNumberFormat="1" applyFont="1" applyBorder="1" applyAlignment="1">
      <alignment horizontal="right" vertical="center"/>
    </xf>
    <xf numFmtId="0" fontId="60" fillId="0" borderId="0" xfId="0" applyFont="1" applyBorder="1" applyAlignment="1">
      <alignment horizontal="left" vertical="center"/>
    </xf>
    <xf numFmtId="180" fontId="85" fillId="0" borderId="9" xfId="6" applyNumberFormat="1" applyFont="1" applyFill="1" applyBorder="1" applyAlignment="1">
      <alignment horizontal="right" vertical="center"/>
    </xf>
    <xf numFmtId="180" fontId="85" fillId="0" borderId="12" xfId="6" applyNumberFormat="1" applyFont="1" applyBorder="1" applyAlignment="1">
      <alignment horizontal="right" vertical="center"/>
    </xf>
    <xf numFmtId="180" fontId="57" fillId="0" borderId="12" xfId="0" applyNumberFormat="1" applyFont="1" applyBorder="1" applyAlignment="1">
      <alignment horizontal="right" vertical="center"/>
    </xf>
    <xf numFmtId="180" fontId="57" fillId="0" borderId="62" xfId="0" applyNumberFormat="1" applyFont="1" applyBorder="1" applyAlignment="1">
      <alignment horizontal="right" vertical="center"/>
    </xf>
    <xf numFmtId="180" fontId="60" fillId="0" borderId="9" xfId="6" applyNumberFormat="1" applyFont="1" applyFill="1" applyBorder="1" applyAlignment="1">
      <alignment horizontal="right" vertical="center"/>
    </xf>
    <xf numFmtId="180" fontId="60" fillId="12" borderId="9" xfId="6" applyNumberFormat="1" applyFont="1" applyFill="1" applyBorder="1" applyAlignment="1">
      <alignment vertical="center"/>
    </xf>
    <xf numFmtId="0" fontId="60" fillId="12" borderId="8" xfId="0" applyNumberFormat="1" applyFont="1" applyFill="1" applyBorder="1" applyAlignment="1" applyProtection="1">
      <alignment horizontal="left" vertical="center" wrapText="1"/>
    </xf>
    <xf numFmtId="180" fontId="57" fillId="12" borderId="9" xfId="0" applyNumberFormat="1" applyFont="1" applyFill="1" applyBorder="1" applyAlignment="1">
      <alignment horizontal="right" vertical="center"/>
    </xf>
    <xf numFmtId="0" fontId="98" fillId="12" borderId="8" xfId="0" applyFont="1" applyFill="1" applyBorder="1" applyAlignment="1">
      <alignment horizontal="left" vertical="center" wrapText="1"/>
    </xf>
    <xf numFmtId="180" fontId="85" fillId="0" borderId="12" xfId="6" applyNumberFormat="1" applyFont="1" applyFill="1" applyBorder="1" applyAlignment="1">
      <alignment horizontal="right" vertical="center"/>
    </xf>
    <xf numFmtId="38" fontId="142" fillId="0" borderId="11" xfId="20" applyFont="1" applyFill="1" applyBorder="1" applyAlignment="1">
      <alignment vertical="center"/>
    </xf>
    <xf numFmtId="38" fontId="142" fillId="0" borderId="50" xfId="20" applyFont="1" applyFill="1" applyBorder="1" applyAlignment="1">
      <alignment vertical="center"/>
    </xf>
    <xf numFmtId="38" fontId="142" fillId="0" borderId="44" xfId="20" applyFont="1" applyFill="1" applyBorder="1" applyAlignment="1">
      <alignment vertical="center"/>
    </xf>
    <xf numFmtId="38" fontId="92" fillId="12" borderId="5" xfId="20" applyFont="1" applyFill="1" applyBorder="1" applyAlignment="1">
      <alignment vertical="center"/>
    </xf>
    <xf numFmtId="180" fontId="85" fillId="12" borderId="9" xfId="6" applyNumberFormat="1" applyFont="1" applyFill="1" applyBorder="1" applyAlignment="1">
      <alignment horizontal="right" vertical="center"/>
    </xf>
    <xf numFmtId="38" fontId="92" fillId="0" borderId="5" xfId="20" applyFont="1" applyFill="1" applyBorder="1" applyAlignment="1">
      <alignment vertical="center"/>
    </xf>
    <xf numFmtId="38" fontId="92" fillId="0" borderId="64" xfId="20" applyFont="1" applyFill="1" applyBorder="1" applyAlignment="1">
      <alignment vertical="center"/>
    </xf>
    <xf numFmtId="38" fontId="92" fillId="0" borderId="44" xfId="20" applyFont="1" applyFill="1" applyBorder="1" applyAlignment="1">
      <alignment vertical="center"/>
    </xf>
    <xf numFmtId="38" fontId="92" fillId="0" borderId="47" xfId="20" applyFont="1" applyFill="1" applyBorder="1" applyAlignment="1">
      <alignment vertical="center"/>
    </xf>
    <xf numFmtId="38" fontId="92" fillId="0" borderId="44" xfId="20" applyFont="1" applyFill="1" applyBorder="1" applyAlignment="1" applyProtection="1">
      <alignment vertical="center" wrapText="1"/>
    </xf>
    <xf numFmtId="180" fontId="85" fillId="0" borderId="62" xfId="6" applyNumberFormat="1" applyFont="1" applyFill="1" applyBorder="1" applyAlignment="1">
      <alignment horizontal="right" vertical="center"/>
    </xf>
    <xf numFmtId="38" fontId="92" fillId="12" borderId="5" xfId="20" applyFont="1" applyFill="1" applyBorder="1" applyAlignment="1" applyProtection="1">
      <alignment vertical="center" wrapText="1"/>
    </xf>
    <xf numFmtId="38" fontId="92" fillId="0" borderId="5" xfId="20" applyFont="1" applyFill="1" applyBorder="1" applyAlignment="1" applyProtection="1">
      <alignment vertical="center" wrapText="1"/>
    </xf>
    <xf numFmtId="38" fontId="92" fillId="0" borderId="64" xfId="20" applyFont="1" applyFill="1" applyBorder="1" applyAlignment="1" applyProtection="1">
      <alignment vertical="center" wrapText="1"/>
    </xf>
    <xf numFmtId="38" fontId="92" fillId="0" borderId="47" xfId="20" applyFont="1" applyFill="1" applyBorder="1" applyAlignment="1" applyProtection="1">
      <alignment vertical="center" wrapText="1"/>
    </xf>
    <xf numFmtId="38" fontId="92" fillId="12" borderId="64" xfId="20" applyFont="1" applyFill="1" applyBorder="1" applyAlignment="1">
      <alignment vertical="center"/>
    </xf>
    <xf numFmtId="38" fontId="85" fillId="12" borderId="5" xfId="20" applyFont="1" applyFill="1" applyBorder="1" applyAlignment="1">
      <alignment vertical="center"/>
    </xf>
    <xf numFmtId="38" fontId="85" fillId="0" borderId="5" xfId="20" applyFont="1" applyFill="1" applyBorder="1" applyAlignment="1">
      <alignment vertical="center"/>
    </xf>
    <xf numFmtId="0" fontId="125" fillId="0" borderId="34" xfId="19" applyFont="1" applyFill="1" applyBorder="1" applyAlignment="1">
      <alignment vertical="center" wrapText="1"/>
    </xf>
    <xf numFmtId="0" fontId="146" fillId="0" borderId="31" xfId="19" applyFont="1" applyFill="1" applyBorder="1" applyAlignment="1">
      <alignment vertical="center" wrapText="1"/>
    </xf>
    <xf numFmtId="0" fontId="126" fillId="0" borderId="10" xfId="19" applyFont="1" applyFill="1" applyBorder="1" applyAlignment="1">
      <alignment vertical="center" wrapText="1"/>
    </xf>
    <xf numFmtId="0" fontId="63" fillId="0" borderId="49" xfId="19" applyFont="1" applyFill="1" applyBorder="1" applyAlignment="1">
      <alignment vertical="center" wrapText="1"/>
    </xf>
    <xf numFmtId="0" fontId="150" fillId="0" borderId="31" xfId="19" applyFont="1" applyFill="1" applyBorder="1" applyAlignment="1">
      <alignment vertical="center" wrapText="1"/>
    </xf>
    <xf numFmtId="0" fontId="132" fillId="0" borderId="8" xfId="19" applyNumberFormat="1" applyFont="1" applyFill="1" applyBorder="1" applyAlignment="1" applyProtection="1">
      <alignment vertical="center" wrapText="1"/>
    </xf>
    <xf numFmtId="0" fontId="132" fillId="12" borderId="8" xfId="19" applyNumberFormat="1" applyFont="1" applyFill="1" applyBorder="1" applyAlignment="1" applyProtection="1">
      <alignment vertical="center" wrapText="1"/>
    </xf>
    <xf numFmtId="0" fontId="98" fillId="12" borderId="7" xfId="0" applyFont="1" applyFill="1" applyBorder="1" applyAlignment="1">
      <alignment horizontal="left" vertical="center" wrapText="1"/>
    </xf>
    <xf numFmtId="180" fontId="60" fillId="2" borderId="55" xfId="0" applyNumberFormat="1" applyFont="1" applyFill="1" applyBorder="1" applyAlignment="1">
      <alignment horizontal="centerContinuous" vertical="center"/>
    </xf>
    <xf numFmtId="180" fontId="92" fillId="12" borderId="9" xfId="19" applyNumberFormat="1" applyFont="1" applyFill="1" applyBorder="1" applyAlignment="1" applyProtection="1">
      <alignment horizontal="right" vertical="center" wrapText="1"/>
    </xf>
    <xf numFmtId="180" fontId="92" fillId="12" borderId="32" xfId="19" applyNumberFormat="1" applyFont="1" applyFill="1" applyBorder="1" applyAlignment="1" applyProtection="1">
      <alignment horizontal="right" vertical="center" wrapText="1"/>
    </xf>
    <xf numFmtId="180" fontId="92" fillId="0" borderId="12" xfId="19" applyNumberFormat="1" applyFont="1" applyFill="1" applyBorder="1" applyAlignment="1">
      <alignment horizontal="right" vertical="center"/>
    </xf>
    <xf numFmtId="180" fontId="92" fillId="0" borderId="62" xfId="19" applyNumberFormat="1" applyFont="1" applyFill="1" applyBorder="1" applyAlignment="1">
      <alignment horizontal="right" vertical="center"/>
    </xf>
    <xf numFmtId="180" fontId="92" fillId="12" borderId="9" xfId="19" applyNumberFormat="1" applyFont="1" applyFill="1" applyBorder="1" applyAlignment="1">
      <alignment horizontal="right" vertical="center"/>
    </xf>
    <xf numFmtId="180" fontId="92" fillId="0" borderId="9" xfId="19" applyNumberFormat="1" applyFont="1" applyFill="1" applyBorder="1" applyAlignment="1">
      <alignment horizontal="right" vertical="center"/>
    </xf>
    <xf numFmtId="180" fontId="92" fillId="0" borderId="32" xfId="19" applyNumberFormat="1" applyFont="1" applyFill="1" applyBorder="1" applyAlignment="1">
      <alignment horizontal="right" vertical="center"/>
    </xf>
    <xf numFmtId="180" fontId="92" fillId="0" borderId="14" xfId="19" applyNumberFormat="1" applyFont="1" applyFill="1" applyBorder="1" applyAlignment="1">
      <alignment horizontal="right" vertical="center"/>
    </xf>
    <xf numFmtId="180" fontId="92" fillId="12" borderId="5" xfId="19" applyNumberFormat="1" applyFont="1" applyFill="1" applyBorder="1" applyAlignment="1">
      <alignment horizontal="right" vertical="center"/>
    </xf>
    <xf numFmtId="180" fontId="92" fillId="12" borderId="32" xfId="19" applyNumberFormat="1" applyFont="1" applyFill="1" applyBorder="1" applyAlignment="1">
      <alignment horizontal="right" vertical="center"/>
    </xf>
    <xf numFmtId="180" fontId="142" fillId="0" borderId="62" xfId="21" applyNumberFormat="1" applyFont="1" applyFill="1" applyBorder="1" applyAlignment="1">
      <alignment vertical="center"/>
    </xf>
    <xf numFmtId="180" fontId="142" fillId="12" borderId="9" xfId="21" applyNumberFormat="1" applyFont="1" applyFill="1" applyBorder="1" applyAlignment="1">
      <alignment vertical="center"/>
    </xf>
    <xf numFmtId="180" fontId="142" fillId="0" borderId="9" xfId="21" applyNumberFormat="1" applyFont="1" applyFill="1" applyBorder="1" applyAlignment="1">
      <alignment vertical="center"/>
    </xf>
    <xf numFmtId="180" fontId="142" fillId="0" borderId="32" xfId="21" applyNumberFormat="1" applyFont="1" applyFill="1" applyBorder="1" applyAlignment="1">
      <alignment vertical="center"/>
    </xf>
    <xf numFmtId="180" fontId="142" fillId="0" borderId="32" xfId="21" applyNumberFormat="1" applyFont="1" applyFill="1" applyBorder="1" applyAlignment="1">
      <alignment horizontal="right" vertical="center"/>
    </xf>
    <xf numFmtId="180" fontId="92" fillId="0" borderId="14" xfId="21" applyNumberFormat="1" applyFont="1" applyFill="1" applyBorder="1" applyAlignment="1">
      <alignment vertical="center"/>
    </xf>
    <xf numFmtId="180" fontId="92" fillId="12" borderId="9" xfId="21" applyNumberFormat="1" applyFont="1" applyFill="1" applyBorder="1" applyAlignment="1">
      <alignment horizontal="right" vertical="center"/>
    </xf>
    <xf numFmtId="180" fontId="92" fillId="12" borderId="32" xfId="21" applyNumberFormat="1" applyFont="1" applyFill="1" applyBorder="1" applyAlignment="1">
      <alignment vertical="center"/>
    </xf>
    <xf numFmtId="180" fontId="92" fillId="0" borderId="9" xfId="21" applyNumberFormat="1" applyFont="1" applyFill="1" applyBorder="1" applyAlignment="1">
      <alignment horizontal="right" vertical="center"/>
    </xf>
    <xf numFmtId="180" fontId="92" fillId="0" borderId="12" xfId="21" applyNumberFormat="1" applyFont="1" applyFill="1" applyBorder="1" applyAlignment="1">
      <alignment horizontal="right" vertical="center"/>
    </xf>
    <xf numFmtId="180" fontId="142" fillId="0" borderId="14" xfId="21" applyNumberFormat="1" applyFont="1" applyFill="1" applyBorder="1" applyAlignment="1">
      <alignment vertical="center"/>
    </xf>
    <xf numFmtId="180" fontId="92" fillId="0" borderId="32" xfId="21" applyNumberFormat="1" applyFont="1" applyFill="1" applyBorder="1" applyAlignment="1">
      <alignment vertical="center"/>
    </xf>
    <xf numFmtId="180" fontId="104" fillId="12" borderId="9" xfId="21" applyNumberFormat="1" applyFont="1" applyFill="1" applyBorder="1" applyAlignment="1">
      <alignment vertical="center"/>
    </xf>
    <xf numFmtId="180" fontId="92" fillId="0" borderId="5" xfId="19" applyNumberFormat="1" applyFont="1" applyFill="1" applyBorder="1" applyAlignment="1" applyProtection="1">
      <alignment horizontal="right" vertical="center" wrapText="1"/>
    </xf>
    <xf numFmtId="180" fontId="92" fillId="0" borderId="12" xfId="21" applyNumberFormat="1" applyFont="1" applyFill="1" applyBorder="1" applyAlignment="1">
      <alignment vertical="center"/>
    </xf>
    <xf numFmtId="180" fontId="92" fillId="0" borderId="62" xfId="21" applyNumberFormat="1" applyFont="1" applyFill="1" applyBorder="1" applyAlignment="1">
      <alignment horizontal="right" vertical="center"/>
    </xf>
    <xf numFmtId="180" fontId="92" fillId="12" borderId="14" xfId="21" applyNumberFormat="1" applyFont="1" applyFill="1" applyBorder="1" applyAlignment="1">
      <alignment vertical="center"/>
    </xf>
    <xf numFmtId="180" fontId="92" fillId="12" borderId="9" xfId="21" applyNumberFormat="1" applyFont="1" applyFill="1" applyBorder="1" applyAlignment="1">
      <alignment vertical="center"/>
    </xf>
    <xf numFmtId="180" fontId="92" fillId="0" borderId="32" xfId="21" applyNumberFormat="1" applyFont="1" applyFill="1" applyBorder="1" applyAlignment="1">
      <alignment horizontal="right" vertical="center"/>
    </xf>
    <xf numFmtId="180" fontId="92" fillId="0" borderId="9" xfId="21" applyNumberFormat="1" applyFont="1" applyFill="1" applyBorder="1" applyAlignment="1">
      <alignment vertical="center"/>
    </xf>
    <xf numFmtId="180" fontId="92" fillId="0" borderId="62" xfId="21" applyNumberFormat="1" applyFont="1" applyFill="1" applyBorder="1" applyAlignment="1">
      <alignment vertical="center"/>
    </xf>
    <xf numFmtId="180" fontId="92" fillId="0" borderId="12" xfId="21" quotePrefix="1" applyNumberFormat="1" applyFont="1" applyFill="1" applyBorder="1" applyAlignment="1">
      <alignment horizontal="right" vertical="center" wrapText="1"/>
    </xf>
    <xf numFmtId="180" fontId="60" fillId="0" borderId="1" xfId="6" applyNumberFormat="1" applyFont="1" applyBorder="1" applyAlignment="1">
      <alignment vertical="center"/>
    </xf>
    <xf numFmtId="0" fontId="71" fillId="0" borderId="1" xfId="0" applyFont="1" applyBorder="1" applyAlignment="1">
      <alignment vertical="center"/>
    </xf>
    <xf numFmtId="0" fontId="89" fillId="0" borderId="1" xfId="0" applyFont="1" applyBorder="1" applyAlignment="1">
      <alignment horizontal="left" vertical="center" wrapText="1"/>
    </xf>
    <xf numFmtId="0" fontId="88" fillId="0" borderId="1" xfId="0" applyFont="1" applyBorder="1" applyAlignment="1">
      <alignment horizontal="left" vertical="center" wrapText="1"/>
    </xf>
    <xf numFmtId="0" fontId="89" fillId="0" borderId="1" xfId="0" applyFont="1" applyBorder="1" applyAlignment="1">
      <alignment horizontal="center" vertical="center"/>
    </xf>
    <xf numFmtId="0" fontId="63" fillId="12" borderId="43" xfId="19" applyFont="1" applyFill="1" applyBorder="1" applyAlignment="1">
      <alignment vertical="center" wrapText="1"/>
    </xf>
    <xf numFmtId="38" fontId="92" fillId="12" borderId="44" xfId="20" applyFont="1" applyFill="1" applyBorder="1" applyAlignment="1">
      <alignment vertical="center"/>
    </xf>
    <xf numFmtId="0" fontId="126" fillId="12" borderId="31" xfId="19" applyFont="1" applyFill="1" applyBorder="1" applyAlignment="1">
      <alignment vertical="center" wrapText="1"/>
    </xf>
    <xf numFmtId="38" fontId="85" fillId="12" borderId="64" xfId="20" applyFont="1" applyFill="1" applyBorder="1" applyAlignment="1">
      <alignment vertical="center"/>
    </xf>
    <xf numFmtId="38" fontId="85" fillId="12" borderId="44" xfId="20" applyFont="1" applyFill="1" applyBorder="1" applyAlignment="1">
      <alignment vertical="center"/>
    </xf>
    <xf numFmtId="0" fontId="126" fillId="12" borderId="13" xfId="19" applyFont="1" applyFill="1" applyBorder="1" applyAlignment="1">
      <alignment vertical="center" wrapText="1"/>
    </xf>
    <xf numFmtId="0" fontId="146" fillId="0" borderId="49" xfId="0" applyFont="1" applyBorder="1" applyAlignment="1">
      <alignment horizontal="left" vertical="center" wrapText="1"/>
    </xf>
    <xf numFmtId="0" fontId="63" fillId="12" borderId="7" xfId="0" applyFont="1" applyFill="1" applyBorder="1" applyAlignment="1">
      <alignment horizontal="left" vertical="center" wrapText="1"/>
    </xf>
    <xf numFmtId="0" fontId="63" fillId="0" borderId="7" xfId="0" applyFont="1" applyBorder="1" applyAlignment="1">
      <alignment horizontal="left" vertical="center" wrapText="1"/>
    </xf>
    <xf numFmtId="0" fontId="63" fillId="0" borderId="8" xfId="0" applyFont="1" applyBorder="1" applyAlignment="1">
      <alignment horizontal="left" vertical="center" wrapText="1"/>
    </xf>
    <xf numFmtId="0" fontId="63" fillId="12" borderId="8" xfId="0" applyFont="1" applyFill="1" applyBorder="1" applyAlignment="1">
      <alignment horizontal="left" vertical="center" wrapText="1"/>
    </xf>
    <xf numFmtId="0" fontId="132" fillId="12" borderId="7" xfId="0" applyFont="1" applyFill="1" applyBorder="1" applyAlignment="1">
      <alignment horizontal="left" vertical="center" wrapText="1"/>
    </xf>
    <xf numFmtId="0" fontId="63" fillId="0" borderId="46" xfId="0" applyFont="1" applyBorder="1" applyAlignment="1">
      <alignment horizontal="left" vertical="center" wrapText="1"/>
    </xf>
    <xf numFmtId="0" fontId="125" fillId="0" borderId="13" xfId="0" applyFont="1" applyFill="1" applyBorder="1" applyAlignment="1">
      <alignment horizontal="left" vertical="center" wrapText="1"/>
    </xf>
    <xf numFmtId="0" fontId="63" fillId="0" borderId="8" xfId="0" applyFont="1" applyFill="1" applyBorder="1" applyAlignment="1">
      <alignment horizontal="left" vertical="center" wrapText="1"/>
    </xf>
    <xf numFmtId="0" fontId="110" fillId="0" borderId="8" xfId="0" applyFont="1" applyFill="1" applyBorder="1" applyAlignment="1">
      <alignment horizontal="left" vertical="center" wrapText="1"/>
    </xf>
    <xf numFmtId="0" fontId="146" fillId="0" borderId="49" xfId="0" applyFont="1" applyBorder="1" applyAlignment="1">
      <alignment vertical="center" wrapText="1"/>
    </xf>
    <xf numFmtId="0" fontId="128" fillId="12" borderId="7" xfId="0" applyFont="1" applyFill="1" applyBorder="1" applyAlignment="1">
      <alignment horizontal="left" vertical="center" wrapText="1"/>
    </xf>
    <xf numFmtId="0" fontId="128" fillId="12" borderId="8" xfId="0" applyFont="1" applyFill="1" applyBorder="1" applyAlignment="1">
      <alignment horizontal="left" vertical="center" wrapText="1"/>
    </xf>
    <xf numFmtId="0" fontId="126" fillId="0" borderId="7" xfId="0" applyFont="1" applyBorder="1" applyAlignment="1">
      <alignment horizontal="left" vertical="center" wrapText="1"/>
    </xf>
    <xf numFmtId="0" fontId="110" fillId="12" borderId="7" xfId="0" applyFont="1" applyFill="1" applyBorder="1" applyAlignment="1">
      <alignment horizontal="left" vertical="center" wrapText="1"/>
    </xf>
    <xf numFmtId="0" fontId="126" fillId="12" borderId="7" xfId="0" applyFont="1" applyFill="1" applyBorder="1" applyAlignment="1">
      <alignment horizontal="left" vertical="center" wrapText="1"/>
    </xf>
    <xf numFmtId="0" fontId="128" fillId="0" borderId="46" xfId="0" applyFont="1" applyBorder="1" applyAlignment="1">
      <alignment horizontal="left" vertical="center" wrapText="1"/>
    </xf>
    <xf numFmtId="0" fontId="126" fillId="12" borderId="8" xfId="0" applyFont="1" applyFill="1" applyBorder="1" applyAlignment="1">
      <alignment horizontal="left" vertical="center" wrapText="1"/>
    </xf>
    <xf numFmtId="0" fontId="125" fillId="0" borderId="1" xfId="0" applyFont="1" applyBorder="1" applyAlignment="1">
      <alignment horizontal="left" vertical="center" wrapText="1"/>
    </xf>
    <xf numFmtId="38" fontId="92" fillId="0" borderId="1" xfId="2" applyFont="1" applyBorder="1" applyAlignment="1">
      <alignment vertical="center"/>
    </xf>
    <xf numFmtId="180" fontId="63" fillId="0" borderId="1" xfId="6" applyNumberFormat="1" applyFont="1" applyBorder="1" applyAlignment="1">
      <alignment vertical="center"/>
    </xf>
    <xf numFmtId="0" fontId="63" fillId="0" borderId="1" xfId="0" applyFont="1" applyBorder="1" applyAlignment="1">
      <alignment vertical="center" wrapText="1"/>
    </xf>
    <xf numFmtId="0" fontId="63" fillId="0" borderId="1" xfId="0" applyFont="1" applyBorder="1" applyAlignment="1">
      <alignment horizontal="left" vertical="center" wrapText="1"/>
    </xf>
    <xf numFmtId="0" fontId="128" fillId="0" borderId="1" xfId="0" applyFont="1" applyBorder="1" applyAlignment="1">
      <alignment horizontal="left" vertical="center" wrapText="1"/>
    </xf>
    <xf numFmtId="0" fontId="110" fillId="0" borderId="1" xfId="0" applyFont="1" applyBorder="1" applyAlignment="1">
      <alignment horizontal="left" vertical="center" wrapText="1"/>
    </xf>
    <xf numFmtId="0" fontId="126" fillId="0" borderId="1" xfId="0" applyFont="1" applyBorder="1" applyAlignment="1">
      <alignment horizontal="left" vertical="center" wrapText="1"/>
    </xf>
    <xf numFmtId="9" fontId="0" fillId="0" borderId="0" xfId="6" applyFont="1" applyAlignment="1">
      <alignment vertical="center"/>
    </xf>
    <xf numFmtId="178" fontId="0" fillId="0" borderId="0" xfId="6" applyNumberFormat="1" applyFont="1" applyAlignment="1">
      <alignment vertical="center"/>
    </xf>
    <xf numFmtId="9" fontId="0" fillId="0" borderId="0" xfId="6" applyNumberFormat="1" applyFont="1" applyAlignment="1">
      <alignment vertical="center"/>
    </xf>
    <xf numFmtId="9" fontId="0" fillId="0" borderId="0" xfId="6" applyFont="1" applyFill="1" applyAlignment="1">
      <alignment vertical="center"/>
    </xf>
    <xf numFmtId="178" fontId="41" fillId="0" borderId="0" xfId="6" applyNumberFormat="1" applyAlignment="1">
      <alignment horizontal="center" vertical="center"/>
    </xf>
    <xf numFmtId="38" fontId="41" fillId="0" borderId="0" xfId="2" applyAlignment="1">
      <alignment horizontal="center" vertical="center"/>
    </xf>
    <xf numFmtId="178" fontId="41" fillId="0" borderId="0" xfId="6" applyNumberFormat="1" applyFill="1" applyAlignment="1">
      <alignment horizontal="center" vertical="center"/>
    </xf>
    <xf numFmtId="0" fontId="41" fillId="0" borderId="0" xfId="19" applyFill="1" applyAlignment="1">
      <alignment horizontal="center" vertical="center"/>
    </xf>
    <xf numFmtId="9" fontId="41" fillId="0" borderId="0" xfId="6" applyFill="1" applyAlignment="1">
      <alignment horizontal="center" vertical="center"/>
    </xf>
    <xf numFmtId="0" fontId="41" fillId="0" borderId="0" xfId="19" applyAlignment="1">
      <alignment horizontal="center" vertical="center"/>
    </xf>
    <xf numFmtId="181" fontId="41" fillId="0" borderId="0" xfId="19" applyNumberFormat="1" applyFill="1" applyAlignment="1">
      <alignment horizontal="center" vertical="center"/>
    </xf>
    <xf numFmtId="9" fontId="41" fillId="0" borderId="0" xfId="6" applyAlignment="1">
      <alignment horizontal="center" vertical="center"/>
    </xf>
    <xf numFmtId="0" fontId="61" fillId="0" borderId="0" xfId="0" applyNumberFormat="1" applyFont="1" applyFill="1" applyBorder="1" applyAlignment="1" applyProtection="1">
      <alignment horizontal="left" vertical="center"/>
    </xf>
    <xf numFmtId="0" fontId="61" fillId="0" borderId="0" xfId="0" applyFont="1" applyAlignment="1">
      <alignment horizontal="left" vertical="center"/>
    </xf>
    <xf numFmtId="176" fontId="61" fillId="2" borderId="20" xfId="0" applyNumberFormat="1" applyFont="1" applyFill="1" applyBorder="1" applyAlignment="1" applyProtection="1">
      <alignment horizontal="center" vertical="center" wrapText="1"/>
    </xf>
    <xf numFmtId="176" fontId="61" fillId="2" borderId="66" xfId="0" applyNumberFormat="1" applyFont="1" applyFill="1" applyBorder="1" applyAlignment="1" applyProtection="1">
      <alignment horizontal="center" vertical="center" wrapText="1"/>
    </xf>
    <xf numFmtId="176" fontId="61" fillId="2" borderId="53" xfId="0" applyNumberFormat="1" applyFont="1" applyFill="1" applyBorder="1" applyAlignment="1" applyProtection="1">
      <alignment horizontal="center" vertical="center" wrapText="1"/>
    </xf>
    <xf numFmtId="176" fontId="61" fillId="2" borderId="20" xfId="19" applyNumberFormat="1" applyFont="1" applyFill="1" applyBorder="1" applyAlignment="1" applyProtection="1">
      <alignment horizontal="center" vertical="center" wrapText="1"/>
    </xf>
    <xf numFmtId="176" fontId="61" fillId="2" borderId="66" xfId="19" applyNumberFormat="1" applyFont="1" applyFill="1" applyBorder="1" applyAlignment="1" applyProtection="1">
      <alignment horizontal="center" vertical="center" wrapText="1"/>
    </xf>
    <xf numFmtId="176" fontId="61" fillId="2" borderId="82" xfId="19" applyNumberFormat="1" applyFont="1" applyFill="1" applyBorder="1" applyAlignment="1" applyProtection="1">
      <alignment horizontal="center" vertical="center" wrapText="1"/>
    </xf>
    <xf numFmtId="176" fontId="61" fillId="2" borderId="53" xfId="19" applyNumberFormat="1" applyFont="1" applyFill="1" applyBorder="1" applyAlignment="1" applyProtection="1">
      <alignment horizontal="center" vertical="center" wrapText="1"/>
    </xf>
    <xf numFmtId="0" fontId="60" fillId="0" borderId="1" xfId="19" applyFont="1" applyBorder="1" applyAlignment="1">
      <alignment horizontal="center" vertical="center"/>
    </xf>
    <xf numFmtId="0" fontId="38" fillId="0" borderId="1" xfId="19" applyFont="1" applyBorder="1" applyAlignment="1">
      <alignment vertical="center" wrapText="1"/>
    </xf>
    <xf numFmtId="38" fontId="142" fillId="0" borderId="1" xfId="20" applyFont="1" applyBorder="1" applyAlignment="1">
      <alignment vertical="center"/>
    </xf>
    <xf numFmtId="176" fontId="61" fillId="2" borderId="48" xfId="0" applyNumberFormat="1" applyFont="1" applyFill="1" applyBorder="1" applyAlignment="1" applyProtection="1">
      <alignment horizontal="center" vertical="center" wrapText="1"/>
    </xf>
    <xf numFmtId="176" fontId="61" fillId="2" borderId="58" xfId="0" applyNumberFormat="1" applyFont="1" applyFill="1" applyBorder="1" applyAlignment="1" applyProtection="1">
      <alignment horizontal="center" vertical="center" wrapText="1"/>
    </xf>
    <xf numFmtId="176" fontId="61" fillId="2" borderId="45" xfId="0" applyNumberFormat="1" applyFont="1" applyFill="1" applyBorder="1" applyAlignment="1" applyProtection="1">
      <alignment horizontal="center" vertical="center" wrapText="1"/>
    </xf>
    <xf numFmtId="0" fontId="46" fillId="0" borderId="9" xfId="19" applyNumberFormat="1" applyFont="1" applyFill="1" applyBorder="1" applyAlignment="1" applyProtection="1">
      <alignment horizontal="right" vertical="center" wrapText="1"/>
    </xf>
    <xf numFmtId="177" fontId="46" fillId="0" borderId="9" xfId="19" applyNumberFormat="1" applyFont="1" applyFill="1" applyBorder="1" applyAlignment="1" applyProtection="1">
      <alignment vertical="center" wrapText="1"/>
    </xf>
    <xf numFmtId="38" fontId="46" fillId="0" borderId="9" xfId="20" applyFont="1" applyBorder="1" applyAlignment="1">
      <alignment horizontal="right" vertical="center"/>
    </xf>
    <xf numFmtId="0" fontId="46" fillId="0" borderId="62" xfId="19" applyNumberFormat="1" applyFont="1" applyFill="1" applyBorder="1" applyAlignment="1" applyProtection="1">
      <alignment horizontal="right" vertical="center" wrapText="1"/>
    </xf>
    <xf numFmtId="38" fontId="46" fillId="0" borderId="12" xfId="20" applyFont="1" applyBorder="1" applyAlignment="1">
      <alignment horizontal="right" vertical="center"/>
    </xf>
    <xf numFmtId="177" fontId="46" fillId="0" borderId="62" xfId="19" applyNumberFormat="1" applyFont="1" applyFill="1" applyBorder="1" applyAlignment="1" applyProtection="1">
      <alignment horizontal="right" vertical="center" wrapText="1"/>
    </xf>
    <xf numFmtId="177" fontId="46" fillId="0" borderId="9" xfId="19" applyNumberFormat="1" applyFont="1" applyFill="1" applyBorder="1" applyAlignment="1" applyProtection="1">
      <alignment horizontal="right" vertical="center" wrapText="1"/>
    </xf>
    <xf numFmtId="38" fontId="46" fillId="0" borderId="9" xfId="20" applyFont="1" applyBorder="1" applyAlignment="1">
      <alignment horizontal="right" vertical="center" wrapText="1"/>
    </xf>
    <xf numFmtId="38" fontId="46" fillId="0" borderId="12" xfId="20" applyFont="1" applyBorder="1" applyAlignment="1">
      <alignment horizontal="right" vertical="center" wrapText="1"/>
    </xf>
    <xf numFmtId="0" fontId="36" fillId="0" borderId="5" xfId="0" applyFont="1" applyFill="1" applyBorder="1" applyAlignment="1">
      <alignment vertical="center"/>
    </xf>
    <xf numFmtId="0" fontId="36" fillId="0" borderId="6" xfId="0" applyFont="1" applyFill="1" applyBorder="1" applyAlignment="1">
      <alignment vertical="center"/>
    </xf>
    <xf numFmtId="0" fontId="36" fillId="0" borderId="7" xfId="0" applyFont="1" applyFill="1" applyBorder="1" applyAlignment="1">
      <alignment vertical="center"/>
    </xf>
    <xf numFmtId="0" fontId="0" fillId="0" borderId="0" xfId="0" applyAlignment="1">
      <alignment horizontal="left" vertical="center"/>
    </xf>
    <xf numFmtId="0" fontId="36" fillId="0" borderId="0" xfId="0" applyNumberFormat="1" applyFont="1" applyFill="1" applyBorder="1" applyAlignment="1" applyProtection="1">
      <alignment horizontal="left" vertical="distributed" wrapText="1"/>
    </xf>
    <xf numFmtId="0" fontId="31" fillId="0" borderId="0" xfId="0" applyNumberFormat="1" applyFont="1" applyFill="1" applyBorder="1" applyAlignment="1" applyProtection="1">
      <alignment horizontal="left" vertical="distributed" wrapText="1"/>
    </xf>
    <xf numFmtId="0" fontId="60" fillId="0" borderId="0" xfId="0" applyFont="1" applyAlignment="1">
      <alignment horizontal="left" vertical="center" wrapText="1"/>
    </xf>
    <xf numFmtId="180" fontId="101" fillId="0" borderId="14" xfId="0" applyNumberFormat="1" applyFont="1" applyFill="1" applyBorder="1" applyAlignment="1" applyProtection="1">
      <alignment horizontal="right" vertical="center" wrapText="1"/>
    </xf>
    <xf numFmtId="180" fontId="85" fillId="0" borderId="14" xfId="0" applyNumberFormat="1" applyFont="1" applyFill="1" applyBorder="1" applyAlignment="1" applyProtection="1">
      <alignment horizontal="right" vertical="center" wrapText="1"/>
    </xf>
    <xf numFmtId="0" fontId="34" fillId="0" borderId="0" xfId="0" applyNumberFormat="1" applyFont="1" applyFill="1" applyBorder="1" applyAlignment="1" applyProtection="1">
      <alignment horizontal="left" vertical="center"/>
    </xf>
    <xf numFmtId="0" fontId="60" fillId="0" borderId="68" xfId="0" applyFont="1" applyBorder="1" applyAlignment="1">
      <alignment horizontal="left" vertical="center" wrapText="1"/>
    </xf>
    <xf numFmtId="0" fontId="152" fillId="0" borderId="0" xfId="0" applyFont="1" applyBorder="1" applyAlignment="1">
      <alignment vertical="center"/>
    </xf>
    <xf numFmtId="0" fontId="135" fillId="0" borderId="0" xfId="0" applyFont="1" applyAlignment="1">
      <alignment horizontal="center" vertical="center"/>
    </xf>
    <xf numFmtId="0" fontId="135" fillId="9" borderId="6" xfId="0" applyFont="1" applyFill="1" applyBorder="1" applyAlignment="1">
      <alignment horizontal="center" vertical="center"/>
    </xf>
    <xf numFmtId="0" fontId="152" fillId="0" borderId="0" xfId="0" quotePrefix="1" applyFont="1" applyAlignment="1">
      <alignment horizontal="right" vertical="center"/>
    </xf>
    <xf numFmtId="0" fontId="1" fillId="0" borderId="0" xfId="104">
      <alignment vertical="center"/>
    </xf>
    <xf numFmtId="0" fontId="34" fillId="9" borderId="5" xfId="104" applyFont="1" applyFill="1" applyBorder="1">
      <alignment vertical="center"/>
    </xf>
    <xf numFmtId="0" fontId="34" fillId="9" borderId="6" xfId="104" applyFont="1" applyFill="1" applyBorder="1">
      <alignment vertical="center"/>
    </xf>
    <xf numFmtId="0" fontId="1" fillId="9" borderId="6" xfId="104" applyFill="1" applyBorder="1">
      <alignment vertical="center"/>
    </xf>
    <xf numFmtId="0" fontId="1" fillId="9" borderId="7" xfId="104" applyFill="1" applyBorder="1">
      <alignment vertical="center"/>
    </xf>
    <xf numFmtId="0" fontId="37" fillId="0" borderId="0" xfId="104" applyFont="1">
      <alignment vertical="center"/>
    </xf>
    <xf numFmtId="0" fontId="34" fillId="12" borderId="5" xfId="104" applyFont="1" applyFill="1" applyBorder="1">
      <alignment vertical="center"/>
    </xf>
    <xf numFmtId="0" fontId="34" fillId="12" borderId="6" xfId="104" applyFont="1" applyFill="1" applyBorder="1">
      <alignment vertical="center"/>
    </xf>
    <xf numFmtId="0" fontId="1" fillId="12" borderId="7" xfId="104" applyFill="1" applyBorder="1">
      <alignment vertical="center"/>
    </xf>
    <xf numFmtId="0" fontId="42" fillId="0" borderId="0" xfId="104" applyFont="1">
      <alignment vertical="center"/>
    </xf>
    <xf numFmtId="0" fontId="1" fillId="0" borderId="0" xfId="104" applyAlignment="1">
      <alignment horizontal="left" vertical="center"/>
    </xf>
    <xf numFmtId="10" fontId="1" fillId="0" borderId="0" xfId="2" applyNumberFormat="1" applyFont="1">
      <alignment vertical="center"/>
    </xf>
    <xf numFmtId="0" fontId="47" fillId="0" borderId="0" xfId="104" applyFont="1" applyAlignment="1">
      <alignment horizontal="left" vertical="center" wrapText="1"/>
    </xf>
    <xf numFmtId="0" fontId="1" fillId="0" borderId="0" xfId="104" applyAlignment="1">
      <alignment horizontal="left" vertical="center" wrapText="1"/>
    </xf>
    <xf numFmtId="0" fontId="1" fillId="0" borderId="0" xfId="105">
      <alignment vertical="center"/>
    </xf>
    <xf numFmtId="0" fontId="137" fillId="0" borderId="0" xfId="105" applyFont="1" applyAlignment="1">
      <alignment horizontal="left" vertical="center" wrapText="1"/>
    </xf>
    <xf numFmtId="0" fontId="138" fillId="0" borderId="0" xfId="105" applyFont="1" applyAlignment="1">
      <alignment horizontal="left" vertical="center" wrapText="1"/>
    </xf>
    <xf numFmtId="0" fontId="138" fillId="0" borderId="0" xfId="105" applyFont="1">
      <alignment vertical="center"/>
    </xf>
    <xf numFmtId="0" fontId="47" fillId="0" borderId="0" xfId="105" applyFont="1" applyAlignment="1">
      <alignment horizontal="left" vertical="center" wrapText="1"/>
    </xf>
    <xf numFmtId="0" fontId="1" fillId="0" borderId="0" xfId="105" applyAlignment="1">
      <alignment horizontal="left" vertical="center" wrapText="1"/>
    </xf>
    <xf numFmtId="0" fontId="44" fillId="10" borderId="1" xfId="106" applyFont="1" applyFill="1" applyBorder="1">
      <alignment vertical="center"/>
    </xf>
    <xf numFmtId="0" fontId="1" fillId="10" borderId="1" xfId="106" applyFont="1" applyFill="1" applyBorder="1" applyAlignment="1">
      <alignment horizontal="center" vertical="center"/>
    </xf>
    <xf numFmtId="0" fontId="45" fillId="10" borderId="1" xfId="106" applyFont="1" applyFill="1" applyBorder="1" applyAlignment="1">
      <alignment horizontal="left" vertical="center" wrapText="1"/>
    </xf>
    <xf numFmtId="3" fontId="45" fillId="0" borderId="1" xfId="106" applyNumberFormat="1" applyFont="1" applyBorder="1">
      <alignment vertical="center"/>
    </xf>
    <xf numFmtId="38" fontId="45" fillId="10" borderId="1" xfId="107" applyFont="1" applyFill="1" applyBorder="1" applyAlignment="1">
      <alignment horizontal="left" vertical="center" wrapText="1"/>
    </xf>
    <xf numFmtId="38" fontId="45" fillId="0" borderId="1" xfId="107" applyFont="1" applyBorder="1">
      <alignment vertical="center"/>
    </xf>
    <xf numFmtId="38" fontId="52" fillId="10" borderId="1" xfId="107" applyFont="1" applyFill="1" applyBorder="1" applyAlignment="1">
      <alignment horizontal="left" vertical="center" wrapText="1"/>
    </xf>
    <xf numFmtId="38" fontId="51" fillId="0" borderId="1" xfId="107" applyFont="1" applyBorder="1">
      <alignment vertical="center"/>
    </xf>
    <xf numFmtId="0" fontId="44" fillId="10" borderId="1" xfId="106" applyFont="1" applyFill="1" applyBorder="1" applyAlignment="1">
      <alignment horizontal="center" vertical="center"/>
    </xf>
    <xf numFmtId="0" fontId="1" fillId="10" borderId="1" xfId="106" applyFill="1" applyBorder="1" applyAlignment="1">
      <alignment horizontal="center" vertical="center"/>
    </xf>
    <xf numFmtId="0" fontId="47" fillId="10" borderId="1" xfId="106" applyFont="1" applyFill="1" applyBorder="1" applyAlignment="1">
      <alignment horizontal="center" vertical="center"/>
    </xf>
    <xf numFmtId="0" fontId="45" fillId="10" borderId="1" xfId="106" applyFont="1" applyFill="1" applyBorder="1" applyAlignment="1">
      <alignment vertical="center" wrapText="1"/>
    </xf>
    <xf numFmtId="3" fontId="51" fillId="0" borderId="1" xfId="106" applyNumberFormat="1" applyFont="1" applyBorder="1">
      <alignment vertical="center"/>
    </xf>
    <xf numFmtId="38" fontId="45" fillId="10" borderId="1" xfId="107" applyFont="1" applyFill="1" applyBorder="1" applyAlignment="1">
      <alignment vertical="center" wrapText="1"/>
    </xf>
    <xf numFmtId="38" fontId="118" fillId="10" borderId="1" xfId="107" applyFont="1" applyFill="1" applyBorder="1" applyAlignment="1">
      <alignment vertical="center" wrapText="1"/>
    </xf>
    <xf numFmtId="38" fontId="1" fillId="0" borderId="0" xfId="2" applyFont="1">
      <alignment vertical="center"/>
    </xf>
    <xf numFmtId="0" fontId="1" fillId="0" borderId="0" xfId="108">
      <alignment vertical="center"/>
    </xf>
    <xf numFmtId="0" fontId="1" fillId="12" borderId="5" xfId="108" applyFill="1" applyBorder="1">
      <alignment vertical="center"/>
    </xf>
    <xf numFmtId="0" fontId="67" fillId="12" borderId="6" xfId="108" applyFont="1" applyFill="1" applyBorder="1">
      <alignment vertical="center"/>
    </xf>
    <xf numFmtId="0" fontId="1" fillId="12" borderId="6" xfId="108" applyFill="1" applyBorder="1">
      <alignment vertical="center"/>
    </xf>
    <xf numFmtId="0" fontId="1" fillId="12" borderId="7" xfId="108" applyFill="1" applyBorder="1">
      <alignment vertical="center"/>
    </xf>
    <xf numFmtId="0" fontId="97" fillId="0" borderId="0" xfId="109" applyFont="1" applyAlignment="1">
      <alignment horizontal="right" vertical="center"/>
    </xf>
    <xf numFmtId="0" fontId="1" fillId="0" borderId="0" xfId="108" applyFont="1">
      <alignment vertical="center"/>
    </xf>
    <xf numFmtId="0" fontId="42" fillId="0" borderId="0" xfId="108" applyFont="1">
      <alignment vertical="center"/>
    </xf>
    <xf numFmtId="3" fontId="1" fillId="0" borderId="0" xfId="108" applyNumberFormat="1">
      <alignment vertical="center"/>
    </xf>
    <xf numFmtId="0" fontId="44" fillId="2" borderId="39" xfId="108" applyFont="1" applyFill="1" applyBorder="1" applyAlignment="1">
      <alignment horizontal="center" vertical="center" wrapText="1"/>
    </xf>
    <xf numFmtId="0" fontId="108" fillId="2" borderId="56" xfId="108" applyFont="1" applyFill="1" applyBorder="1" applyAlignment="1">
      <alignment horizontal="center" vertical="center"/>
    </xf>
    <xf numFmtId="0" fontId="53" fillId="2" borderId="41" xfId="108" applyFont="1" applyFill="1" applyBorder="1" applyAlignment="1">
      <alignment horizontal="center" vertical="center"/>
    </xf>
    <xf numFmtId="0" fontId="52" fillId="2" borderId="57" xfId="108" applyFont="1" applyFill="1" applyBorder="1" applyAlignment="1">
      <alignment horizontal="center" vertical="center"/>
    </xf>
    <xf numFmtId="0" fontId="52" fillId="5" borderId="15" xfId="108" applyFont="1" applyFill="1" applyBorder="1" applyAlignment="1">
      <alignment horizontal="center" vertical="center"/>
    </xf>
    <xf numFmtId="0" fontId="52" fillId="5" borderId="41" xfId="108" applyFont="1" applyFill="1" applyBorder="1" applyAlignment="1">
      <alignment horizontal="center" vertical="center"/>
    </xf>
    <xf numFmtId="0" fontId="52" fillId="5" borderId="17" xfId="108" applyFont="1" applyFill="1" applyBorder="1" applyAlignment="1">
      <alignment horizontal="center" vertical="center"/>
    </xf>
    <xf numFmtId="0" fontId="45" fillId="2" borderId="36" xfId="108" applyFont="1" applyFill="1" applyBorder="1" applyAlignment="1">
      <alignment vertical="center" wrapText="1"/>
    </xf>
    <xf numFmtId="3" fontId="45" fillId="0" borderId="43" xfId="108" applyNumberFormat="1" applyFont="1" applyFill="1" applyBorder="1">
      <alignment vertical="center"/>
    </xf>
    <xf numFmtId="3" fontId="45" fillId="0" borderId="3" xfId="108" applyNumberFormat="1" applyFont="1" applyFill="1" applyBorder="1">
      <alignment vertical="center"/>
    </xf>
    <xf numFmtId="3" fontId="45" fillId="0" borderId="14" xfId="108" applyNumberFormat="1" applyFont="1" applyFill="1" applyBorder="1">
      <alignment vertical="center"/>
    </xf>
    <xf numFmtId="3" fontId="45" fillId="5" borderId="13" xfId="108" applyNumberFormat="1" applyFont="1" applyFill="1" applyBorder="1">
      <alignment vertical="center"/>
    </xf>
    <xf numFmtId="178" fontId="45" fillId="5" borderId="3" xfId="108" applyNumberFormat="1" applyFont="1" applyFill="1" applyBorder="1">
      <alignment vertical="center"/>
    </xf>
    <xf numFmtId="179" fontId="45" fillId="5" borderId="32" xfId="108" applyNumberFormat="1" applyFont="1" applyFill="1" applyBorder="1" applyAlignment="1">
      <alignment horizontal="right" vertical="center"/>
    </xf>
    <xf numFmtId="0" fontId="45" fillId="2" borderId="58" xfId="108" applyFont="1" applyFill="1" applyBorder="1" applyAlignment="1">
      <alignment vertical="center" wrapText="1"/>
    </xf>
    <xf numFmtId="3" fontId="45" fillId="0" borderId="7" xfId="108" applyNumberFormat="1" applyFont="1" applyFill="1" applyBorder="1">
      <alignment vertical="center"/>
    </xf>
    <xf numFmtId="3" fontId="45" fillId="0" borderId="1" xfId="108" applyNumberFormat="1" applyFont="1" applyFill="1" applyBorder="1">
      <alignment vertical="center"/>
    </xf>
    <xf numFmtId="3" fontId="45" fillId="0" borderId="9" xfId="108" applyNumberFormat="1" applyFont="1" applyFill="1" applyBorder="1">
      <alignment vertical="center"/>
    </xf>
    <xf numFmtId="3" fontId="45" fillId="5" borderId="8" xfId="108" applyNumberFormat="1" applyFont="1" applyFill="1" applyBorder="1">
      <alignment vertical="center"/>
    </xf>
    <xf numFmtId="178" fontId="45" fillId="5" borderId="1" xfId="108" applyNumberFormat="1" applyFont="1" applyFill="1" applyBorder="1">
      <alignment vertical="center"/>
    </xf>
    <xf numFmtId="179" fontId="45" fillId="5" borderId="9" xfId="108" applyNumberFormat="1" applyFont="1" applyFill="1" applyBorder="1" applyAlignment="1">
      <alignment horizontal="right" vertical="center"/>
    </xf>
    <xf numFmtId="0" fontId="45" fillId="2" borderId="37" xfId="108" applyFont="1" applyFill="1" applyBorder="1" applyAlignment="1">
      <alignment vertical="center" wrapText="1"/>
    </xf>
    <xf numFmtId="0" fontId="45" fillId="0" borderId="61" xfId="108" applyFont="1" applyFill="1" applyBorder="1">
      <alignment vertical="center"/>
    </xf>
    <xf numFmtId="0" fontId="45" fillId="0" borderId="2" xfId="108" applyFont="1" applyFill="1" applyBorder="1">
      <alignment vertical="center"/>
    </xf>
    <xf numFmtId="0" fontId="45" fillId="0" borderId="32" xfId="108" applyFont="1" applyFill="1" applyBorder="1">
      <alignment vertical="center"/>
    </xf>
    <xf numFmtId="0" fontId="45" fillId="5" borderId="31" xfId="108" applyFont="1" applyFill="1" applyBorder="1">
      <alignment vertical="center"/>
    </xf>
    <xf numFmtId="178" fontId="45" fillId="5" borderId="2" xfId="108" applyNumberFormat="1" applyFont="1" applyFill="1" applyBorder="1">
      <alignment vertical="center"/>
    </xf>
    <xf numFmtId="0" fontId="45" fillId="2" borderId="39" xfId="108" applyFont="1" applyFill="1" applyBorder="1" applyAlignment="1">
      <alignment vertical="center" wrapText="1"/>
    </xf>
    <xf numFmtId="3" fontId="80" fillId="0" borderId="40" xfId="108" applyNumberFormat="1" applyFont="1" applyFill="1" applyBorder="1">
      <alignment vertical="center"/>
    </xf>
    <xf numFmtId="3" fontId="80" fillId="0" borderId="41" xfId="108" applyNumberFormat="1" applyFont="1" applyFill="1" applyBorder="1">
      <alignment vertical="center"/>
    </xf>
    <xf numFmtId="3" fontId="80" fillId="0" borderId="57" xfId="108" applyNumberFormat="1" applyFont="1" applyFill="1" applyBorder="1">
      <alignment vertical="center"/>
    </xf>
    <xf numFmtId="3" fontId="80" fillId="5" borderId="56" xfId="108" applyNumberFormat="1" applyFont="1" applyFill="1" applyBorder="1">
      <alignment vertical="center"/>
    </xf>
    <xf numFmtId="178" fontId="52" fillId="5" borderId="41" xfId="108" applyNumberFormat="1" applyFont="1" applyFill="1" applyBorder="1">
      <alignment vertical="center"/>
    </xf>
    <xf numFmtId="179" fontId="45" fillId="5" borderId="57" xfId="108" applyNumberFormat="1" applyFont="1" applyFill="1" applyBorder="1">
      <alignment vertical="center"/>
    </xf>
    <xf numFmtId="0" fontId="53" fillId="2" borderId="40" xfId="108" applyFont="1" applyFill="1" applyBorder="1" applyAlignment="1">
      <alignment horizontal="center" vertical="center"/>
    </xf>
    <xf numFmtId="0" fontId="52" fillId="2" borderId="41" xfId="108" applyFont="1" applyFill="1" applyBorder="1" applyAlignment="1">
      <alignment horizontal="center" vertical="center"/>
    </xf>
    <xf numFmtId="10" fontId="45" fillId="0" borderId="43" xfId="108" applyNumberFormat="1" applyFont="1" applyBorder="1">
      <alignment vertical="center"/>
    </xf>
    <xf numFmtId="10" fontId="45" fillId="0" borderId="3" xfId="108" applyNumberFormat="1" applyFont="1" applyBorder="1">
      <alignment vertical="center"/>
    </xf>
    <xf numFmtId="10" fontId="45" fillId="0" borderId="14" xfId="108" applyNumberFormat="1" applyFont="1" applyBorder="1">
      <alignment vertical="center"/>
    </xf>
    <xf numFmtId="10" fontId="45" fillId="0" borderId="7" xfId="108" applyNumberFormat="1" applyFont="1" applyBorder="1">
      <alignment vertical="center"/>
    </xf>
    <xf numFmtId="10" fontId="45" fillId="0" borderId="1" xfId="108" applyNumberFormat="1" applyFont="1" applyBorder="1">
      <alignment vertical="center"/>
    </xf>
    <xf numFmtId="10" fontId="45" fillId="0" borderId="9" xfId="108" applyNumberFormat="1" applyFont="1" applyBorder="1">
      <alignment vertical="center"/>
    </xf>
    <xf numFmtId="10" fontId="45" fillId="0" borderId="61" xfId="108" applyNumberFormat="1" applyFont="1" applyBorder="1">
      <alignment vertical="center"/>
    </xf>
    <xf numFmtId="10" fontId="45" fillId="0" borderId="2" xfId="108" applyNumberFormat="1" applyFont="1" applyBorder="1">
      <alignment vertical="center"/>
    </xf>
    <xf numFmtId="10" fontId="45" fillId="0" borderId="32" xfId="108" applyNumberFormat="1" applyFont="1" applyBorder="1">
      <alignment vertical="center"/>
    </xf>
    <xf numFmtId="10" fontId="45" fillId="0" borderId="40" xfId="108" applyNumberFormat="1" applyFont="1" applyBorder="1">
      <alignment vertical="center"/>
    </xf>
    <xf numFmtId="10" fontId="45" fillId="0" borderId="41" xfId="108" applyNumberFormat="1" applyFont="1" applyBorder="1">
      <alignment vertical="center"/>
    </xf>
    <xf numFmtId="10" fontId="45" fillId="0" borderId="57" xfId="108" applyNumberFormat="1" applyFont="1" applyBorder="1">
      <alignment vertical="center"/>
    </xf>
    <xf numFmtId="3" fontId="52" fillId="0" borderId="40" xfId="108" applyNumberFormat="1" applyFont="1" applyFill="1" applyBorder="1">
      <alignment vertical="center"/>
    </xf>
    <xf numFmtId="3" fontId="52" fillId="0" borderId="41" xfId="108" applyNumberFormat="1" applyFont="1" applyFill="1" applyBorder="1">
      <alignment vertical="center"/>
    </xf>
    <xf numFmtId="3" fontId="52" fillId="0" borderId="57" xfId="108" applyNumberFormat="1" applyFont="1" applyFill="1" applyBorder="1">
      <alignment vertical="center"/>
    </xf>
    <xf numFmtId="3" fontId="52" fillId="5" borderId="56" xfId="108" applyNumberFormat="1" applyFont="1" applyFill="1" applyBorder="1">
      <alignment vertical="center"/>
    </xf>
    <xf numFmtId="179" fontId="45" fillId="5" borderId="57" xfId="108" applyNumberFormat="1" applyFont="1" applyFill="1" applyBorder="1" applyAlignment="1">
      <alignment horizontal="right" vertical="center"/>
    </xf>
    <xf numFmtId="0" fontId="67" fillId="12" borderId="5" xfId="108" applyFont="1" applyFill="1" applyBorder="1">
      <alignment vertical="center"/>
    </xf>
    <xf numFmtId="0" fontId="54" fillId="12" borderId="6" xfId="108" applyFont="1" applyFill="1" applyBorder="1">
      <alignment vertical="center"/>
    </xf>
    <xf numFmtId="0" fontId="108" fillId="2" borderId="40" xfId="108" applyFont="1" applyFill="1" applyBorder="1" applyAlignment="1">
      <alignment horizontal="center" vertical="center"/>
    </xf>
    <xf numFmtId="10" fontId="1" fillId="0" borderId="0" xfId="108" applyNumberFormat="1">
      <alignment vertical="center"/>
    </xf>
    <xf numFmtId="179" fontId="45" fillId="5" borderId="14" xfId="108" applyNumberFormat="1" applyFont="1" applyFill="1" applyBorder="1">
      <alignment vertical="center"/>
    </xf>
    <xf numFmtId="179" fontId="45" fillId="5" borderId="9" xfId="108" applyNumberFormat="1" applyFont="1" applyFill="1" applyBorder="1">
      <alignment vertical="center"/>
    </xf>
    <xf numFmtId="179" fontId="45" fillId="5" borderId="32" xfId="108" applyNumberFormat="1" applyFont="1" applyFill="1" applyBorder="1">
      <alignment vertical="center"/>
    </xf>
    <xf numFmtId="10" fontId="45" fillId="0" borderId="34" xfId="108" applyNumberFormat="1" applyFont="1" applyBorder="1">
      <alignment vertical="center"/>
    </xf>
    <xf numFmtId="10" fontId="45" fillId="0" borderId="50" xfId="108" applyNumberFormat="1" applyFont="1" applyBorder="1">
      <alignment vertical="center"/>
    </xf>
    <xf numFmtId="10" fontId="45" fillId="0" borderId="50" xfId="108" applyNumberFormat="1" applyFont="1" applyFill="1" applyBorder="1">
      <alignment vertical="center"/>
    </xf>
    <xf numFmtId="10" fontId="45" fillId="0" borderId="62" xfId="108" applyNumberFormat="1" applyFont="1" applyFill="1" applyBorder="1">
      <alignment vertical="center"/>
    </xf>
    <xf numFmtId="10" fontId="57" fillId="0" borderId="8" xfId="110" applyNumberFormat="1" applyFont="1" applyBorder="1">
      <alignment vertical="center"/>
    </xf>
    <xf numFmtId="10" fontId="45" fillId="0" borderId="1" xfId="108" applyNumberFormat="1" applyFont="1" applyFill="1" applyBorder="1">
      <alignment vertical="center"/>
    </xf>
    <xf numFmtId="10" fontId="45" fillId="0" borderId="9" xfId="108" applyNumberFormat="1" applyFont="1" applyFill="1" applyBorder="1">
      <alignment vertical="center"/>
    </xf>
    <xf numFmtId="10" fontId="45" fillId="0" borderId="8" xfId="108" applyNumberFormat="1" applyFont="1" applyBorder="1">
      <alignment vertical="center"/>
    </xf>
    <xf numFmtId="10" fontId="45" fillId="0" borderId="31" xfId="108" applyNumberFormat="1" applyFont="1" applyBorder="1">
      <alignment vertical="center"/>
    </xf>
    <xf numFmtId="10" fontId="45" fillId="0" borderId="2" xfId="108" applyNumberFormat="1" applyFont="1" applyFill="1" applyBorder="1">
      <alignment vertical="center"/>
    </xf>
    <xf numFmtId="10" fontId="45" fillId="0" borderId="32" xfId="108" applyNumberFormat="1" applyFont="1" applyFill="1" applyBorder="1">
      <alignment vertical="center"/>
    </xf>
    <xf numFmtId="10" fontId="45" fillId="0" borderId="56" xfId="108" applyNumberFormat="1" applyFont="1" applyBorder="1">
      <alignment vertical="center"/>
    </xf>
    <xf numFmtId="10" fontId="45" fillId="0" borderId="41" xfId="108" applyNumberFormat="1" applyFont="1" applyFill="1" applyBorder="1">
      <alignment vertical="center"/>
    </xf>
    <xf numFmtId="10" fontId="45" fillId="0" borderId="57" xfId="108" applyNumberFormat="1" applyFont="1" applyFill="1" applyBorder="1">
      <alignment vertical="center"/>
    </xf>
    <xf numFmtId="0" fontId="1" fillId="0" borderId="0" xfId="111">
      <alignment vertical="center"/>
    </xf>
    <xf numFmtId="3" fontId="1" fillId="0" borderId="0" xfId="111" applyNumberFormat="1">
      <alignment vertical="center"/>
    </xf>
    <xf numFmtId="0" fontId="1" fillId="12" borderId="5" xfId="111" applyFill="1" applyBorder="1">
      <alignment vertical="center"/>
    </xf>
    <xf numFmtId="0" fontId="67" fillId="12" borderId="6" xfId="111" applyFont="1" applyFill="1" applyBorder="1">
      <alignment vertical="center"/>
    </xf>
    <xf numFmtId="0" fontId="1" fillId="12" borderId="6" xfId="111" applyFill="1" applyBorder="1">
      <alignment vertical="center"/>
    </xf>
    <xf numFmtId="0" fontId="1" fillId="12" borderId="7" xfId="111" applyFill="1" applyBorder="1">
      <alignment vertical="center"/>
    </xf>
    <xf numFmtId="0" fontId="1" fillId="0" borderId="0" xfId="111" applyFont="1" applyAlignment="1">
      <alignment horizontal="right" vertical="center"/>
    </xf>
    <xf numFmtId="0" fontId="54" fillId="0" borderId="0" xfId="111" applyFont="1">
      <alignment vertical="center"/>
    </xf>
    <xf numFmtId="0" fontId="55" fillId="0" borderId="0" xfId="111" applyFont="1">
      <alignment vertical="center"/>
    </xf>
    <xf numFmtId="10" fontId="1" fillId="0" borderId="0" xfId="21" applyNumberFormat="1" applyFont="1">
      <alignment vertical="center"/>
    </xf>
    <xf numFmtId="0" fontId="53" fillId="2" borderId="39" xfId="111" applyFont="1" applyFill="1" applyBorder="1" applyAlignment="1">
      <alignment horizontal="center" vertical="center" wrapText="1"/>
    </xf>
    <xf numFmtId="0" fontId="51" fillId="2" borderId="39" xfId="111" applyFont="1" applyFill="1" applyBorder="1" applyAlignment="1">
      <alignment vertical="center" wrapText="1"/>
    </xf>
    <xf numFmtId="0" fontId="58" fillId="2" borderId="40" xfId="111" applyFont="1" applyFill="1" applyBorder="1" applyAlignment="1">
      <alignment horizontal="center" vertical="center"/>
    </xf>
    <xf numFmtId="0" fontId="52" fillId="2" borderId="41" xfId="111" applyFont="1" applyFill="1" applyBorder="1" applyAlignment="1">
      <alignment horizontal="center" vertical="center"/>
    </xf>
    <xf numFmtId="0" fontId="52" fillId="2" borderId="42" xfId="111" applyFont="1" applyFill="1" applyBorder="1" applyAlignment="1">
      <alignment horizontal="center" vertical="center"/>
    </xf>
    <xf numFmtId="0" fontId="52" fillId="7" borderId="15" xfId="111" applyFont="1" applyFill="1" applyBorder="1" applyAlignment="1">
      <alignment horizontal="center" vertical="center"/>
    </xf>
    <xf numFmtId="0" fontId="58" fillId="7" borderId="42" xfId="111" applyFont="1" applyFill="1" applyBorder="1" applyAlignment="1">
      <alignment horizontal="center" vertical="center"/>
    </xf>
    <xf numFmtId="0" fontId="58" fillId="7" borderId="57" xfId="111" applyFont="1" applyFill="1" applyBorder="1" applyAlignment="1">
      <alignment horizontal="center" vertical="center"/>
    </xf>
    <xf numFmtId="0" fontId="1" fillId="0" borderId="0" xfId="111" applyFont="1">
      <alignment vertical="center"/>
    </xf>
    <xf numFmtId="0" fontId="52" fillId="2" borderId="48" xfId="111" applyFont="1" applyFill="1" applyBorder="1">
      <alignment vertical="center"/>
    </xf>
    <xf numFmtId="3" fontId="53" fillId="0" borderId="49" xfId="111" applyNumberFormat="1" applyFont="1" applyFill="1" applyBorder="1">
      <alignment vertical="center"/>
    </xf>
    <xf numFmtId="3" fontId="53" fillId="0" borderId="50" xfId="111" applyNumberFormat="1" applyFont="1" applyFill="1" applyBorder="1">
      <alignment vertical="center"/>
    </xf>
    <xf numFmtId="3" fontId="53" fillId="0" borderId="51" xfId="111" applyNumberFormat="1" applyFont="1" applyFill="1" applyBorder="1">
      <alignment vertical="center"/>
    </xf>
    <xf numFmtId="179" fontId="53" fillId="7" borderId="14" xfId="111" applyNumberFormat="1" applyFont="1" applyFill="1" applyBorder="1" applyAlignment="1">
      <alignment horizontal="right" vertical="center"/>
    </xf>
    <xf numFmtId="0" fontId="52" fillId="2" borderId="45" xfId="111" applyFont="1" applyFill="1" applyBorder="1">
      <alignment vertical="center"/>
    </xf>
    <xf numFmtId="3" fontId="53" fillId="0" borderId="46" xfId="111" applyNumberFormat="1" applyFont="1" applyFill="1" applyBorder="1">
      <alignment vertical="center"/>
    </xf>
    <xf numFmtId="3" fontId="53" fillId="0" borderId="11" xfId="111" applyNumberFormat="1" applyFont="1" applyFill="1" applyBorder="1">
      <alignment vertical="center"/>
    </xf>
    <xf numFmtId="3" fontId="53" fillId="0" borderId="47" xfId="111" applyNumberFormat="1" applyFont="1" applyFill="1" applyBorder="1">
      <alignment vertical="center"/>
    </xf>
    <xf numFmtId="179" fontId="53" fillId="7" borderId="22" xfId="111" applyNumberFormat="1" applyFont="1" applyFill="1" applyBorder="1" applyAlignment="1">
      <alignment horizontal="right" vertical="center"/>
    </xf>
    <xf numFmtId="179" fontId="53" fillId="7" borderId="62" xfId="111" applyNumberFormat="1" applyFont="1" applyFill="1" applyBorder="1" applyAlignment="1">
      <alignment horizontal="right" vertical="center"/>
    </xf>
    <xf numFmtId="179" fontId="53" fillId="7" borderId="27" xfId="111" applyNumberFormat="1" applyFont="1" applyFill="1" applyBorder="1" applyAlignment="1">
      <alignment horizontal="right" vertical="center"/>
    </xf>
    <xf numFmtId="9" fontId="1" fillId="0" borderId="0" xfId="21" applyFont="1">
      <alignment vertical="center"/>
    </xf>
    <xf numFmtId="0" fontId="53" fillId="0" borderId="49" xfId="111" applyFont="1" applyFill="1" applyBorder="1">
      <alignment vertical="center"/>
    </xf>
    <xf numFmtId="0" fontId="53" fillId="0" borderId="50" xfId="111" applyFont="1" applyFill="1" applyBorder="1">
      <alignment vertical="center"/>
    </xf>
    <xf numFmtId="0" fontId="53" fillId="0" borderId="51" xfId="111" applyFont="1" applyFill="1" applyBorder="1">
      <alignment vertical="center"/>
    </xf>
    <xf numFmtId="3" fontId="53" fillId="7" borderId="52" xfId="111" applyNumberFormat="1" applyFont="1" applyFill="1" applyBorder="1">
      <alignment vertical="center"/>
    </xf>
    <xf numFmtId="0" fontId="53" fillId="0" borderId="46" xfId="111" applyFont="1" applyFill="1" applyBorder="1">
      <alignment vertical="center"/>
    </xf>
    <xf numFmtId="0" fontId="53" fillId="0" borderId="11" xfId="111" applyFont="1" applyFill="1" applyBorder="1">
      <alignment vertical="center"/>
    </xf>
    <xf numFmtId="0" fontId="53" fillId="0" borderId="47" xfId="111" applyFont="1" applyFill="1" applyBorder="1">
      <alignment vertical="center"/>
    </xf>
    <xf numFmtId="0" fontId="53" fillId="7" borderId="24" xfId="111" applyFont="1" applyFill="1" applyBorder="1">
      <alignment vertical="center"/>
    </xf>
    <xf numFmtId="0" fontId="53" fillId="2" borderId="36" xfId="111" applyFont="1" applyFill="1" applyBorder="1">
      <alignment vertical="center"/>
    </xf>
    <xf numFmtId="3" fontId="53" fillId="0" borderId="43" xfId="111" applyNumberFormat="1" applyFont="1" applyFill="1" applyBorder="1">
      <alignment vertical="center"/>
    </xf>
    <xf numFmtId="3" fontId="53" fillId="0" borderId="3" xfId="111" applyNumberFormat="1" applyFont="1" applyFill="1" applyBorder="1">
      <alignment vertical="center"/>
    </xf>
    <xf numFmtId="3" fontId="53" fillId="0" borderId="44" xfId="111" applyNumberFormat="1" applyFont="1" applyFill="1" applyBorder="1">
      <alignment vertical="center"/>
    </xf>
    <xf numFmtId="0" fontId="45" fillId="6" borderId="39" xfId="111" applyFont="1" applyFill="1" applyBorder="1" applyAlignment="1">
      <alignment horizontal="center" vertical="center"/>
    </xf>
    <xf numFmtId="0" fontId="45" fillId="0" borderId="40" xfId="111" applyFont="1" applyBorder="1" applyAlignment="1">
      <alignment horizontal="center" vertical="center"/>
    </xf>
    <xf numFmtId="0" fontId="45" fillId="0" borderId="57" xfId="111" applyFont="1" applyBorder="1" applyAlignment="1">
      <alignment horizontal="center" vertical="center"/>
    </xf>
    <xf numFmtId="0" fontId="52" fillId="6" borderId="39" xfId="111" applyFont="1" applyFill="1" applyBorder="1" applyAlignment="1">
      <alignment horizontal="center" vertical="center"/>
    </xf>
    <xf numFmtId="0" fontId="52" fillId="0" borderId="40" xfId="111" applyFont="1" applyBorder="1" applyAlignment="1">
      <alignment horizontal="center" vertical="center"/>
    </xf>
    <xf numFmtId="0" fontId="52" fillId="0" borderId="57" xfId="111" applyFont="1" applyBorder="1" applyAlignment="1">
      <alignment horizontal="center" vertical="center"/>
    </xf>
    <xf numFmtId="0" fontId="1" fillId="0" borderId="0" xfId="111" applyBorder="1">
      <alignment vertical="center"/>
    </xf>
    <xf numFmtId="0" fontId="45" fillId="2" borderId="58" xfId="111" applyFont="1" applyFill="1" applyBorder="1" applyAlignment="1">
      <alignment horizontal="left" vertical="center" wrapText="1"/>
    </xf>
    <xf numFmtId="178" fontId="45" fillId="0" borderId="8" xfId="111" applyNumberFormat="1" applyFont="1" applyBorder="1">
      <alignment vertical="center"/>
    </xf>
    <xf numFmtId="178" fontId="45" fillId="0" borderId="9" xfId="111" applyNumberFormat="1" applyFont="1" applyBorder="1">
      <alignment vertical="center"/>
    </xf>
    <xf numFmtId="9" fontId="1" fillId="0" borderId="0" xfId="111" applyNumberFormat="1">
      <alignment vertical="center"/>
    </xf>
    <xf numFmtId="0" fontId="52" fillId="6" borderId="36" xfId="111" applyFont="1" applyFill="1" applyBorder="1">
      <alignment vertical="center"/>
    </xf>
    <xf numFmtId="178" fontId="52" fillId="0" borderId="34" xfId="111" applyNumberFormat="1" applyFont="1" applyBorder="1">
      <alignment vertical="center"/>
    </xf>
    <xf numFmtId="178" fontId="52" fillId="0" borderId="62" xfId="111" applyNumberFormat="1" applyFont="1" applyBorder="1">
      <alignment vertical="center"/>
    </xf>
    <xf numFmtId="0" fontId="52" fillId="6" borderId="58" xfId="111" applyFont="1" applyFill="1" applyBorder="1">
      <alignment vertical="center"/>
    </xf>
    <xf numFmtId="178" fontId="52" fillId="0" borderId="8" xfId="111" applyNumberFormat="1" applyFont="1" applyBorder="1">
      <alignment vertical="center"/>
    </xf>
    <xf numFmtId="178" fontId="52" fillId="0" borderId="9" xfId="111" applyNumberFormat="1" applyFont="1" applyBorder="1">
      <alignment vertical="center"/>
    </xf>
    <xf numFmtId="0" fontId="51" fillId="0" borderId="0" xfId="111" applyFont="1" applyAlignment="1">
      <alignment vertical="center" wrapText="1"/>
    </xf>
    <xf numFmtId="0" fontId="45" fillId="0" borderId="0" xfId="111" applyFont="1">
      <alignment vertical="center"/>
    </xf>
    <xf numFmtId="0" fontId="45" fillId="2" borderId="45" xfId="111" applyFont="1" applyFill="1" applyBorder="1" applyAlignment="1">
      <alignment horizontal="left" vertical="center" wrapText="1"/>
    </xf>
    <xf numFmtId="178" fontId="45" fillId="0" borderId="10" xfId="111" applyNumberFormat="1" applyFont="1" applyBorder="1">
      <alignment vertical="center"/>
    </xf>
    <xf numFmtId="178" fontId="45" fillId="0" borderId="12" xfId="111" applyNumberFormat="1" applyFont="1" applyBorder="1">
      <alignment vertical="center"/>
    </xf>
    <xf numFmtId="0" fontId="45" fillId="2" borderId="36" xfId="111" applyFont="1" applyFill="1" applyBorder="1" applyAlignment="1">
      <alignment horizontal="left" vertical="center" wrapText="1"/>
    </xf>
    <xf numFmtId="178" fontId="45" fillId="0" borderId="34" xfId="111" applyNumberFormat="1" applyFont="1" applyBorder="1">
      <alignment vertical="center"/>
    </xf>
    <xf numFmtId="178" fontId="45" fillId="0" borderId="62" xfId="111" applyNumberFormat="1" applyFont="1" applyBorder="1">
      <alignment vertical="center"/>
    </xf>
    <xf numFmtId="0" fontId="52" fillId="6" borderId="45" xfId="111" applyFont="1" applyFill="1" applyBorder="1">
      <alignment vertical="center"/>
    </xf>
    <xf numFmtId="178" fontId="52" fillId="0" borderId="10" xfId="111" applyNumberFormat="1" applyFont="1" applyBorder="1">
      <alignment vertical="center"/>
    </xf>
    <xf numFmtId="178" fontId="52" fillId="0" borderId="12" xfId="111" applyNumberFormat="1" applyFont="1" applyBorder="1">
      <alignment vertical="center"/>
    </xf>
    <xf numFmtId="0" fontId="96" fillId="12" borderId="6" xfId="111" applyFont="1" applyFill="1" applyBorder="1">
      <alignment vertical="center"/>
    </xf>
    <xf numFmtId="0" fontId="66" fillId="0" borderId="0" xfId="109" applyFont="1" applyAlignment="1">
      <alignment horizontal="right" vertical="center"/>
    </xf>
    <xf numFmtId="177" fontId="104" fillId="2" borderId="53" xfId="112" applyNumberFormat="1" applyFont="1" applyFill="1" applyBorder="1" applyAlignment="1">
      <alignment horizontal="center" vertical="center" wrapText="1"/>
    </xf>
    <xf numFmtId="177" fontId="104" fillId="0" borderId="101" xfId="112" applyNumberFormat="1" applyFont="1" applyFill="1" applyBorder="1" applyAlignment="1">
      <alignment horizontal="center" vertical="center" wrapText="1"/>
    </xf>
    <xf numFmtId="177" fontId="104" fillId="0" borderId="60" xfId="112" applyNumberFormat="1" applyFont="1" applyFill="1" applyBorder="1" applyAlignment="1">
      <alignment horizontal="center" vertical="center" wrapText="1"/>
    </xf>
    <xf numFmtId="177" fontId="104" fillId="2" borderId="11" xfId="112" applyNumberFormat="1" applyFont="1" applyFill="1" applyBorder="1" applyAlignment="1">
      <alignment horizontal="center" vertical="center" wrapText="1"/>
    </xf>
    <xf numFmtId="177" fontId="104" fillId="0" borderId="97" xfId="112" applyNumberFormat="1" applyFont="1" applyFill="1" applyBorder="1" applyAlignment="1">
      <alignment horizontal="center" vertical="center" wrapText="1"/>
    </xf>
    <xf numFmtId="177" fontId="104" fillId="0" borderId="46" xfId="112" applyNumberFormat="1" applyFont="1" applyFill="1" applyBorder="1" applyAlignment="1">
      <alignment horizontal="center" vertical="center" wrapText="1"/>
    </xf>
    <xf numFmtId="177" fontId="104" fillId="2" borderId="47" xfId="112" applyNumberFormat="1" applyFont="1" applyFill="1" applyBorder="1" applyAlignment="1">
      <alignment horizontal="center" vertical="center" wrapText="1"/>
    </xf>
    <xf numFmtId="177" fontId="104" fillId="2" borderId="46" xfId="112" applyNumberFormat="1" applyFont="1" applyFill="1" applyBorder="1" applyAlignment="1">
      <alignment horizontal="center" vertical="center" wrapText="1"/>
    </xf>
    <xf numFmtId="177" fontId="104" fillId="0" borderId="96" xfId="112" applyNumberFormat="1" applyFont="1" applyFill="1" applyBorder="1" applyAlignment="1">
      <alignment horizontal="center" vertical="center" wrapText="1"/>
    </xf>
    <xf numFmtId="0" fontId="92" fillId="11" borderId="63" xfId="112" applyFont="1" applyFill="1" applyBorder="1" applyAlignment="1">
      <alignment vertical="center"/>
    </xf>
    <xf numFmtId="3" fontId="112" fillId="11" borderId="19" xfId="112" applyNumberFormat="1" applyFont="1" applyFill="1" applyBorder="1" applyAlignment="1">
      <alignment horizontal="right" vertical="center"/>
    </xf>
    <xf numFmtId="3" fontId="119" fillId="11" borderId="20" xfId="112" applyNumberFormat="1" applyFont="1" applyFill="1" applyBorder="1" applyAlignment="1">
      <alignment horizontal="right" vertical="center"/>
    </xf>
    <xf numFmtId="3" fontId="119" fillId="11" borderId="102" xfId="112" applyNumberFormat="1" applyFont="1" applyFill="1" applyBorder="1" applyAlignment="1">
      <alignment horizontal="right" vertical="center"/>
    </xf>
    <xf numFmtId="3" fontId="119" fillId="11" borderId="0" xfId="112" applyNumberFormat="1" applyFont="1" applyFill="1" applyBorder="1" applyAlignment="1">
      <alignment horizontal="right" vertical="center"/>
    </xf>
    <xf numFmtId="3" fontId="119" fillId="11" borderId="4" xfId="112" applyNumberFormat="1" applyFont="1" applyFill="1" applyBorder="1" applyAlignment="1">
      <alignment horizontal="right" vertical="center"/>
    </xf>
    <xf numFmtId="3" fontId="119" fillId="11" borderId="98" xfId="112" applyNumberFormat="1" applyFont="1" applyFill="1" applyBorder="1" applyAlignment="1">
      <alignment horizontal="right" vertical="center"/>
    </xf>
    <xf numFmtId="3" fontId="119" fillId="11" borderId="19" xfId="112" applyNumberFormat="1" applyFont="1" applyFill="1" applyBorder="1" applyAlignment="1">
      <alignment horizontal="right" vertical="center"/>
    </xf>
    <xf numFmtId="3" fontId="119" fillId="11" borderId="18" xfId="112" applyNumberFormat="1" applyFont="1" applyFill="1" applyBorder="1" applyAlignment="1">
      <alignment horizontal="right" vertical="center"/>
    </xf>
    <xf numFmtId="3" fontId="119" fillId="11" borderId="21" xfId="112" applyNumberFormat="1" applyFont="1" applyFill="1" applyBorder="1" applyAlignment="1">
      <alignment horizontal="right" vertical="center"/>
    </xf>
    <xf numFmtId="0" fontId="92" fillId="9" borderId="58" xfId="112" applyFont="1" applyFill="1" applyBorder="1" applyAlignment="1">
      <alignment vertical="center"/>
    </xf>
    <xf numFmtId="3" fontId="112" fillId="9" borderId="7" xfId="112" applyNumberFormat="1" applyFont="1" applyFill="1" applyBorder="1" applyAlignment="1">
      <alignment horizontal="right" vertical="center"/>
    </xf>
    <xf numFmtId="3" fontId="119" fillId="9" borderId="82" xfId="112" applyNumberFormat="1" applyFont="1" applyFill="1" applyBorder="1" applyAlignment="1">
      <alignment horizontal="right" vertical="center"/>
    </xf>
    <xf numFmtId="3" fontId="119" fillId="9" borderId="103" xfId="112" applyNumberFormat="1" applyFont="1" applyFill="1" applyBorder="1" applyAlignment="1">
      <alignment horizontal="right" vertical="center"/>
    </xf>
    <xf numFmtId="3" fontId="119" fillId="9" borderId="6" xfId="112" applyNumberFormat="1" applyFont="1" applyFill="1" applyBorder="1" applyAlignment="1">
      <alignment horizontal="right" vertical="center"/>
    </xf>
    <xf numFmtId="3" fontId="119" fillId="9" borderId="1" xfId="112" applyNumberFormat="1" applyFont="1" applyFill="1" applyBorder="1" applyAlignment="1">
      <alignment horizontal="right" vertical="center"/>
    </xf>
    <xf numFmtId="3" fontId="119" fillId="9" borderId="99" xfId="112" applyNumberFormat="1" applyFont="1" applyFill="1" applyBorder="1" applyAlignment="1">
      <alignment horizontal="right" vertical="center"/>
    </xf>
    <xf numFmtId="3" fontId="119" fillId="9" borderId="7" xfId="112" applyNumberFormat="1" applyFont="1" applyFill="1" applyBorder="1" applyAlignment="1">
      <alignment horizontal="right" vertical="center"/>
    </xf>
    <xf numFmtId="3" fontId="119" fillId="9" borderId="5" xfId="112" applyNumberFormat="1" applyFont="1" applyFill="1" applyBorder="1" applyAlignment="1">
      <alignment horizontal="right" vertical="center"/>
    </xf>
    <xf numFmtId="3" fontId="119" fillId="9" borderId="80" xfId="112" applyNumberFormat="1" applyFont="1" applyFill="1" applyBorder="1" applyAlignment="1">
      <alignment horizontal="right" vertical="center"/>
    </xf>
    <xf numFmtId="3" fontId="92" fillId="11" borderId="18" xfId="112" applyNumberFormat="1" applyFont="1" applyFill="1" applyBorder="1" applyAlignment="1">
      <alignment horizontal="right" vertical="center"/>
    </xf>
    <xf numFmtId="3" fontId="92" fillId="11" borderId="19" xfId="112" applyNumberFormat="1" applyFont="1" applyFill="1" applyBorder="1" applyAlignment="1">
      <alignment horizontal="right" vertical="center"/>
    </xf>
    <xf numFmtId="177" fontId="86" fillId="4" borderId="2" xfId="112" applyNumberFormat="1" applyFont="1" applyFill="1" applyBorder="1" applyAlignment="1">
      <alignment horizontal="center" vertical="center" wrapText="1"/>
    </xf>
    <xf numFmtId="177" fontId="86" fillId="2" borderId="2" xfId="112" applyNumberFormat="1" applyFont="1" applyFill="1" applyBorder="1" applyAlignment="1">
      <alignment horizontal="center" vertical="center" wrapText="1"/>
    </xf>
    <xf numFmtId="0" fontId="53" fillId="0" borderId="1" xfId="111" applyFont="1" applyBorder="1">
      <alignment vertical="center"/>
    </xf>
    <xf numFmtId="177" fontId="87" fillId="9" borderId="1" xfId="112" applyNumberFormat="1" applyFont="1" applyFill="1" applyBorder="1" applyAlignment="1">
      <alignment horizontal="right" vertical="center"/>
    </xf>
    <xf numFmtId="177" fontId="53" fillId="0" borderId="1" xfId="111" applyNumberFormat="1" applyFont="1" applyBorder="1">
      <alignment vertical="center"/>
    </xf>
    <xf numFmtId="0" fontId="52" fillId="0" borderId="1" xfId="111" applyFont="1" applyBorder="1">
      <alignment vertical="center"/>
    </xf>
    <xf numFmtId="0" fontId="104" fillId="11" borderId="63" xfId="112" applyFont="1" applyFill="1" applyBorder="1" applyAlignment="1">
      <alignment vertical="center" wrapText="1"/>
    </xf>
    <xf numFmtId="177" fontId="56" fillId="0" borderId="1" xfId="111" applyNumberFormat="1" applyFont="1" applyBorder="1">
      <alignment vertical="center"/>
    </xf>
    <xf numFmtId="0" fontId="92" fillId="11" borderId="58" xfId="112" applyFont="1" applyFill="1" applyBorder="1" applyAlignment="1">
      <alignment vertical="center"/>
    </xf>
    <xf numFmtId="3" fontId="119" fillId="11" borderId="7" xfId="112" applyNumberFormat="1" applyFont="1" applyFill="1" applyBorder="1" applyAlignment="1">
      <alignment horizontal="right" vertical="center"/>
    </xf>
    <xf numFmtId="3" fontId="119" fillId="11" borderId="82" xfId="112" applyNumberFormat="1" applyFont="1" applyFill="1" applyBorder="1" applyAlignment="1">
      <alignment horizontal="right" vertical="center"/>
    </xf>
    <xf numFmtId="3" fontId="119" fillId="11" borderId="103" xfId="112" applyNumberFormat="1" applyFont="1" applyFill="1" applyBorder="1" applyAlignment="1">
      <alignment horizontal="right" vertical="center"/>
    </xf>
    <xf numFmtId="3" fontId="119" fillId="11" borderId="6" xfId="112" applyNumberFormat="1" applyFont="1" applyFill="1" applyBorder="1" applyAlignment="1">
      <alignment horizontal="right" vertical="center"/>
    </xf>
    <xf numFmtId="3" fontId="119" fillId="11" borderId="1" xfId="112" applyNumberFormat="1" applyFont="1" applyFill="1" applyBorder="1" applyAlignment="1">
      <alignment horizontal="right" vertical="center"/>
    </xf>
    <xf numFmtId="3" fontId="119" fillId="11" borderId="99" xfId="112" applyNumberFormat="1" applyFont="1" applyFill="1" applyBorder="1" applyAlignment="1">
      <alignment horizontal="right" vertical="center"/>
    </xf>
    <xf numFmtId="3" fontId="119" fillId="11" borderId="5" xfId="112" applyNumberFormat="1" applyFont="1" applyFill="1" applyBorder="1" applyAlignment="1">
      <alignment horizontal="right" vertical="center"/>
    </xf>
    <xf numFmtId="3" fontId="119" fillId="11" borderId="80" xfId="112" applyNumberFormat="1" applyFont="1" applyFill="1" applyBorder="1" applyAlignment="1">
      <alignment horizontal="right" vertical="center"/>
    </xf>
    <xf numFmtId="0" fontId="92" fillId="9" borderId="63" xfId="112" applyFont="1" applyFill="1" applyBorder="1" applyAlignment="1">
      <alignment vertical="center"/>
    </xf>
    <xf numFmtId="3" fontId="119" fillId="9" borderId="19" xfId="112" applyNumberFormat="1" applyFont="1" applyFill="1" applyBorder="1" applyAlignment="1">
      <alignment horizontal="right" vertical="center"/>
    </xf>
    <xf numFmtId="3" fontId="119" fillId="9" borderId="20" xfId="112" applyNumberFormat="1" applyFont="1" applyFill="1" applyBorder="1" applyAlignment="1">
      <alignment horizontal="right" vertical="center"/>
    </xf>
    <xf numFmtId="3" fontId="119" fillId="9" borderId="102" xfId="112" applyNumberFormat="1" applyFont="1" applyFill="1" applyBorder="1" applyAlignment="1">
      <alignment horizontal="right" vertical="center"/>
    </xf>
    <xf numFmtId="3" fontId="119" fillId="9" borderId="0" xfId="112" applyNumberFormat="1" applyFont="1" applyFill="1" applyBorder="1" applyAlignment="1">
      <alignment horizontal="right" vertical="center"/>
    </xf>
    <xf numFmtId="3" fontId="119" fillId="9" borderId="4" xfId="112" applyNumberFormat="1" applyFont="1" applyFill="1" applyBorder="1" applyAlignment="1">
      <alignment horizontal="right" vertical="center"/>
    </xf>
    <xf numFmtId="3" fontId="119" fillId="9" borderId="98" xfId="112" applyNumberFormat="1" applyFont="1" applyFill="1" applyBorder="1" applyAlignment="1">
      <alignment horizontal="right" vertical="center"/>
    </xf>
    <xf numFmtId="3" fontId="119" fillId="9" borderId="18" xfId="112" applyNumberFormat="1" applyFont="1" applyFill="1" applyBorder="1" applyAlignment="1">
      <alignment horizontal="right" vertical="center"/>
    </xf>
    <xf numFmtId="3" fontId="119" fillId="9" borderId="21" xfId="112" applyNumberFormat="1" applyFont="1" applyFill="1" applyBorder="1" applyAlignment="1">
      <alignment horizontal="right" vertical="center"/>
    </xf>
    <xf numFmtId="0" fontId="92" fillId="9" borderId="39" xfId="112" applyFont="1" applyFill="1" applyBorder="1" applyAlignment="1">
      <alignment horizontal="left" vertical="center"/>
    </xf>
    <xf numFmtId="3" fontId="111" fillId="9" borderId="40" xfId="112" applyNumberFormat="1" applyFont="1" applyFill="1" applyBorder="1" applyAlignment="1">
      <alignment horizontal="right" vertical="center"/>
    </xf>
    <xf numFmtId="3" fontId="92" fillId="9" borderId="15" xfId="112" applyNumberFormat="1" applyFont="1" applyFill="1" applyBorder="1" applyAlignment="1">
      <alignment horizontal="right" vertical="center"/>
    </xf>
    <xf numFmtId="3" fontId="92" fillId="9" borderId="104" xfId="112" applyNumberFormat="1" applyFont="1" applyFill="1" applyBorder="1" applyAlignment="1">
      <alignment horizontal="right" vertical="center"/>
    </xf>
    <xf numFmtId="3" fontId="92" fillId="9" borderId="16" xfId="112" applyNumberFormat="1" applyFont="1" applyFill="1" applyBorder="1" applyAlignment="1">
      <alignment horizontal="right" vertical="center"/>
    </xf>
    <xf numFmtId="3" fontId="92" fillId="9" borderId="41" xfId="112" applyNumberFormat="1" applyFont="1" applyFill="1" applyBorder="1" applyAlignment="1">
      <alignment horizontal="right" vertical="center"/>
    </xf>
    <xf numFmtId="3" fontId="92" fillId="9" borderId="100" xfId="112" applyNumberFormat="1" applyFont="1" applyFill="1" applyBorder="1" applyAlignment="1">
      <alignment horizontal="right" vertical="center"/>
    </xf>
    <xf numFmtId="3" fontId="92" fillId="9" borderId="40" xfId="112" applyNumberFormat="1" applyFont="1" applyFill="1" applyBorder="1" applyAlignment="1">
      <alignment horizontal="right" vertical="center"/>
    </xf>
    <xf numFmtId="3" fontId="92" fillId="9" borderId="42" xfId="112" applyNumberFormat="1" applyFont="1" applyFill="1" applyBorder="1" applyAlignment="1">
      <alignment horizontal="right" vertical="center"/>
    </xf>
    <xf numFmtId="3" fontId="92" fillId="9" borderId="17" xfId="112" applyNumberFormat="1" applyFont="1" applyFill="1" applyBorder="1" applyAlignment="1">
      <alignment horizontal="right" vertical="center"/>
    </xf>
    <xf numFmtId="0" fontId="1" fillId="0" borderId="0" xfId="109">
      <alignment vertical="center"/>
    </xf>
    <xf numFmtId="0" fontId="44" fillId="0" borderId="0" xfId="109" applyFont="1">
      <alignment vertical="center"/>
    </xf>
    <xf numFmtId="10" fontId="1" fillId="0" borderId="0" xfId="109" applyNumberFormat="1">
      <alignment vertical="center"/>
    </xf>
    <xf numFmtId="38" fontId="0" fillId="0" borderId="0" xfId="113" applyFont="1">
      <alignment vertical="center"/>
    </xf>
    <xf numFmtId="0" fontId="67" fillId="12" borderId="5" xfId="109" applyFont="1" applyFill="1" applyBorder="1">
      <alignment vertical="center"/>
    </xf>
    <xf numFmtId="0" fontId="1" fillId="12" borderId="6" xfId="109" applyFill="1" applyBorder="1">
      <alignment vertical="center"/>
    </xf>
    <xf numFmtId="0" fontId="44" fillId="12" borderId="6" xfId="109" applyFont="1" applyFill="1" applyBorder="1">
      <alignment vertical="center"/>
    </xf>
    <xf numFmtId="10" fontId="1" fillId="12" borderId="7" xfId="109" applyNumberFormat="1" applyFill="1" applyBorder="1">
      <alignment vertical="center"/>
    </xf>
    <xf numFmtId="0" fontId="42" fillId="0" borderId="0" xfId="109" applyFont="1">
      <alignment vertical="center"/>
    </xf>
    <xf numFmtId="3" fontId="1" fillId="0" borderId="0" xfId="109" applyNumberFormat="1">
      <alignment vertical="center"/>
    </xf>
    <xf numFmtId="0" fontId="44" fillId="2" borderId="1" xfId="109" applyFont="1" applyFill="1" applyBorder="1" applyAlignment="1">
      <alignment horizontal="center" vertical="center" wrapText="1"/>
    </xf>
    <xf numFmtId="0" fontId="45" fillId="2" borderId="1" xfId="109" applyFont="1" applyFill="1" applyBorder="1" applyAlignment="1">
      <alignment horizontal="center" vertical="center"/>
    </xf>
    <xf numFmtId="0" fontId="68" fillId="2" borderId="1" xfId="109" applyFont="1" applyFill="1" applyBorder="1" applyAlignment="1">
      <alignment horizontal="center" vertical="center"/>
    </xf>
    <xf numFmtId="0" fontId="44" fillId="7" borderId="1" xfId="109" applyFont="1" applyFill="1" applyBorder="1" applyAlignment="1">
      <alignment horizontal="center" vertical="center"/>
    </xf>
    <xf numFmtId="38" fontId="1" fillId="0" borderId="0" xfId="20" applyFont="1">
      <alignment vertical="center"/>
    </xf>
    <xf numFmtId="38" fontId="1" fillId="0" borderId="0" xfId="109" applyNumberFormat="1">
      <alignment vertical="center"/>
    </xf>
    <xf numFmtId="0" fontId="44" fillId="2" borderId="1" xfId="109" applyFont="1" applyFill="1" applyBorder="1" applyAlignment="1">
      <alignment vertical="center" wrapText="1"/>
    </xf>
    <xf numFmtId="38" fontId="0" fillId="0" borderId="1" xfId="113" applyFont="1" applyFill="1" applyBorder="1">
      <alignment vertical="center"/>
    </xf>
    <xf numFmtId="3" fontId="1" fillId="0" borderId="0" xfId="109" applyNumberFormat="1" applyFill="1">
      <alignment vertical="center"/>
    </xf>
    <xf numFmtId="38" fontId="1" fillId="2" borderId="1" xfId="109" applyNumberFormat="1" applyFill="1" applyBorder="1">
      <alignment vertical="center"/>
    </xf>
    <xf numFmtId="178" fontId="1" fillId="7" borderId="1" xfId="109" applyNumberFormat="1" applyFill="1" applyBorder="1">
      <alignment vertical="center"/>
    </xf>
    <xf numFmtId="0" fontId="45" fillId="2" borderId="1" xfId="109" applyFont="1" applyFill="1" applyBorder="1" applyAlignment="1">
      <alignment vertical="center" wrapText="1"/>
    </xf>
    <xf numFmtId="0" fontId="52" fillId="2" borderId="1" xfId="109" applyFont="1" applyFill="1" applyBorder="1" applyAlignment="1">
      <alignment vertical="center" wrapText="1"/>
    </xf>
    <xf numFmtId="38" fontId="0" fillId="2" borderId="1" xfId="113" applyFont="1" applyFill="1" applyBorder="1">
      <alignment vertical="center"/>
    </xf>
    <xf numFmtId="0" fontId="1" fillId="7" borderId="1" xfId="109" applyFill="1" applyBorder="1">
      <alignment vertical="center"/>
    </xf>
    <xf numFmtId="0" fontId="1" fillId="2" borderId="1" xfId="109" applyFill="1" applyBorder="1" applyAlignment="1">
      <alignment vertical="center" wrapText="1"/>
    </xf>
    <xf numFmtId="0" fontId="1" fillId="2" borderId="1" xfId="109" applyFill="1" applyBorder="1">
      <alignment vertical="center"/>
    </xf>
    <xf numFmtId="0" fontId="1" fillId="2" borderId="1" xfId="109" applyFont="1" applyFill="1" applyBorder="1">
      <alignment vertical="center"/>
    </xf>
    <xf numFmtId="38" fontId="0" fillId="0" borderId="1" xfId="113" applyFont="1" applyBorder="1">
      <alignment vertical="center"/>
    </xf>
    <xf numFmtId="38" fontId="1" fillId="0" borderId="1" xfId="109" applyNumberFormat="1" applyBorder="1">
      <alignment vertical="center"/>
    </xf>
    <xf numFmtId="180" fontId="97" fillId="0" borderId="0" xfId="109" applyNumberFormat="1" applyFont="1" applyAlignment="1">
      <alignment horizontal="right" vertical="center"/>
    </xf>
    <xf numFmtId="180" fontId="85" fillId="0" borderId="0" xfId="109" applyNumberFormat="1" applyFont="1" applyAlignment="1">
      <alignment horizontal="right" vertical="center"/>
    </xf>
    <xf numFmtId="180" fontId="142" fillId="0" borderId="12" xfId="6" applyNumberFormat="1" applyFont="1" applyBorder="1" applyAlignment="1">
      <alignment horizontal="right" vertical="center" wrapText="1"/>
    </xf>
    <xf numFmtId="181" fontId="97" fillId="12" borderId="6" xfId="114" applyNumberFormat="1" applyFont="1" applyFill="1" applyBorder="1" applyAlignment="1">
      <alignment horizontal="right" vertical="center"/>
    </xf>
    <xf numFmtId="181" fontId="1" fillId="0" borderId="0" xfId="114" applyNumberFormat="1" applyFont="1" applyAlignment="1">
      <alignment horizontal="right" vertical="center"/>
    </xf>
    <xf numFmtId="181" fontId="97" fillId="0" borderId="0" xfId="114" applyNumberFormat="1" applyFont="1" applyAlignment="1">
      <alignment horizontal="right" vertical="center"/>
    </xf>
    <xf numFmtId="181" fontId="49" fillId="0" borderId="0" xfId="115" applyNumberFormat="1" applyFont="1" applyAlignment="1">
      <alignment horizontal="right" vertical="center"/>
    </xf>
    <xf numFmtId="180" fontId="142" fillId="12" borderId="9" xfId="21" applyNumberFormat="1" applyFont="1" applyFill="1" applyBorder="1" applyAlignment="1">
      <alignment horizontal="right" vertical="center"/>
    </xf>
    <xf numFmtId="180" fontId="142" fillId="0" borderId="9" xfId="21" applyNumberFormat="1" applyFont="1" applyFill="1" applyBorder="1" applyAlignment="1">
      <alignment horizontal="right" vertical="center"/>
    </xf>
    <xf numFmtId="180" fontId="142" fillId="12" borderId="32" xfId="21" applyNumberFormat="1" applyFont="1" applyFill="1" applyBorder="1" applyAlignment="1">
      <alignment vertical="center"/>
    </xf>
    <xf numFmtId="180" fontId="142" fillId="0" borderId="9" xfId="19" applyNumberFormat="1" applyFont="1" applyFill="1" applyBorder="1" applyAlignment="1" applyProtection="1">
      <alignment horizontal="right" vertical="center" wrapText="1"/>
    </xf>
    <xf numFmtId="180" fontId="142" fillId="0" borderId="5" xfId="19" applyNumberFormat="1" applyFont="1" applyFill="1" applyBorder="1" applyAlignment="1" applyProtection="1">
      <alignment horizontal="center" vertical="center" wrapText="1"/>
    </xf>
    <xf numFmtId="180" fontId="142" fillId="0" borderId="12" xfId="21" applyNumberFormat="1" applyFont="1" applyFill="1" applyBorder="1" applyAlignment="1">
      <alignment horizontal="right" vertical="center"/>
    </xf>
    <xf numFmtId="180" fontId="142" fillId="12" borderId="14" xfId="21" applyNumberFormat="1" applyFont="1" applyFill="1" applyBorder="1" applyAlignment="1">
      <alignment vertical="center"/>
    </xf>
    <xf numFmtId="180" fontId="142" fillId="0" borderId="12" xfId="21" applyNumberFormat="1" applyFont="1" applyFill="1" applyBorder="1" applyAlignment="1">
      <alignment vertical="center"/>
    </xf>
    <xf numFmtId="180" fontId="92" fillId="0" borderId="12" xfId="19" applyNumberFormat="1" applyFont="1" applyFill="1" applyBorder="1" applyAlignment="1" applyProtection="1">
      <alignment horizontal="right" vertical="center" wrapText="1"/>
    </xf>
    <xf numFmtId="0" fontId="61" fillId="0" borderId="1" xfId="19" applyFont="1" applyBorder="1" applyAlignment="1">
      <alignment vertical="center" wrapText="1"/>
    </xf>
    <xf numFmtId="181" fontId="85" fillId="0" borderId="1" xfId="19" applyNumberFormat="1" applyFont="1" applyBorder="1" applyAlignment="1">
      <alignment horizontal="right" vertical="center"/>
    </xf>
    <xf numFmtId="0" fontId="60" fillId="0" borderId="1" xfId="19" applyFont="1" applyBorder="1" applyAlignment="1">
      <alignment vertical="center" wrapText="1"/>
    </xf>
    <xf numFmtId="181" fontId="142" fillId="0" borderId="1" xfId="21" applyNumberFormat="1" applyFont="1" applyBorder="1" applyAlignment="1">
      <alignment vertical="center"/>
    </xf>
    <xf numFmtId="181" fontId="142" fillId="0" borderId="1" xfId="21" applyNumberFormat="1" applyFont="1" applyBorder="1" applyAlignment="1">
      <alignment horizontal="right" vertical="center"/>
    </xf>
    <xf numFmtId="181" fontId="92" fillId="0" borderId="1" xfId="21" applyNumberFormat="1" applyFont="1" applyBorder="1" applyAlignment="1">
      <alignment vertical="center"/>
    </xf>
    <xf numFmtId="181" fontId="1" fillId="12" borderId="6" xfId="114" applyNumberFormat="1" applyFont="1" applyFill="1" applyBorder="1" applyAlignment="1">
      <alignment horizontal="right" vertical="center"/>
    </xf>
    <xf numFmtId="179" fontId="1" fillId="0" borderId="0" xfId="114" applyNumberFormat="1" applyFont="1" applyAlignment="1">
      <alignment horizontal="right" vertical="center"/>
    </xf>
    <xf numFmtId="180" fontId="97" fillId="0" borderId="0" xfId="114" applyNumberFormat="1" applyFont="1" applyAlignment="1">
      <alignment horizontal="right" vertical="center"/>
    </xf>
    <xf numFmtId="179" fontId="49" fillId="0" borderId="0" xfId="115" applyNumberFormat="1" applyFont="1" applyAlignment="1">
      <alignment horizontal="right" vertical="center"/>
    </xf>
    <xf numFmtId="180" fontId="49" fillId="0" borderId="0" xfId="115" applyNumberFormat="1" applyFont="1" applyAlignment="1">
      <alignment horizontal="right" vertical="center"/>
    </xf>
    <xf numFmtId="180" fontId="92" fillId="0" borderId="62" xfId="19" applyNumberFormat="1" applyFont="1" applyFill="1" applyBorder="1" applyAlignment="1" applyProtection="1">
      <alignment horizontal="right" vertical="center" wrapText="1"/>
    </xf>
    <xf numFmtId="180" fontId="142" fillId="12" borderId="32" xfId="21" applyNumberFormat="1" applyFont="1" applyFill="1" applyBorder="1" applyAlignment="1">
      <alignment horizontal="right" vertical="center"/>
    </xf>
    <xf numFmtId="180" fontId="142" fillId="0" borderId="22" xfId="21" applyNumberFormat="1" applyFont="1" applyFill="1" applyBorder="1" applyAlignment="1">
      <alignment vertical="center"/>
    </xf>
    <xf numFmtId="180" fontId="142" fillId="12" borderId="14" xfId="21" applyNumberFormat="1" applyFont="1" applyFill="1" applyBorder="1" applyAlignment="1">
      <alignment horizontal="right" vertical="center"/>
    </xf>
    <xf numFmtId="180" fontId="142" fillId="0" borderId="14" xfId="21" applyNumberFormat="1" applyFont="1" applyFill="1" applyBorder="1" applyAlignment="1">
      <alignment horizontal="right" vertical="center"/>
    </xf>
    <xf numFmtId="180" fontId="92" fillId="12" borderId="9" xfId="21" applyNumberFormat="1" applyFont="1" applyFill="1" applyBorder="1" applyAlignment="1">
      <alignment horizontal="center" vertical="center"/>
    </xf>
    <xf numFmtId="180" fontId="71" fillId="0" borderId="62" xfId="21" applyNumberFormat="1" applyFont="1" applyFill="1" applyBorder="1" applyAlignment="1">
      <alignment vertical="center"/>
    </xf>
    <xf numFmtId="180" fontId="85" fillId="12" borderId="9" xfId="19" applyNumberFormat="1" applyFont="1" applyFill="1" applyBorder="1" applyAlignment="1">
      <alignment horizontal="right" vertical="center"/>
    </xf>
    <xf numFmtId="180" fontId="71" fillId="12" borderId="9" xfId="21" applyNumberFormat="1" applyFont="1" applyFill="1" applyBorder="1" applyAlignment="1">
      <alignment vertical="center"/>
    </xf>
    <xf numFmtId="180" fontId="71" fillId="0" borderId="9" xfId="21" applyNumberFormat="1" applyFont="1" applyFill="1" applyBorder="1" applyAlignment="1">
      <alignment vertical="center"/>
    </xf>
    <xf numFmtId="180" fontId="71" fillId="0" borderId="9" xfId="21" applyNumberFormat="1" applyFont="1" applyFill="1" applyBorder="1" applyAlignment="1">
      <alignment horizontal="right" vertical="center"/>
    </xf>
    <xf numFmtId="180" fontId="71" fillId="12" borderId="32" xfId="21" applyNumberFormat="1" applyFont="1" applyFill="1" applyBorder="1" applyAlignment="1">
      <alignment vertical="center"/>
    </xf>
    <xf numFmtId="180" fontId="71" fillId="0" borderId="32" xfId="21" applyNumberFormat="1" applyFont="1" applyFill="1" applyBorder="1" applyAlignment="1">
      <alignment vertical="center"/>
    </xf>
    <xf numFmtId="180" fontId="71" fillId="0" borderId="32" xfId="21" applyNumberFormat="1" applyFont="1" applyFill="1" applyBorder="1" applyAlignment="1">
      <alignment horizontal="right" vertical="center"/>
    </xf>
    <xf numFmtId="180" fontId="85" fillId="0" borderId="22" xfId="19" applyNumberFormat="1" applyFont="1" applyFill="1" applyBorder="1" applyAlignment="1">
      <alignment horizontal="right" vertical="center"/>
    </xf>
    <xf numFmtId="180" fontId="71" fillId="12" borderId="9" xfId="21" applyNumberFormat="1" applyFont="1" applyFill="1" applyBorder="1" applyAlignment="1">
      <alignment horizontal="right" vertical="center"/>
    </xf>
    <xf numFmtId="180" fontId="92" fillId="0" borderId="9" xfId="21" applyNumberFormat="1" applyFont="1" applyFill="1" applyBorder="1" applyAlignment="1">
      <alignment horizontal="center" vertical="center"/>
    </xf>
    <xf numFmtId="180" fontId="85" fillId="0" borderId="32" xfId="21" applyNumberFormat="1" applyFont="1" applyFill="1" applyBorder="1" applyAlignment="1">
      <alignment horizontal="right" vertical="center"/>
    </xf>
    <xf numFmtId="180" fontId="85" fillId="0" borderId="14" xfId="21" applyNumberFormat="1" applyFont="1" applyFill="1" applyBorder="1" applyAlignment="1">
      <alignment vertical="center"/>
    </xf>
    <xf numFmtId="180" fontId="71" fillId="0" borderId="14" xfId="21" applyNumberFormat="1" applyFont="1" applyFill="1" applyBorder="1" applyAlignment="1">
      <alignment vertical="center"/>
    </xf>
    <xf numFmtId="180" fontId="85" fillId="0" borderId="9" xfId="21" applyNumberFormat="1" applyFont="1" applyFill="1" applyBorder="1" applyAlignment="1">
      <alignment horizontal="right" vertical="center"/>
    </xf>
    <xf numFmtId="180" fontId="85" fillId="0" borderId="95" xfId="19" applyNumberFormat="1" applyFont="1" applyFill="1" applyBorder="1" applyAlignment="1">
      <alignment horizontal="right" vertical="center"/>
    </xf>
    <xf numFmtId="180" fontId="85" fillId="12" borderId="80" xfId="19" applyNumberFormat="1" applyFont="1" applyFill="1" applyBorder="1" applyAlignment="1">
      <alignment horizontal="right" vertical="center"/>
    </xf>
    <xf numFmtId="180" fontId="85" fillId="0" borderId="32" xfId="21" applyNumberFormat="1" applyFont="1" applyFill="1" applyBorder="1" applyAlignment="1">
      <alignment vertical="center"/>
    </xf>
    <xf numFmtId="180" fontId="85" fillId="0" borderId="21" xfId="19" applyNumberFormat="1" applyFont="1" applyFill="1" applyBorder="1" applyAlignment="1">
      <alignment horizontal="right" vertical="center"/>
    </xf>
    <xf numFmtId="180" fontId="85" fillId="0" borderId="9" xfId="21" applyNumberFormat="1" applyFont="1" applyFill="1" applyBorder="1" applyAlignment="1">
      <alignment horizontal="center" vertical="center"/>
    </xf>
    <xf numFmtId="180" fontId="85" fillId="12" borderId="9" xfId="21" applyNumberFormat="1" applyFont="1" applyFill="1" applyBorder="1" applyAlignment="1">
      <alignment horizontal="right" vertical="center"/>
    </xf>
    <xf numFmtId="180" fontId="85" fillId="12" borderId="32" xfId="19" applyNumberFormat="1" applyFont="1" applyFill="1" applyBorder="1" applyAlignment="1">
      <alignment horizontal="right" vertical="center"/>
    </xf>
    <xf numFmtId="180" fontId="85" fillId="0" borderId="12" xfId="21" applyNumberFormat="1" applyFont="1" applyFill="1" applyBorder="1" applyAlignment="1">
      <alignment vertical="center"/>
    </xf>
    <xf numFmtId="0" fontId="63" fillId="0" borderId="1" xfId="19" applyFont="1" applyFill="1" applyBorder="1" applyAlignment="1">
      <alignment horizontal="center" vertical="center"/>
    </xf>
    <xf numFmtId="0" fontId="63" fillId="0" borderId="1" xfId="19" applyFont="1" applyFill="1" applyBorder="1" applyAlignment="1">
      <alignment vertical="center" wrapText="1"/>
    </xf>
    <xf numFmtId="181" fontId="92" fillId="0" borderId="1" xfId="19" applyNumberFormat="1" applyFont="1" applyFill="1" applyBorder="1" applyAlignment="1">
      <alignment horizontal="right" vertical="center"/>
    </xf>
    <xf numFmtId="0" fontId="60" fillId="0" borderId="1" xfId="0" applyFont="1" applyBorder="1" applyAlignment="1">
      <alignment vertical="center" wrapText="1"/>
    </xf>
    <xf numFmtId="181" fontId="71" fillId="0" borderId="1" xfId="0" applyNumberFormat="1" applyFont="1" applyBorder="1" applyAlignment="1">
      <alignment vertical="center"/>
    </xf>
    <xf numFmtId="181" fontId="142" fillId="0" borderId="1" xfId="21" applyNumberFormat="1" applyFont="1" applyFill="1" applyBorder="1" applyAlignment="1">
      <alignment vertical="center"/>
    </xf>
    <xf numFmtId="0" fontId="63" fillId="0" borderId="1" xfId="19" applyFont="1" applyFill="1" applyBorder="1" applyAlignment="1">
      <alignment vertical="center"/>
    </xf>
    <xf numFmtId="0" fontId="125" fillId="0" borderId="1" xfId="19" applyFont="1" applyFill="1" applyBorder="1" applyAlignment="1">
      <alignment horizontal="left" vertical="center"/>
    </xf>
    <xf numFmtId="38" fontId="92" fillId="0" borderId="1" xfId="20" quotePrefix="1" applyFont="1" applyFill="1" applyBorder="1" applyAlignment="1">
      <alignment horizontal="right" vertical="center"/>
    </xf>
    <xf numFmtId="180" fontId="142" fillId="12" borderId="9" xfId="19" applyNumberFormat="1" applyFont="1" applyFill="1" applyBorder="1" applyAlignment="1" applyProtection="1">
      <alignment horizontal="right" vertical="center" wrapText="1"/>
    </xf>
    <xf numFmtId="180" fontId="142" fillId="12" borderId="32" xfId="19" applyNumberFormat="1" applyFont="1" applyFill="1" applyBorder="1" applyAlignment="1" applyProtection="1">
      <alignment horizontal="right" vertical="center" wrapText="1"/>
    </xf>
    <xf numFmtId="180" fontId="92" fillId="12" borderId="14" xfId="21" applyNumberFormat="1" applyFont="1" applyFill="1" applyBorder="1" applyAlignment="1">
      <alignment horizontal="right" vertical="center"/>
    </xf>
    <xf numFmtId="180" fontId="85" fillId="0" borderId="14" xfId="21" applyNumberFormat="1" applyFont="1" applyFill="1" applyBorder="1" applyAlignment="1">
      <alignment horizontal="right" vertical="center"/>
    </xf>
    <xf numFmtId="180" fontId="85" fillId="12" borderId="14" xfId="21" applyNumberFormat="1" applyFont="1" applyFill="1" applyBorder="1" applyAlignment="1">
      <alignment horizontal="right" vertical="center"/>
    </xf>
    <xf numFmtId="180" fontId="85" fillId="12" borderId="32" xfId="21" applyNumberFormat="1" applyFont="1" applyFill="1" applyBorder="1" applyAlignment="1">
      <alignment horizontal="right" vertical="center"/>
    </xf>
    <xf numFmtId="180" fontId="85" fillId="12" borderId="32" xfId="21" applyNumberFormat="1" applyFont="1" applyFill="1" applyBorder="1" applyAlignment="1">
      <alignment vertical="center"/>
    </xf>
    <xf numFmtId="180" fontId="85" fillId="0" borderId="12" xfId="0" applyNumberFormat="1" applyFont="1" applyFill="1" applyBorder="1" applyAlignment="1">
      <alignment horizontal="right" vertical="center"/>
    </xf>
    <xf numFmtId="180" fontId="85" fillId="0" borderId="12" xfId="21" applyNumberFormat="1" applyFont="1" applyFill="1" applyBorder="1" applyAlignment="1">
      <alignment horizontal="right" vertical="center"/>
    </xf>
    <xf numFmtId="180" fontId="85" fillId="0" borderId="12" xfId="21" applyNumberFormat="1" applyFont="1" applyFill="1" applyBorder="1" applyAlignment="1">
      <alignment horizontal="center" vertical="center"/>
    </xf>
    <xf numFmtId="180" fontId="71" fillId="0" borderId="12" xfId="21" applyNumberFormat="1" applyFont="1" applyFill="1" applyBorder="1" applyAlignment="1">
      <alignment vertical="center"/>
    </xf>
    <xf numFmtId="0" fontId="64" fillId="0" borderId="1" xfId="19" applyFont="1" applyBorder="1" applyAlignment="1">
      <alignment vertical="center" wrapText="1"/>
    </xf>
    <xf numFmtId="38" fontId="71" fillId="0" borderId="1" xfId="20" applyFont="1" applyBorder="1" applyAlignment="1">
      <alignment vertical="center"/>
    </xf>
    <xf numFmtId="181" fontId="71" fillId="0" borderId="1" xfId="21" applyNumberFormat="1" applyFont="1" applyBorder="1" applyAlignment="1">
      <alignment vertical="center"/>
    </xf>
    <xf numFmtId="0" fontId="60" fillId="0" borderId="1" xfId="19" applyFont="1" applyBorder="1" applyAlignment="1">
      <alignment vertical="center"/>
    </xf>
    <xf numFmtId="181" fontId="85" fillId="0" borderId="1" xfId="19" applyNumberFormat="1" applyFont="1" applyBorder="1" applyAlignment="1">
      <alignment vertical="center"/>
    </xf>
    <xf numFmtId="0" fontId="61" fillId="0" borderId="1" xfId="0" applyFont="1" applyBorder="1" applyAlignment="1">
      <alignment vertical="center" wrapText="1"/>
    </xf>
    <xf numFmtId="181" fontId="71" fillId="0" borderId="1" xfId="19" applyNumberFormat="1" applyFont="1" applyBorder="1" applyAlignment="1">
      <alignment vertical="center"/>
    </xf>
    <xf numFmtId="180" fontId="1" fillId="0" borderId="0" xfId="109" applyNumberFormat="1" applyFont="1" applyAlignment="1">
      <alignment horizontal="right" vertical="center"/>
    </xf>
    <xf numFmtId="0" fontId="1" fillId="12" borderId="5" xfId="116" applyFill="1" applyBorder="1">
      <alignment vertical="center"/>
    </xf>
    <xf numFmtId="0" fontId="69" fillId="12" borderId="6" xfId="116" applyFont="1" applyFill="1" applyBorder="1">
      <alignment vertical="center"/>
    </xf>
    <xf numFmtId="0" fontId="1" fillId="12" borderId="6" xfId="116" applyFill="1" applyBorder="1">
      <alignment vertical="center"/>
    </xf>
    <xf numFmtId="0" fontId="44" fillId="12" borderId="6" xfId="116" applyFont="1" applyFill="1" applyBorder="1" applyAlignment="1">
      <alignment horizontal="center" vertical="center"/>
    </xf>
    <xf numFmtId="10" fontId="1" fillId="12" borderId="6" xfId="116" applyNumberFormat="1" applyFill="1" applyBorder="1">
      <alignment vertical="center"/>
    </xf>
    <xf numFmtId="0" fontId="44" fillId="12" borderId="6" xfId="116" applyFont="1" applyFill="1" applyBorder="1">
      <alignment vertical="center"/>
    </xf>
    <xf numFmtId="38" fontId="0" fillId="12" borderId="7" xfId="117" applyFont="1" applyFill="1" applyBorder="1">
      <alignment vertical="center"/>
    </xf>
    <xf numFmtId="0" fontId="1" fillId="0" borderId="0" xfId="116">
      <alignment vertical="center"/>
    </xf>
    <xf numFmtId="0" fontId="1" fillId="0" borderId="0" xfId="116" applyFont="1" applyAlignment="1">
      <alignment horizontal="right" vertical="center"/>
    </xf>
    <xf numFmtId="0" fontId="58" fillId="0" borderId="0" xfId="116" applyFont="1">
      <alignment vertical="center"/>
    </xf>
    <xf numFmtId="0" fontId="44" fillId="0" borderId="0" xfId="116" applyFont="1" applyAlignment="1">
      <alignment horizontal="center" vertical="center"/>
    </xf>
    <xf numFmtId="10" fontId="1" fillId="0" borderId="0" xfId="116" applyNumberFormat="1">
      <alignment vertical="center"/>
    </xf>
    <xf numFmtId="0" fontId="44" fillId="0" borderId="0" xfId="116" applyFont="1">
      <alignment vertical="center"/>
    </xf>
    <xf numFmtId="38" fontId="0" fillId="0" borderId="0" xfId="117" applyFont="1">
      <alignment vertical="center"/>
    </xf>
    <xf numFmtId="0" fontId="49" fillId="2" borderId="35" xfId="116" applyFont="1" applyFill="1" applyBorder="1" applyAlignment="1">
      <alignment horizontal="center" vertical="center"/>
    </xf>
    <xf numFmtId="0" fontId="108" fillId="2" borderId="72" xfId="116" applyFont="1" applyFill="1" applyBorder="1" applyAlignment="1">
      <alignment horizontal="center" vertical="center"/>
    </xf>
    <xf numFmtId="0" fontId="51" fillId="2" borderId="29" xfId="116" applyFont="1" applyFill="1" applyBorder="1" applyAlignment="1">
      <alignment horizontal="center" vertical="center"/>
    </xf>
    <xf numFmtId="0" fontId="51" fillId="2" borderId="30" xfId="116" applyFont="1" applyFill="1" applyBorder="1" applyAlignment="1">
      <alignment horizontal="center" vertical="center"/>
    </xf>
    <xf numFmtId="0" fontId="53" fillId="2" borderId="35" xfId="116" applyFont="1" applyFill="1" applyBorder="1" applyAlignment="1">
      <alignment horizontal="center" vertical="center"/>
    </xf>
    <xf numFmtId="3" fontId="51" fillId="0" borderId="35" xfId="116" applyNumberFormat="1" applyFont="1" applyBorder="1">
      <alignment vertical="center"/>
    </xf>
    <xf numFmtId="0" fontId="49" fillId="2" borderId="89" xfId="116" applyFont="1" applyFill="1" applyBorder="1" applyAlignment="1">
      <alignment horizontal="center" vertical="center"/>
    </xf>
    <xf numFmtId="3" fontId="51" fillId="0" borderId="89" xfId="116" applyNumberFormat="1" applyFont="1" applyBorder="1">
      <alignment vertical="center"/>
    </xf>
    <xf numFmtId="0" fontId="49" fillId="2" borderId="76" xfId="116" applyFont="1" applyFill="1" applyBorder="1" applyAlignment="1">
      <alignment horizontal="center" vertical="center"/>
    </xf>
    <xf numFmtId="0" fontId="51" fillId="0" borderId="76" xfId="116" applyFont="1" applyBorder="1">
      <alignment vertical="center"/>
    </xf>
    <xf numFmtId="3" fontId="51" fillId="0" borderId="76" xfId="116" applyNumberFormat="1" applyFont="1" applyBorder="1">
      <alignment vertical="center"/>
    </xf>
    <xf numFmtId="0" fontId="51" fillId="2" borderId="83" xfId="116" applyFont="1" applyFill="1" applyBorder="1" applyAlignment="1">
      <alignment horizontal="center" vertical="center"/>
    </xf>
    <xf numFmtId="0" fontId="51" fillId="0" borderId="83" xfId="116" applyFont="1" applyBorder="1">
      <alignment vertical="center"/>
    </xf>
    <xf numFmtId="0" fontId="51" fillId="2" borderId="63" xfId="116" applyFont="1" applyFill="1" applyBorder="1" applyAlignment="1">
      <alignment horizontal="center" vertical="center"/>
    </xf>
    <xf numFmtId="3" fontId="51" fillId="0" borderId="63" xfId="116" applyNumberFormat="1" applyFont="1" applyBorder="1">
      <alignment vertical="center"/>
    </xf>
    <xf numFmtId="0" fontId="51" fillId="0" borderId="89" xfId="116" applyFont="1" applyBorder="1">
      <alignment vertical="center"/>
    </xf>
    <xf numFmtId="0" fontId="51" fillId="2" borderId="86" xfId="116" applyFont="1" applyFill="1" applyBorder="1" applyAlignment="1">
      <alignment horizontal="center" vertical="center"/>
    </xf>
    <xf numFmtId="0" fontId="51" fillId="0" borderId="86" xfId="116" applyFont="1" applyBorder="1">
      <alignment vertical="center"/>
    </xf>
    <xf numFmtId="0" fontId="51" fillId="2" borderId="35" xfId="116" applyFont="1" applyFill="1" applyBorder="1" applyAlignment="1">
      <alignment horizontal="center" vertical="center"/>
    </xf>
    <xf numFmtId="0" fontId="49" fillId="2" borderId="83" xfId="116" applyFont="1" applyFill="1" applyBorder="1" applyAlignment="1">
      <alignment horizontal="center" vertical="center"/>
    </xf>
    <xf numFmtId="0" fontId="1" fillId="0" borderId="0" xfId="116" applyAlignment="1">
      <alignment vertical="center"/>
    </xf>
    <xf numFmtId="0" fontId="45" fillId="0" borderId="0" xfId="116" applyFont="1" applyAlignment="1">
      <alignment horizontal="center" vertical="center"/>
    </xf>
    <xf numFmtId="0" fontId="45" fillId="0" borderId="0" xfId="116" applyFont="1" applyAlignment="1">
      <alignment vertical="center"/>
    </xf>
    <xf numFmtId="0" fontId="151" fillId="12" borderId="6" xfId="116" applyFont="1" applyFill="1" applyBorder="1" applyAlignment="1">
      <alignment horizontal="left" vertical="center"/>
    </xf>
    <xf numFmtId="0" fontId="1" fillId="12" borderId="6" xfId="116" applyFill="1" applyBorder="1" applyAlignment="1">
      <alignment horizontal="center" vertical="center"/>
    </xf>
    <xf numFmtId="0" fontId="45" fillId="12" borderId="6" xfId="116" applyFont="1" applyFill="1" applyBorder="1">
      <alignment vertical="center"/>
    </xf>
    <xf numFmtId="0" fontId="1" fillId="0" borderId="18" xfId="116" applyFill="1" applyBorder="1">
      <alignment vertical="center"/>
    </xf>
    <xf numFmtId="3" fontId="1" fillId="0" borderId="0" xfId="116" applyNumberFormat="1">
      <alignment vertical="center"/>
    </xf>
    <xf numFmtId="0" fontId="45" fillId="0" borderId="0" xfId="116" applyFont="1">
      <alignment vertical="center"/>
    </xf>
    <xf numFmtId="0" fontId="42" fillId="0" borderId="0" xfId="116" applyFont="1">
      <alignment vertical="center"/>
    </xf>
    <xf numFmtId="0" fontId="65" fillId="0" borderId="0" xfId="116" applyFont="1" applyAlignment="1">
      <alignment horizontal="center" vertical="center"/>
    </xf>
    <xf numFmtId="3" fontId="1" fillId="2" borderId="1" xfId="116" applyNumberFormat="1" applyFill="1" applyBorder="1" applyAlignment="1">
      <alignment horizontal="center" vertical="center"/>
    </xf>
    <xf numFmtId="0" fontId="108" fillId="2" borderId="1" xfId="116" applyFont="1" applyFill="1" applyBorder="1" applyAlignment="1">
      <alignment horizontal="center" vertical="center"/>
    </xf>
    <xf numFmtId="0" fontId="1" fillId="2" borderId="1" xfId="116" applyFont="1" applyFill="1" applyBorder="1" applyAlignment="1">
      <alignment horizontal="right" vertical="center"/>
    </xf>
    <xf numFmtId="0" fontId="1" fillId="2" borderId="1" xfId="116" applyFont="1" applyFill="1" applyBorder="1" applyAlignment="1">
      <alignment horizontal="center" vertical="center"/>
    </xf>
    <xf numFmtId="0" fontId="1" fillId="2" borderId="1" xfId="116" applyFill="1" applyBorder="1" applyAlignment="1">
      <alignment horizontal="center" vertical="center"/>
    </xf>
    <xf numFmtId="38" fontId="71" fillId="0" borderId="1" xfId="117" applyFont="1" applyBorder="1">
      <alignment vertical="center"/>
    </xf>
    <xf numFmtId="38" fontId="71" fillId="0" borderId="1" xfId="117" applyFont="1" applyBorder="1" applyAlignment="1">
      <alignment horizontal="right" vertical="center"/>
    </xf>
    <xf numFmtId="3" fontId="49" fillId="2" borderId="1" xfId="116" applyNumberFormat="1" applyFont="1" applyFill="1" applyBorder="1" applyAlignment="1">
      <alignment horizontal="center" vertical="center"/>
    </xf>
    <xf numFmtId="0" fontId="70" fillId="12" borderId="6" xfId="116" applyFont="1" applyFill="1" applyBorder="1" applyAlignment="1">
      <alignment horizontal="left" vertical="center"/>
    </xf>
    <xf numFmtId="0" fontId="1" fillId="12" borderId="7" xfId="116" applyFill="1" applyBorder="1">
      <alignment vertical="center"/>
    </xf>
    <xf numFmtId="0" fontId="1" fillId="0" borderId="0" xfId="116" applyAlignment="1">
      <alignment horizontal="center" vertical="center"/>
    </xf>
    <xf numFmtId="0" fontId="1" fillId="2" borderId="1" xfId="116" applyFill="1" applyBorder="1">
      <alignment vertical="center"/>
    </xf>
    <xf numFmtId="0" fontId="44" fillId="2" borderId="1" xfId="116" applyFont="1" applyFill="1" applyBorder="1" applyAlignment="1">
      <alignment horizontal="center" vertical="center" wrapText="1"/>
    </xf>
    <xf numFmtId="0" fontId="45" fillId="2" borderId="1" xfId="116" applyFont="1" applyFill="1" applyBorder="1" applyAlignment="1">
      <alignment horizontal="center" vertical="center" wrapText="1"/>
    </xf>
    <xf numFmtId="0" fontId="44" fillId="2" borderId="1" xfId="116" applyFont="1" applyFill="1" applyBorder="1" applyAlignment="1">
      <alignment horizontal="center" vertical="center"/>
    </xf>
    <xf numFmtId="3" fontId="45" fillId="0" borderId="1" xfId="116" applyNumberFormat="1" applyFont="1" applyBorder="1" applyAlignment="1">
      <alignment horizontal="right" vertical="center"/>
    </xf>
    <xf numFmtId="3" fontId="45" fillId="0" borderId="1" xfId="116" applyNumberFormat="1" applyFont="1" applyBorder="1">
      <alignment vertical="center"/>
    </xf>
    <xf numFmtId="0" fontId="46" fillId="0" borderId="0" xfId="116" applyFont="1">
      <alignment vertical="center"/>
    </xf>
    <xf numFmtId="0" fontId="44" fillId="2" borderId="1" xfId="116" applyFont="1" applyFill="1" applyBorder="1">
      <alignment vertical="center"/>
    </xf>
    <xf numFmtId="0" fontId="1" fillId="0" borderId="0" xfId="112">
      <alignment vertical="center"/>
    </xf>
    <xf numFmtId="0" fontId="73" fillId="9" borderId="5" xfId="112" applyFont="1" applyFill="1" applyBorder="1">
      <alignment vertical="center"/>
    </xf>
    <xf numFmtId="0" fontId="73" fillId="9" borderId="6" xfId="112" applyFont="1" applyFill="1" applyBorder="1">
      <alignment vertical="center"/>
    </xf>
    <xf numFmtId="0" fontId="1" fillId="9" borderId="6" xfId="112" applyFill="1" applyBorder="1">
      <alignment vertical="center"/>
    </xf>
    <xf numFmtId="0" fontId="1" fillId="9" borderId="7" xfId="112" applyFill="1" applyBorder="1">
      <alignment vertical="center"/>
    </xf>
    <xf numFmtId="0" fontId="42" fillId="0" borderId="0" xfId="112" applyFont="1">
      <alignment vertical="center"/>
    </xf>
    <xf numFmtId="0" fontId="73" fillId="12" borderId="5" xfId="112" applyFont="1" applyFill="1" applyBorder="1">
      <alignment vertical="center"/>
    </xf>
    <xf numFmtId="0" fontId="73" fillId="12" borderId="6" xfId="112" applyFont="1" applyFill="1" applyBorder="1">
      <alignment vertical="center"/>
    </xf>
    <xf numFmtId="0" fontId="1" fillId="12" borderId="7" xfId="112" applyFill="1" applyBorder="1">
      <alignment vertical="center"/>
    </xf>
    <xf numFmtId="0" fontId="1" fillId="12" borderId="6" xfId="112" applyFill="1" applyBorder="1">
      <alignment vertical="center"/>
    </xf>
    <xf numFmtId="0" fontId="1" fillId="0" borderId="0" xfId="112" applyAlignment="1">
      <alignment horizontal="left" vertical="center"/>
    </xf>
    <xf numFmtId="0" fontId="1" fillId="0" borderId="0" xfId="118">
      <alignment vertical="center"/>
    </xf>
    <xf numFmtId="0" fontId="138" fillId="0" borderId="0" xfId="118" applyFont="1">
      <alignment vertical="center"/>
    </xf>
    <xf numFmtId="0" fontId="73" fillId="12" borderId="5" xfId="112" applyFont="1" applyFill="1" applyBorder="1" applyAlignment="1">
      <alignment vertical="center"/>
    </xf>
    <xf numFmtId="0" fontId="73" fillId="12" borderId="6" xfId="112" applyFont="1" applyFill="1" applyBorder="1" applyAlignment="1">
      <alignment vertical="center"/>
    </xf>
    <xf numFmtId="0" fontId="73" fillId="12" borderId="7" xfId="112" applyFont="1" applyFill="1" applyBorder="1" applyAlignment="1">
      <alignment vertical="center"/>
    </xf>
    <xf numFmtId="0" fontId="1" fillId="0" borderId="18" xfId="112" applyFill="1" applyBorder="1">
      <alignment vertical="center"/>
    </xf>
    <xf numFmtId="0" fontId="1" fillId="0" borderId="0" xfId="112" applyFill="1" applyBorder="1">
      <alignment vertical="center"/>
    </xf>
    <xf numFmtId="0" fontId="1" fillId="0" borderId="0" xfId="112" applyAlignment="1">
      <alignment vertical="center"/>
    </xf>
    <xf numFmtId="38" fontId="1" fillId="0" borderId="0" xfId="2" applyFont="1" applyFill="1">
      <alignment vertical="center"/>
    </xf>
    <xf numFmtId="178" fontId="1" fillId="0" borderId="0" xfId="112" applyNumberFormat="1" applyFill="1">
      <alignment vertical="center"/>
    </xf>
    <xf numFmtId="178" fontId="1" fillId="0" borderId="0" xfId="112" applyNumberFormat="1">
      <alignment vertical="center"/>
    </xf>
    <xf numFmtId="38" fontId="1" fillId="0" borderId="0" xfId="112" applyNumberFormat="1">
      <alignment vertical="center"/>
    </xf>
    <xf numFmtId="9" fontId="1" fillId="0" borderId="0" xfId="112" applyNumberFormat="1">
      <alignment vertical="center"/>
    </xf>
    <xf numFmtId="0" fontId="44" fillId="0" borderId="0" xfId="112" applyFont="1" applyFill="1" applyBorder="1" applyAlignment="1">
      <alignment vertical="center" wrapText="1"/>
    </xf>
    <xf numFmtId="3" fontId="44" fillId="0" borderId="0" xfId="112" applyNumberFormat="1" applyFont="1" applyBorder="1">
      <alignment vertical="center"/>
    </xf>
    <xf numFmtId="0" fontId="67" fillId="12" borderId="5" xfId="111" applyFont="1" applyFill="1" applyBorder="1" applyAlignment="1">
      <alignment vertical="center"/>
    </xf>
    <xf numFmtId="0" fontId="67" fillId="12" borderId="6" xfId="111" applyFont="1" applyFill="1" applyBorder="1" applyAlignment="1">
      <alignment vertical="center"/>
    </xf>
    <xf numFmtId="0" fontId="1" fillId="0" borderId="0" xfId="111" applyAlignment="1">
      <alignment horizontal="right" vertical="center"/>
    </xf>
    <xf numFmtId="0" fontId="42" fillId="0" borderId="0" xfId="111" applyFont="1">
      <alignment vertical="center"/>
    </xf>
    <xf numFmtId="0" fontId="44" fillId="2" borderId="39" xfId="111" applyFont="1" applyFill="1" applyBorder="1" applyAlignment="1">
      <alignment horizontal="center" vertical="center" wrapText="1"/>
    </xf>
    <xf numFmtId="0" fontId="56" fillId="2" borderId="40" xfId="111" applyFont="1" applyFill="1" applyBorder="1" applyAlignment="1">
      <alignment horizontal="center" vertical="center"/>
    </xf>
    <xf numFmtId="0" fontId="53" fillId="2" borderId="41" xfId="111" applyFont="1" applyFill="1" applyBorder="1" applyAlignment="1">
      <alignment horizontal="center" vertical="center"/>
    </xf>
    <xf numFmtId="0" fontId="52" fillId="2" borderId="57" xfId="111" applyFont="1" applyFill="1" applyBorder="1" applyAlignment="1">
      <alignment horizontal="center" vertical="center"/>
    </xf>
    <xf numFmtId="0" fontId="52" fillId="5" borderId="15" xfId="111" applyFont="1" applyFill="1" applyBorder="1" applyAlignment="1">
      <alignment horizontal="center" vertical="center"/>
    </xf>
    <xf numFmtId="0" fontId="52" fillId="5" borderId="41" xfId="111" applyFont="1" applyFill="1" applyBorder="1" applyAlignment="1">
      <alignment horizontal="center" vertical="center"/>
    </xf>
    <xf numFmtId="0" fontId="52" fillId="5" borderId="17" xfId="111" applyFont="1" applyFill="1" applyBorder="1" applyAlignment="1">
      <alignment horizontal="center" vertical="center"/>
    </xf>
    <xf numFmtId="0" fontId="56" fillId="2" borderId="41" xfId="111" applyFont="1" applyFill="1" applyBorder="1" applyAlignment="1">
      <alignment horizontal="center" vertical="center"/>
    </xf>
    <xf numFmtId="0" fontId="45" fillId="2" borderId="36" xfId="111" applyFont="1" applyFill="1" applyBorder="1" applyAlignment="1">
      <alignment vertical="center" wrapText="1"/>
    </xf>
    <xf numFmtId="3" fontId="45" fillId="0" borderId="43" xfId="111" applyNumberFormat="1" applyFont="1" applyFill="1" applyBorder="1">
      <alignment vertical="center"/>
    </xf>
    <xf numFmtId="3" fontId="45" fillId="0" borderId="3" xfId="111" applyNumberFormat="1" applyFont="1" applyFill="1" applyBorder="1">
      <alignment vertical="center"/>
    </xf>
    <xf numFmtId="3" fontId="45" fillId="0" borderId="51" xfId="111" applyNumberFormat="1" applyFont="1" applyFill="1" applyBorder="1">
      <alignment vertical="center"/>
    </xf>
    <xf numFmtId="3" fontId="45" fillId="0" borderId="14" xfId="111" applyNumberFormat="1" applyFont="1" applyFill="1" applyBorder="1">
      <alignment vertical="center"/>
    </xf>
    <xf numFmtId="3" fontId="45" fillId="5" borderId="13" xfId="111" applyNumberFormat="1" applyFont="1" applyFill="1" applyBorder="1">
      <alignment vertical="center"/>
    </xf>
    <xf numFmtId="178" fontId="45" fillId="5" borderId="3" xfId="111" applyNumberFormat="1" applyFont="1" applyFill="1" applyBorder="1">
      <alignment vertical="center"/>
    </xf>
    <xf numFmtId="179" fontId="45" fillId="5" borderId="14" xfId="111" applyNumberFormat="1" applyFont="1" applyFill="1" applyBorder="1">
      <alignment vertical="center"/>
    </xf>
    <xf numFmtId="0" fontId="45" fillId="2" borderId="58" xfId="111" applyFont="1" applyFill="1" applyBorder="1" applyAlignment="1">
      <alignment vertical="center" wrapText="1"/>
    </xf>
    <xf numFmtId="3" fontId="45" fillId="0" borderId="7" xfId="111" applyNumberFormat="1" applyFont="1" applyFill="1" applyBorder="1">
      <alignment vertical="center"/>
    </xf>
    <xf numFmtId="3" fontId="45" fillId="0" borderId="1" xfId="111" applyNumberFormat="1" applyFont="1" applyFill="1" applyBorder="1">
      <alignment vertical="center"/>
    </xf>
    <xf numFmtId="3" fontId="45" fillId="0" borderId="5" xfId="111" applyNumberFormat="1" applyFont="1" applyFill="1" applyBorder="1">
      <alignment vertical="center"/>
    </xf>
    <xf numFmtId="3" fontId="45" fillId="0" borderId="9" xfId="111" applyNumberFormat="1" applyFont="1" applyFill="1" applyBorder="1">
      <alignment vertical="center"/>
    </xf>
    <xf numFmtId="3" fontId="45" fillId="5" borderId="8" xfId="111" applyNumberFormat="1" applyFont="1" applyFill="1" applyBorder="1">
      <alignment vertical="center"/>
    </xf>
    <xf numFmtId="0" fontId="45" fillId="2" borderId="37" xfId="111" applyFont="1" applyFill="1" applyBorder="1" applyAlignment="1">
      <alignment vertical="center" wrapText="1"/>
    </xf>
    <xf numFmtId="0" fontId="45" fillId="0" borderId="61" xfId="111" applyFont="1" applyFill="1" applyBorder="1" applyAlignment="1">
      <alignment horizontal="right" vertical="center"/>
    </xf>
    <xf numFmtId="0" fontId="45" fillId="0" borderId="2" xfId="111" applyFont="1" applyFill="1" applyBorder="1" applyAlignment="1">
      <alignment horizontal="right" vertical="center"/>
    </xf>
    <xf numFmtId="0" fontId="45" fillId="0" borderId="47" xfId="111" applyFont="1" applyFill="1" applyBorder="1" applyAlignment="1">
      <alignment horizontal="right" vertical="center"/>
    </xf>
    <xf numFmtId="0" fontId="45" fillId="0" borderId="32" xfId="111" applyFont="1" applyFill="1" applyBorder="1" applyAlignment="1">
      <alignment horizontal="right" vertical="center"/>
    </xf>
    <xf numFmtId="0" fontId="45" fillId="5" borderId="31" xfId="111" applyFont="1" applyFill="1" applyBorder="1" applyAlignment="1">
      <alignment horizontal="right" vertical="center"/>
    </xf>
    <xf numFmtId="178" fontId="45" fillId="5" borderId="11" xfId="111" applyNumberFormat="1" applyFont="1" applyFill="1" applyBorder="1" applyAlignment="1">
      <alignment horizontal="right" vertical="center"/>
    </xf>
    <xf numFmtId="179" fontId="45" fillId="5" borderId="12" xfId="111" applyNumberFormat="1" applyFont="1" applyFill="1" applyBorder="1" applyAlignment="1">
      <alignment horizontal="right" vertical="center"/>
    </xf>
    <xf numFmtId="0" fontId="45" fillId="2" borderId="39" xfId="111" applyFont="1" applyFill="1" applyBorder="1" applyAlignment="1">
      <alignment vertical="center" wrapText="1"/>
    </xf>
    <xf numFmtId="3" fontId="51" fillId="0" borderId="40" xfId="111" applyNumberFormat="1" applyFont="1" applyFill="1" applyBorder="1">
      <alignment vertical="center"/>
    </xf>
    <xf numFmtId="3" fontId="51" fillId="0" borderId="41" xfId="111" applyNumberFormat="1" applyFont="1" applyFill="1" applyBorder="1">
      <alignment vertical="center"/>
    </xf>
    <xf numFmtId="3" fontId="51" fillId="0" borderId="57" xfId="111" applyNumberFormat="1" applyFont="1" applyFill="1" applyBorder="1">
      <alignment vertical="center"/>
    </xf>
    <xf numFmtId="3" fontId="51" fillId="5" borderId="56" xfId="111" applyNumberFormat="1" applyFont="1" applyFill="1" applyBorder="1">
      <alignment vertical="center"/>
    </xf>
    <xf numFmtId="178" fontId="51" fillId="5" borderId="3" xfId="111" applyNumberFormat="1" applyFont="1" applyFill="1" applyBorder="1">
      <alignment vertical="center"/>
    </xf>
    <xf numFmtId="179" fontId="51" fillId="5" borderId="14" xfId="111" applyNumberFormat="1" applyFont="1" applyFill="1" applyBorder="1">
      <alignment vertical="center"/>
    </xf>
    <xf numFmtId="10" fontId="45" fillId="0" borderId="34" xfId="111" applyNumberFormat="1" applyFont="1" applyBorder="1">
      <alignment vertical="center"/>
    </xf>
    <xf numFmtId="10" fontId="45" fillId="0" borderId="50" xfId="111" applyNumberFormat="1" applyFont="1" applyBorder="1">
      <alignment vertical="center"/>
    </xf>
    <xf numFmtId="10" fontId="45" fillId="0" borderId="50" xfId="111" applyNumberFormat="1" applyFont="1" applyFill="1" applyBorder="1">
      <alignment vertical="center"/>
    </xf>
    <xf numFmtId="10" fontId="45" fillId="0" borderId="62" xfId="111" applyNumberFormat="1" applyFont="1" applyFill="1" applyBorder="1">
      <alignment vertical="center"/>
    </xf>
    <xf numFmtId="10" fontId="57" fillId="0" borderId="8" xfId="120" applyNumberFormat="1" applyFont="1" applyBorder="1">
      <alignment vertical="center"/>
    </xf>
    <xf numFmtId="10" fontId="45" fillId="0" borderId="1" xfId="111" applyNumberFormat="1" applyFont="1" applyBorder="1">
      <alignment vertical="center"/>
    </xf>
    <xf numFmtId="10" fontId="45" fillId="0" borderId="1" xfId="111" applyNumberFormat="1" applyFont="1" applyFill="1" applyBorder="1">
      <alignment vertical="center"/>
    </xf>
    <xf numFmtId="10" fontId="45" fillId="0" borderId="9" xfId="111" applyNumberFormat="1" applyFont="1" applyFill="1" applyBorder="1">
      <alignment vertical="center"/>
    </xf>
    <xf numFmtId="10" fontId="57" fillId="0" borderId="1" xfId="120" applyNumberFormat="1" applyFont="1" applyBorder="1">
      <alignment vertical="center"/>
    </xf>
    <xf numFmtId="10" fontId="45" fillId="0" borderId="8" xfId="111" applyNumberFormat="1" applyFont="1" applyBorder="1">
      <alignment vertical="center"/>
    </xf>
    <xf numFmtId="0" fontId="45" fillId="0" borderId="64" xfId="111" applyFont="1" applyFill="1" applyBorder="1" applyAlignment="1">
      <alignment horizontal="right" vertical="center"/>
    </xf>
    <xf numFmtId="10" fontId="45" fillId="0" borderId="12" xfId="111" applyNumberFormat="1" applyFont="1" applyFill="1" applyBorder="1" applyAlignment="1">
      <alignment horizontal="right" vertical="center"/>
    </xf>
    <xf numFmtId="10" fontId="45" fillId="0" borderId="56" xfId="111" applyNumberFormat="1" applyFont="1" applyBorder="1">
      <alignment vertical="center"/>
    </xf>
    <xf numFmtId="10" fontId="45" fillId="0" borderId="41" xfId="111" applyNumberFormat="1" applyFont="1" applyBorder="1">
      <alignment vertical="center"/>
    </xf>
    <xf numFmtId="10" fontId="45" fillId="0" borderId="41" xfId="111" applyNumberFormat="1" applyFont="1" applyFill="1" applyBorder="1">
      <alignment vertical="center"/>
    </xf>
    <xf numFmtId="10" fontId="45" fillId="0" borderId="57" xfId="111" applyNumberFormat="1" applyFont="1" applyFill="1" applyBorder="1">
      <alignment vertical="center"/>
    </xf>
    <xf numFmtId="0" fontId="58" fillId="2" borderId="42" xfId="111" applyFont="1" applyFill="1" applyBorder="1" applyAlignment="1">
      <alignment horizontal="center" vertical="center"/>
    </xf>
    <xf numFmtId="0" fontId="58" fillId="2" borderId="40" xfId="111" applyFont="1" applyFill="1" applyBorder="1">
      <alignment vertical="center"/>
    </xf>
    <xf numFmtId="0" fontId="58" fillId="2" borderId="16" xfId="111" applyFont="1" applyFill="1" applyBorder="1">
      <alignment vertical="center"/>
    </xf>
    <xf numFmtId="0" fontId="58" fillId="2" borderId="17" xfId="111" applyFont="1" applyFill="1" applyBorder="1">
      <alignment vertical="center"/>
    </xf>
    <xf numFmtId="0" fontId="58" fillId="5" borderId="15" xfId="111" applyFont="1" applyFill="1" applyBorder="1" applyAlignment="1">
      <alignment horizontal="center" vertical="center"/>
    </xf>
    <xf numFmtId="0" fontId="109" fillId="5" borderId="41" xfId="111" applyFont="1" applyFill="1" applyBorder="1" applyAlignment="1">
      <alignment horizontal="center" vertical="center"/>
    </xf>
    <xf numFmtId="0" fontId="109" fillId="5" borderId="17" xfId="111" applyFont="1" applyFill="1" applyBorder="1" applyAlignment="1">
      <alignment horizontal="center" vertical="center"/>
    </xf>
    <xf numFmtId="0" fontId="58" fillId="2" borderId="42" xfId="111" applyFont="1" applyFill="1" applyBorder="1" applyAlignment="1">
      <alignment horizontal="centerContinuous" vertical="center"/>
    </xf>
    <xf numFmtId="0" fontId="58" fillId="2" borderId="40" xfId="111" applyFont="1" applyFill="1" applyBorder="1" applyAlignment="1">
      <alignment horizontal="centerContinuous" vertical="center"/>
    </xf>
    <xf numFmtId="0" fontId="45" fillId="0" borderId="49" xfId="111" applyFont="1" applyBorder="1">
      <alignment vertical="center"/>
    </xf>
    <xf numFmtId="0" fontId="45" fillId="0" borderId="59" xfId="111" applyFont="1" applyBorder="1">
      <alignment vertical="center"/>
    </xf>
    <xf numFmtId="0" fontId="45" fillId="0" borderId="7" xfId="111" applyFont="1" applyBorder="1">
      <alignment vertical="center"/>
    </xf>
    <xf numFmtId="0" fontId="45" fillId="0" borderId="6" xfId="111" applyFont="1" applyBorder="1">
      <alignment vertical="center"/>
    </xf>
    <xf numFmtId="0" fontId="45" fillId="0" borderId="46" xfId="111" applyFont="1" applyBorder="1">
      <alignment vertical="center"/>
    </xf>
    <xf numFmtId="0" fontId="45" fillId="0" borderId="60" xfId="111" applyFont="1" applyBorder="1">
      <alignment vertical="center"/>
    </xf>
    <xf numFmtId="0" fontId="45" fillId="0" borderId="96" xfId="111" applyFont="1" applyBorder="1">
      <alignment vertical="center"/>
    </xf>
    <xf numFmtId="178" fontId="45" fillId="5" borderId="2" xfId="111" applyNumberFormat="1" applyFont="1" applyFill="1" applyBorder="1" applyAlignment="1">
      <alignment horizontal="right" vertical="center"/>
    </xf>
    <xf numFmtId="179" fontId="45" fillId="5" borderId="32" xfId="111" applyNumberFormat="1" applyFont="1" applyFill="1" applyBorder="1" applyAlignment="1">
      <alignment horizontal="right" vertical="center"/>
    </xf>
    <xf numFmtId="3" fontId="45" fillId="0" borderId="16" xfId="111" applyNumberFormat="1" applyFont="1" applyFill="1" applyBorder="1">
      <alignment vertical="center"/>
    </xf>
    <xf numFmtId="0" fontId="45" fillId="0" borderId="40" xfId="111" applyFont="1" applyBorder="1">
      <alignment vertical="center"/>
    </xf>
    <xf numFmtId="3" fontId="45" fillId="0" borderId="42" xfId="111" applyNumberFormat="1" applyFont="1" applyFill="1" applyBorder="1">
      <alignment vertical="center"/>
    </xf>
    <xf numFmtId="3" fontId="45" fillId="5" borderId="56" xfId="111" applyNumberFormat="1" applyFont="1" applyFill="1" applyBorder="1">
      <alignment vertical="center"/>
    </xf>
    <xf numFmtId="178" fontId="45" fillId="5" borderId="41" xfId="111" applyNumberFormat="1" applyFont="1" applyFill="1" applyBorder="1">
      <alignment vertical="center"/>
    </xf>
    <xf numFmtId="179" fontId="45" fillId="5" borderId="57" xfId="111" applyNumberFormat="1" applyFont="1" applyFill="1" applyBorder="1">
      <alignment vertical="center"/>
    </xf>
    <xf numFmtId="0" fontId="25" fillId="9" borderId="65" xfId="0" applyNumberFormat="1" applyFont="1" applyFill="1" applyBorder="1" applyAlignment="1" applyProtection="1">
      <alignment horizontal="justify" vertical="distributed" wrapText="1"/>
    </xf>
    <xf numFmtId="0" fontId="25" fillId="9" borderId="0" xfId="0" applyNumberFormat="1" applyFont="1" applyFill="1" applyBorder="1" applyAlignment="1" applyProtection="1">
      <alignment horizontal="justify" vertical="distributed" wrapText="1"/>
    </xf>
    <xf numFmtId="0" fontId="26" fillId="9" borderId="0" xfId="0" applyNumberFormat="1" applyFont="1" applyFill="1" applyBorder="1" applyAlignment="1" applyProtection="1">
      <alignment horizontal="justify" vertical="distributed" wrapText="1"/>
    </xf>
    <xf numFmtId="0" fontId="28" fillId="10" borderId="0" xfId="0" applyNumberFormat="1" applyFont="1" applyFill="1" applyBorder="1" applyAlignment="1" applyProtection="1">
      <alignment horizontal="center" vertical="distributed" wrapText="1"/>
    </xf>
    <xf numFmtId="0" fontId="84" fillId="0" borderId="0" xfId="0" applyNumberFormat="1" applyFont="1" applyFill="1" applyBorder="1" applyAlignment="1" applyProtection="1">
      <alignment horizontal="left" vertical="distributed" wrapText="1"/>
    </xf>
    <xf numFmtId="0" fontId="84" fillId="0" borderId="0" xfId="0" applyNumberFormat="1" applyFont="1" applyFill="1" applyBorder="1" applyAlignment="1" applyProtection="1">
      <alignment horizontal="right" vertical="distributed" wrapText="1"/>
    </xf>
    <xf numFmtId="0" fontId="35" fillId="0" borderId="0" xfId="0" applyNumberFormat="1" applyFont="1" applyFill="1" applyBorder="1" applyAlignment="1" applyProtection="1">
      <alignment horizontal="center" vertical="distributed"/>
    </xf>
    <xf numFmtId="0" fontId="133" fillId="0" borderId="0" xfId="0" applyNumberFormat="1" applyFont="1" applyFill="1" applyBorder="1" applyAlignment="1" applyProtection="1">
      <alignment horizontal="center" vertical="distributed"/>
    </xf>
    <xf numFmtId="0" fontId="0" fillId="0" borderId="0" xfId="0" applyAlignment="1">
      <alignment horizontal="left" vertical="center"/>
    </xf>
    <xf numFmtId="0" fontId="0" fillId="9" borderId="6" xfId="0" applyFill="1" applyBorder="1" applyAlignment="1">
      <alignment horizontal="left" vertical="center"/>
    </xf>
    <xf numFmtId="0" fontId="78" fillId="0" borderId="0" xfId="0" applyNumberFormat="1" applyFont="1" applyFill="1" applyBorder="1" applyAlignment="1" applyProtection="1">
      <alignment horizontal="center" vertical="distributed" wrapText="1"/>
    </xf>
    <xf numFmtId="0" fontId="79" fillId="0" borderId="0" xfId="0" applyFont="1" applyAlignment="1">
      <alignment horizontal="center" vertical="center"/>
    </xf>
    <xf numFmtId="0" fontId="36" fillId="0" borderId="67" xfId="0" applyNumberFormat="1" applyFont="1" applyFill="1" applyBorder="1" applyAlignment="1" applyProtection="1">
      <alignment horizontal="left" vertical="distributed" wrapText="1"/>
    </xf>
    <xf numFmtId="0" fontId="36" fillId="0" borderId="68" xfId="0" applyNumberFormat="1" applyFont="1" applyFill="1" applyBorder="1" applyAlignment="1" applyProtection="1">
      <alignment horizontal="left" vertical="distributed" wrapText="1"/>
    </xf>
    <xf numFmtId="0" fontId="36" fillId="0" borderId="69" xfId="0" applyNumberFormat="1" applyFont="1" applyFill="1" applyBorder="1" applyAlignment="1" applyProtection="1">
      <alignment horizontal="left" vertical="distributed" wrapText="1"/>
    </xf>
    <xf numFmtId="0" fontId="36" fillId="0" borderId="20" xfId="0" applyNumberFormat="1" applyFont="1" applyFill="1" applyBorder="1" applyAlignment="1" applyProtection="1">
      <alignment horizontal="left" vertical="distributed" wrapText="1"/>
    </xf>
    <xf numFmtId="0" fontId="36" fillId="0" borderId="0" xfId="0" applyNumberFormat="1" applyFont="1" applyFill="1" applyBorder="1" applyAlignment="1" applyProtection="1">
      <alignment horizontal="left" vertical="distributed" wrapText="1"/>
    </xf>
    <xf numFmtId="0" fontId="36" fillId="0" borderId="21" xfId="0" applyNumberFormat="1" applyFont="1" applyFill="1" applyBorder="1" applyAlignment="1" applyProtection="1">
      <alignment horizontal="left" vertical="distributed" wrapText="1"/>
    </xf>
    <xf numFmtId="0" fontId="36" fillId="0" borderId="24" xfId="0" applyNumberFormat="1" applyFont="1" applyFill="1" applyBorder="1" applyAlignment="1" applyProtection="1">
      <alignment horizontal="left" vertical="distributed" wrapText="1"/>
    </xf>
    <xf numFmtId="0" fontId="36" fillId="0" borderId="25" xfId="0" applyNumberFormat="1" applyFont="1" applyFill="1" applyBorder="1" applyAlignment="1" applyProtection="1">
      <alignment horizontal="left" vertical="distributed" wrapText="1"/>
    </xf>
    <xf numFmtId="0" fontId="36" fillId="0" borderId="70" xfId="0" applyNumberFormat="1" applyFont="1" applyFill="1" applyBorder="1" applyAlignment="1" applyProtection="1">
      <alignment horizontal="left" vertical="distributed" wrapText="1"/>
    </xf>
    <xf numFmtId="0" fontId="123" fillId="9" borderId="81" xfId="0" applyNumberFormat="1" applyFont="1" applyFill="1" applyBorder="1" applyAlignment="1" applyProtection="1">
      <alignment horizontal="right" vertical="distributed" wrapText="1"/>
    </xf>
    <xf numFmtId="0" fontId="124" fillId="9" borderId="81" xfId="0" applyNumberFormat="1" applyFont="1" applyFill="1" applyBorder="1" applyAlignment="1" applyProtection="1">
      <alignment horizontal="right" vertical="distributed" wrapText="1"/>
    </xf>
    <xf numFmtId="0" fontId="31" fillId="10" borderId="0" xfId="0" applyNumberFormat="1" applyFont="1" applyFill="1" applyBorder="1" applyAlignment="1" applyProtection="1">
      <alignment horizontal="left" vertical="distributed" wrapText="1"/>
    </xf>
    <xf numFmtId="0" fontId="123" fillId="9" borderId="0" xfId="0" applyNumberFormat="1" applyFont="1" applyFill="1" applyBorder="1" applyAlignment="1" applyProtection="1">
      <alignment horizontal="right" vertical="distributed" wrapText="1"/>
    </xf>
    <xf numFmtId="0" fontId="124" fillId="9" borderId="0" xfId="0" applyNumberFormat="1" applyFont="1" applyFill="1" applyBorder="1" applyAlignment="1" applyProtection="1">
      <alignment horizontal="right" vertical="distributed" wrapText="1"/>
    </xf>
    <xf numFmtId="0" fontId="121" fillId="8" borderId="5" xfId="0" applyNumberFormat="1" applyFont="1" applyFill="1" applyBorder="1" applyAlignment="1" applyProtection="1">
      <alignment horizontal="center" vertical="distributed" wrapText="1"/>
    </xf>
    <xf numFmtId="0" fontId="121" fillId="8" borderId="6" xfId="0" applyNumberFormat="1" applyFont="1" applyFill="1" applyBorder="1" applyAlignment="1" applyProtection="1">
      <alignment horizontal="center" vertical="distributed" wrapText="1"/>
    </xf>
    <xf numFmtId="0" fontId="121" fillId="8" borderId="7" xfId="0" applyNumberFormat="1" applyFont="1" applyFill="1" applyBorder="1" applyAlignment="1" applyProtection="1">
      <alignment horizontal="center" vertical="distributed" wrapText="1"/>
    </xf>
    <xf numFmtId="0" fontId="31" fillId="0" borderId="0" xfId="0" applyNumberFormat="1" applyFont="1" applyFill="1" applyBorder="1" applyAlignment="1" applyProtection="1">
      <alignment horizontal="left" vertical="distributed" wrapText="1"/>
    </xf>
    <xf numFmtId="0" fontId="31" fillId="0" borderId="53" xfId="0" applyNumberFormat="1" applyFont="1" applyFill="1" applyBorder="1" applyAlignment="1" applyProtection="1">
      <alignment horizontal="left" vertical="center" wrapText="1"/>
    </xf>
    <xf numFmtId="0" fontId="31" fillId="0" borderId="60" xfId="0" applyNumberFormat="1" applyFont="1" applyFill="1" applyBorder="1" applyAlignment="1" applyProtection="1">
      <alignment horizontal="left" vertical="center" wrapText="1"/>
    </xf>
    <xf numFmtId="0" fontId="31" fillId="0" borderId="11" xfId="0" applyNumberFormat="1" applyFont="1" applyFill="1" applyBorder="1" applyAlignment="1" applyProtection="1">
      <alignment horizontal="left" vertical="top" wrapText="1"/>
    </xf>
    <xf numFmtId="0" fontId="31" fillId="0" borderId="12" xfId="0" applyNumberFormat="1" applyFont="1" applyFill="1" applyBorder="1" applyAlignment="1" applyProtection="1">
      <alignment horizontal="left" vertical="top" wrapText="1"/>
    </xf>
    <xf numFmtId="0" fontId="36" fillId="0" borderId="0" xfId="0" applyFont="1" applyBorder="1" applyAlignment="1">
      <alignment horizontal="left" vertical="distributed" wrapText="1"/>
    </xf>
    <xf numFmtId="0" fontId="36" fillId="0" borderId="0" xfId="0" applyFont="1" applyBorder="1" applyAlignment="1">
      <alignment horizontal="left" vertical="distributed"/>
    </xf>
    <xf numFmtId="0" fontId="31" fillId="0" borderId="82" xfId="0" applyNumberFormat="1" applyFont="1" applyFill="1" applyBorder="1" applyAlignment="1" applyProtection="1">
      <alignment horizontal="left" vertical="center" wrapText="1"/>
    </xf>
    <xf numFmtId="0" fontId="31" fillId="0" borderId="6" xfId="0" applyNumberFormat="1" applyFont="1" applyFill="1" applyBorder="1" applyAlignment="1" applyProtection="1">
      <alignment horizontal="left" vertical="center" wrapText="1"/>
    </xf>
    <xf numFmtId="0" fontId="31" fillId="0" borderId="5" xfId="0" applyNumberFormat="1" applyFont="1" applyFill="1" applyBorder="1" applyAlignment="1" applyProtection="1">
      <alignment horizontal="left" vertical="center" wrapText="1"/>
    </xf>
    <xf numFmtId="0" fontId="31" fillId="0" borderId="80" xfId="0" applyNumberFormat="1" applyFont="1" applyFill="1" applyBorder="1" applyAlignment="1" applyProtection="1">
      <alignment horizontal="left" vertical="center" wrapText="1"/>
    </xf>
    <xf numFmtId="0" fontId="31" fillId="0" borderId="8" xfId="0" applyNumberFormat="1" applyFont="1" applyFill="1" applyBorder="1" applyAlignment="1" applyProtection="1">
      <alignment horizontal="left" vertical="center" wrapText="1"/>
    </xf>
    <xf numFmtId="0" fontId="31" fillId="0" borderId="1" xfId="0" applyNumberFormat="1" applyFont="1" applyFill="1" applyBorder="1" applyAlignment="1" applyProtection="1">
      <alignment horizontal="left" vertical="center" wrapText="1"/>
    </xf>
    <xf numFmtId="0" fontId="31" fillId="0" borderId="5" xfId="0" applyNumberFormat="1" applyFont="1" applyFill="1" applyBorder="1" applyAlignment="1" applyProtection="1">
      <alignment horizontal="left" vertical="top" wrapText="1"/>
    </xf>
    <xf numFmtId="0" fontId="31" fillId="0" borderId="6" xfId="0" applyNumberFormat="1" applyFont="1" applyFill="1" applyBorder="1" applyAlignment="1" applyProtection="1">
      <alignment horizontal="left" vertical="top" wrapText="1"/>
    </xf>
    <xf numFmtId="0" fontId="31" fillId="0" borderId="80" xfId="0" applyNumberFormat="1" applyFont="1" applyFill="1" applyBorder="1" applyAlignment="1" applyProtection="1">
      <alignment horizontal="left" vertical="top" wrapText="1"/>
    </xf>
    <xf numFmtId="0" fontId="31" fillId="0" borderId="7" xfId="0" applyNumberFormat="1" applyFont="1" applyFill="1" applyBorder="1" applyAlignment="1" applyProtection="1">
      <alignment horizontal="left" vertical="center" wrapText="1"/>
    </xf>
    <xf numFmtId="0" fontId="31" fillId="0" borderId="9" xfId="0" applyNumberFormat="1" applyFont="1" applyFill="1" applyBorder="1" applyAlignment="1" applyProtection="1">
      <alignment horizontal="left" vertical="center" wrapText="1"/>
    </xf>
    <xf numFmtId="0" fontId="31" fillId="0" borderId="10" xfId="0" applyNumberFormat="1" applyFont="1" applyFill="1" applyBorder="1" applyAlignment="1" applyProtection="1">
      <alignment horizontal="left" vertical="distributed" wrapText="1"/>
    </xf>
    <xf numFmtId="0" fontId="31" fillId="0" borderId="11" xfId="0" applyNumberFormat="1" applyFont="1" applyFill="1" applyBorder="1" applyAlignment="1" applyProtection="1">
      <alignment horizontal="left" vertical="distributed" wrapText="1"/>
    </xf>
    <xf numFmtId="0" fontId="31" fillId="0" borderId="12" xfId="0" applyNumberFormat="1" applyFont="1" applyFill="1" applyBorder="1" applyAlignment="1" applyProtection="1">
      <alignment horizontal="left" vertical="distributed" wrapText="1"/>
    </xf>
    <xf numFmtId="0" fontId="31" fillId="4" borderId="15" xfId="0" applyNumberFormat="1" applyFont="1" applyFill="1" applyBorder="1" applyAlignment="1" applyProtection="1">
      <alignment horizontal="center" vertical="distributed" wrapText="1"/>
    </xf>
    <xf numFmtId="0" fontId="31" fillId="4" borderId="16" xfId="0" applyNumberFormat="1" applyFont="1" applyFill="1" applyBorder="1" applyAlignment="1" applyProtection="1">
      <alignment horizontal="center" vertical="distributed" wrapText="1"/>
    </xf>
    <xf numFmtId="0" fontId="31" fillId="4" borderId="17" xfId="0" applyNumberFormat="1" applyFont="1" applyFill="1" applyBorder="1" applyAlignment="1" applyProtection="1">
      <alignment horizontal="center" vertical="distributed" wrapText="1"/>
    </xf>
    <xf numFmtId="0" fontId="36" fillId="0" borderId="52" xfId="0" applyNumberFormat="1" applyFont="1" applyFill="1" applyBorder="1" applyAlignment="1" applyProtection="1">
      <alignment horizontal="left" vertical="distributed" wrapText="1"/>
    </xf>
    <xf numFmtId="0" fontId="36" fillId="0" borderId="59" xfId="0" applyNumberFormat="1" applyFont="1" applyFill="1" applyBorder="1" applyAlignment="1" applyProtection="1">
      <alignment horizontal="left" vertical="distributed" wrapText="1"/>
    </xf>
    <xf numFmtId="0" fontId="31" fillId="0" borderId="51" xfId="0" applyNumberFormat="1" applyFont="1" applyFill="1" applyBorder="1" applyAlignment="1" applyProtection="1">
      <alignment horizontal="left" vertical="center" wrapText="1"/>
    </xf>
    <xf numFmtId="0" fontId="31" fillId="0" borderId="59" xfId="0" applyNumberFormat="1" applyFont="1" applyFill="1" applyBorder="1" applyAlignment="1" applyProtection="1">
      <alignment horizontal="left" vertical="center" wrapText="1"/>
    </xf>
    <xf numFmtId="0" fontId="31" fillId="0" borderId="55" xfId="0" applyNumberFormat="1" applyFont="1" applyFill="1" applyBorder="1" applyAlignment="1" applyProtection="1">
      <alignment horizontal="left" vertical="center" wrapText="1"/>
    </xf>
    <xf numFmtId="0" fontId="31" fillId="0" borderId="13" xfId="0" applyNumberFormat="1" applyFont="1" applyFill="1" applyBorder="1" applyAlignment="1" applyProtection="1">
      <alignment horizontal="left" vertical="distributed" wrapText="1"/>
    </xf>
    <xf numFmtId="0" fontId="31" fillId="0" borderId="3" xfId="0" applyNumberFormat="1" applyFont="1" applyFill="1" applyBorder="1" applyAlignment="1" applyProtection="1">
      <alignment horizontal="left" vertical="distributed" wrapText="1"/>
    </xf>
    <xf numFmtId="0" fontId="31" fillId="0" borderId="3" xfId="0" applyNumberFormat="1" applyFont="1" applyFill="1" applyBorder="1" applyAlignment="1" applyProtection="1">
      <alignment horizontal="left" vertical="distributed"/>
    </xf>
    <xf numFmtId="0" fontId="31" fillId="0" borderId="14" xfId="0" applyNumberFormat="1" applyFont="1" applyFill="1" applyBorder="1" applyAlignment="1" applyProtection="1">
      <alignment horizontal="left" vertical="distributed"/>
    </xf>
    <xf numFmtId="0" fontId="31" fillId="0" borderId="8" xfId="0" applyNumberFormat="1" applyFont="1" applyFill="1" applyBorder="1" applyAlignment="1" applyProtection="1">
      <alignment horizontal="left" vertical="distributed" wrapText="1"/>
    </xf>
    <xf numFmtId="0" fontId="31" fillId="0" borderId="1" xfId="0" applyNumberFormat="1" applyFont="1" applyFill="1" applyBorder="1" applyAlignment="1" applyProtection="1">
      <alignment horizontal="left" vertical="distributed" wrapText="1"/>
    </xf>
    <xf numFmtId="0" fontId="29" fillId="0" borderId="1" xfId="0" applyNumberFormat="1" applyFont="1" applyFill="1" applyBorder="1" applyAlignment="1" applyProtection="1">
      <alignment horizontal="left" vertical="distributed" wrapText="1"/>
    </xf>
    <xf numFmtId="0" fontId="29" fillId="0" borderId="9" xfId="0" applyNumberFormat="1" applyFont="1" applyFill="1" applyBorder="1" applyAlignment="1" applyProtection="1">
      <alignment horizontal="left" vertical="distributed" wrapText="1"/>
    </xf>
    <xf numFmtId="0" fontId="36" fillId="0" borderId="0" xfId="0" applyFont="1" applyAlignment="1">
      <alignment horizontal="left" vertical="distributed" wrapText="1"/>
    </xf>
    <xf numFmtId="0" fontId="36" fillId="0" borderId="1" xfId="0" applyFont="1" applyFill="1" applyBorder="1" applyAlignment="1">
      <alignment horizontal="left" vertical="center"/>
    </xf>
    <xf numFmtId="0" fontId="36" fillId="0" borderId="1" xfId="0" applyFont="1" applyFill="1" applyBorder="1" applyAlignment="1">
      <alignment horizontal="center" vertical="center"/>
    </xf>
    <xf numFmtId="0" fontId="37" fillId="2" borderId="1" xfId="0" applyFont="1" applyFill="1" applyBorder="1" applyAlignment="1">
      <alignment horizontal="left" vertical="center"/>
    </xf>
    <xf numFmtId="0" fontId="36" fillId="2" borderId="1" xfId="0" applyFont="1" applyFill="1" applyBorder="1" applyAlignment="1">
      <alignment horizontal="center" vertical="center"/>
    </xf>
    <xf numFmtId="0" fontId="36" fillId="2" borderId="1" xfId="0" applyFont="1" applyFill="1" applyBorder="1" applyAlignment="1">
      <alignment horizontal="left" vertical="center"/>
    </xf>
    <xf numFmtId="0" fontId="36" fillId="2" borderId="5" xfId="0" quotePrefix="1" applyFont="1" applyFill="1" applyBorder="1" applyAlignment="1">
      <alignment horizontal="center"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7" fillId="2" borderId="5" xfId="0" applyFont="1" applyFill="1" applyBorder="1" applyAlignment="1">
      <alignment horizontal="left" vertical="center"/>
    </xf>
    <xf numFmtId="0" fontId="37" fillId="2" borderId="6" xfId="0" applyFont="1" applyFill="1" applyBorder="1" applyAlignment="1">
      <alignment horizontal="left" vertical="center"/>
    </xf>
    <xf numFmtId="0" fontId="37" fillId="2" borderId="7" xfId="0" applyFont="1" applyFill="1" applyBorder="1" applyAlignment="1">
      <alignment horizontal="left" vertical="center"/>
    </xf>
    <xf numFmtId="0" fontId="36" fillId="0" borderId="5"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Alignment="1">
      <alignment horizontal="left" vertical="distributed"/>
    </xf>
    <xf numFmtId="0" fontId="74" fillId="0" borderId="0" xfId="0" applyFont="1" applyAlignment="1">
      <alignment horizontal="left" vertical="distributed" wrapText="1"/>
    </xf>
    <xf numFmtId="0" fontId="37" fillId="0" borderId="0" xfId="0" applyFont="1" applyAlignment="1">
      <alignment horizontal="left" vertical="distributed" wrapText="1"/>
    </xf>
    <xf numFmtId="0" fontId="34" fillId="9" borderId="5" xfId="0" applyNumberFormat="1" applyFont="1" applyFill="1" applyBorder="1" applyAlignment="1" applyProtection="1">
      <alignment horizontal="left" vertical="distributed" wrapText="1"/>
    </xf>
    <xf numFmtId="0" fontId="36" fillId="9" borderId="6" xfId="0" applyNumberFormat="1" applyFont="1" applyFill="1" applyBorder="1" applyAlignment="1" applyProtection="1">
      <alignment horizontal="left" vertical="distributed" wrapText="1"/>
    </xf>
    <xf numFmtId="0" fontId="36" fillId="9" borderId="7" xfId="0" applyNumberFormat="1" applyFont="1" applyFill="1" applyBorder="1" applyAlignment="1" applyProtection="1">
      <alignment horizontal="left" vertical="distributed" wrapText="1"/>
    </xf>
    <xf numFmtId="0" fontId="31" fillId="4" borderId="0" xfId="0" applyNumberFormat="1" applyFont="1" applyFill="1" applyBorder="1" applyAlignment="1" applyProtection="1">
      <alignment horizontal="left" vertical="distributed" wrapText="1"/>
    </xf>
    <xf numFmtId="0" fontId="74" fillId="0" borderId="0" xfId="105" applyFont="1" applyAlignment="1">
      <alignment horizontal="left" vertical="distributed" wrapText="1"/>
    </xf>
    <xf numFmtId="0" fontId="72" fillId="0" borderId="0" xfId="104" applyFont="1" applyAlignment="1">
      <alignment horizontal="left" vertical="distributed" wrapText="1"/>
    </xf>
    <xf numFmtId="0" fontId="37" fillId="0" borderId="0" xfId="104" applyFont="1" applyAlignment="1">
      <alignment horizontal="left" vertical="distributed" wrapText="1"/>
    </xf>
    <xf numFmtId="0" fontId="36" fillId="0" borderId="0" xfId="104" applyFont="1" applyAlignment="1">
      <alignment horizontal="left" vertical="distributed" wrapText="1"/>
    </xf>
    <xf numFmtId="0" fontId="74" fillId="0" borderId="0" xfId="104" applyFont="1" applyAlignment="1">
      <alignment horizontal="left" vertical="distributed" wrapText="1"/>
    </xf>
    <xf numFmtId="0" fontId="72" fillId="0" borderId="0" xfId="105" applyFont="1" applyAlignment="1">
      <alignment horizontal="left" vertical="distributed" wrapText="1"/>
    </xf>
    <xf numFmtId="179" fontId="46" fillId="0" borderId="2" xfId="19" applyNumberFormat="1" applyFont="1" applyFill="1" applyBorder="1" applyAlignment="1" applyProtection="1">
      <alignment horizontal="right" vertical="center" wrapText="1"/>
    </xf>
    <xf numFmtId="179" fontId="46" fillId="0" borderId="26" xfId="19" applyNumberFormat="1" applyFont="1" applyFill="1" applyBorder="1" applyAlignment="1" applyProtection="1">
      <alignment horizontal="right" vertical="center" wrapText="1"/>
    </xf>
    <xf numFmtId="0" fontId="84" fillId="13" borderId="37" xfId="19" applyNumberFormat="1" applyFont="1" applyFill="1" applyBorder="1" applyAlignment="1" applyProtection="1">
      <alignment horizontal="center" vertical="center" wrapText="1"/>
    </xf>
    <xf numFmtId="0" fontId="84" fillId="13" borderId="38" xfId="19" applyNumberFormat="1" applyFont="1" applyFill="1" applyBorder="1" applyAlignment="1" applyProtection="1">
      <alignment horizontal="center" vertical="center" wrapText="1"/>
    </xf>
    <xf numFmtId="177" fontId="115" fillId="9" borderId="31" xfId="19" applyNumberFormat="1" applyFont="1" applyFill="1" applyBorder="1" applyAlignment="1" applyProtection="1">
      <alignment horizontal="right" vertical="center" wrapText="1"/>
    </xf>
    <xf numFmtId="177" fontId="115" fillId="9" borderId="33" xfId="19" applyNumberFormat="1" applyFont="1" applyFill="1" applyBorder="1" applyAlignment="1" applyProtection="1">
      <alignment horizontal="right" vertical="center" wrapText="1"/>
    </xf>
    <xf numFmtId="177" fontId="46" fillId="4" borderId="31" xfId="19" applyNumberFormat="1" applyFont="1" applyFill="1" applyBorder="1" applyAlignment="1" applyProtection="1">
      <alignment horizontal="right" vertical="center" wrapText="1"/>
    </xf>
    <xf numFmtId="177" fontId="46" fillId="4" borderId="33" xfId="19" applyNumberFormat="1" applyFont="1" applyFill="1" applyBorder="1" applyAlignment="1" applyProtection="1">
      <alignment horizontal="right" vertical="center" wrapText="1"/>
    </xf>
    <xf numFmtId="177" fontId="46" fillId="14" borderId="31" xfId="19" applyNumberFormat="1" applyFont="1" applyFill="1" applyBorder="1" applyAlignment="1" applyProtection="1">
      <alignment horizontal="right" vertical="center" wrapText="1"/>
    </xf>
    <xf numFmtId="177" fontId="46" fillId="14" borderId="33" xfId="19" applyNumberFormat="1" applyFont="1" applyFill="1" applyBorder="1" applyAlignment="1" applyProtection="1">
      <alignment horizontal="right" vertical="center" wrapText="1"/>
    </xf>
    <xf numFmtId="179" fontId="46" fillId="0" borderId="4" xfId="19" applyNumberFormat="1" applyFont="1" applyFill="1" applyBorder="1" applyAlignment="1" applyProtection="1">
      <alignment horizontal="right" vertical="center" wrapText="1"/>
    </xf>
    <xf numFmtId="0" fontId="84" fillId="13" borderId="36" xfId="19" applyNumberFormat="1" applyFont="1" applyFill="1" applyBorder="1" applyAlignment="1" applyProtection="1">
      <alignment horizontal="center" vertical="center" wrapText="1"/>
    </xf>
    <xf numFmtId="177" fontId="115" fillId="9" borderId="13" xfId="19" applyNumberFormat="1" applyFont="1" applyFill="1" applyBorder="1" applyAlignment="1" applyProtection="1">
      <alignment horizontal="right" vertical="center" wrapText="1"/>
    </xf>
    <xf numFmtId="179" fontId="46" fillId="0" borderId="3" xfId="19" applyNumberFormat="1" applyFont="1" applyFill="1" applyBorder="1" applyAlignment="1" applyProtection="1">
      <alignment horizontal="right" vertical="center" wrapText="1"/>
    </xf>
    <xf numFmtId="177" fontId="46" fillId="4" borderId="13" xfId="19" applyNumberFormat="1" applyFont="1" applyFill="1" applyBorder="1" applyAlignment="1" applyProtection="1">
      <alignment horizontal="right" vertical="center" wrapText="1"/>
    </xf>
    <xf numFmtId="177" fontId="46" fillId="14" borderId="13" xfId="19" applyNumberFormat="1" applyFont="1" applyFill="1" applyBorder="1" applyAlignment="1" applyProtection="1">
      <alignment horizontal="right" vertical="center" wrapText="1"/>
    </xf>
    <xf numFmtId="0" fontId="84" fillId="13" borderId="63" xfId="19" applyNumberFormat="1" applyFont="1" applyFill="1" applyBorder="1" applyAlignment="1" applyProtection="1">
      <alignment horizontal="center" vertical="center" wrapText="1"/>
    </xf>
    <xf numFmtId="177" fontId="115" fillId="9" borderId="23" xfId="19" applyNumberFormat="1" applyFont="1" applyFill="1" applyBorder="1" applyAlignment="1" applyProtection="1">
      <alignment horizontal="right" vertical="center" wrapText="1"/>
    </xf>
    <xf numFmtId="177" fontId="46" fillId="4" borderId="23" xfId="19" applyNumberFormat="1" applyFont="1" applyFill="1" applyBorder="1" applyAlignment="1" applyProtection="1">
      <alignment horizontal="right" vertical="center" wrapText="1"/>
    </xf>
    <xf numFmtId="177" fontId="46" fillId="14" borderId="23" xfId="19" applyNumberFormat="1" applyFont="1" applyFill="1" applyBorder="1" applyAlignment="1" applyProtection="1">
      <alignment horizontal="right" vertical="center" wrapText="1"/>
    </xf>
    <xf numFmtId="177" fontId="115" fillId="9" borderId="31" xfId="19" applyNumberFormat="1" applyFont="1" applyFill="1" applyBorder="1" applyAlignment="1" applyProtection="1">
      <alignment vertical="center" wrapText="1"/>
    </xf>
    <xf numFmtId="177" fontId="115" fillId="9" borderId="13" xfId="19" applyNumberFormat="1" applyFont="1" applyFill="1" applyBorder="1" applyAlignment="1" applyProtection="1">
      <alignment vertical="center" wrapText="1"/>
    </xf>
    <xf numFmtId="38" fontId="129" fillId="0" borderId="0" xfId="20" applyFont="1" applyFill="1" applyAlignment="1">
      <alignment horizontal="center" vertical="center"/>
    </xf>
    <xf numFmtId="10" fontId="0" fillId="0" borderId="0" xfId="20" applyNumberFormat="1" applyFont="1" applyFill="1" applyAlignment="1">
      <alignment horizontal="center" vertical="center"/>
    </xf>
    <xf numFmtId="0" fontId="91" fillId="13" borderId="29" xfId="19" applyNumberFormat="1" applyFont="1" applyFill="1" applyBorder="1" applyAlignment="1" applyProtection="1">
      <alignment horizontal="center" vertical="center" wrapText="1"/>
    </xf>
    <xf numFmtId="0" fontId="91" fillId="13" borderId="26" xfId="19" applyNumberFormat="1" applyFont="1" applyFill="1" applyBorder="1" applyAlignment="1" applyProtection="1">
      <alignment horizontal="center" vertical="center" wrapText="1"/>
    </xf>
    <xf numFmtId="177" fontId="115" fillId="9" borderId="28" xfId="19" applyNumberFormat="1" applyFont="1" applyFill="1" applyBorder="1" applyAlignment="1" applyProtection="1">
      <alignment vertical="center" wrapText="1"/>
    </xf>
    <xf numFmtId="177" fontId="46" fillId="4" borderId="28" xfId="19" applyNumberFormat="1" applyFont="1" applyFill="1" applyBorder="1" applyAlignment="1" applyProtection="1">
      <alignment horizontal="right" vertical="center" wrapText="1"/>
    </xf>
    <xf numFmtId="177" fontId="46" fillId="14" borderId="28" xfId="19" applyNumberFormat="1" applyFont="1" applyFill="1" applyBorder="1" applyAlignment="1" applyProtection="1">
      <alignment horizontal="right" vertical="center" wrapText="1"/>
    </xf>
    <xf numFmtId="0" fontId="84" fillId="13" borderId="35" xfId="19" applyNumberFormat="1" applyFont="1" applyFill="1" applyBorder="1" applyAlignment="1" applyProtection="1">
      <alignment horizontal="center" vertical="center" wrapText="1"/>
    </xf>
    <xf numFmtId="0" fontId="91" fillId="9" borderId="28" xfId="19" applyNumberFormat="1" applyFont="1" applyFill="1" applyBorder="1" applyAlignment="1" applyProtection="1">
      <alignment horizontal="center" vertical="center" wrapText="1"/>
    </xf>
    <xf numFmtId="0" fontId="91" fillId="9" borderId="33" xfId="19" applyNumberFormat="1" applyFont="1" applyFill="1" applyBorder="1" applyAlignment="1" applyProtection="1">
      <alignment horizontal="center" vertical="center" wrapText="1"/>
    </xf>
    <xf numFmtId="0" fontId="117" fillId="4" borderId="28" xfId="19" applyNumberFormat="1" applyFont="1" applyFill="1" applyBorder="1" applyAlignment="1" applyProtection="1">
      <alignment horizontal="center" vertical="center" wrapText="1"/>
    </xf>
    <xf numFmtId="0" fontId="117" fillId="4" borderId="33" xfId="19" applyNumberFormat="1" applyFont="1" applyFill="1" applyBorder="1" applyAlignment="1" applyProtection="1">
      <alignment horizontal="center" vertical="center" wrapText="1"/>
    </xf>
    <xf numFmtId="0" fontId="91" fillId="14" borderId="28" xfId="19" applyNumberFormat="1" applyFont="1" applyFill="1" applyBorder="1" applyAlignment="1" applyProtection="1">
      <alignment horizontal="center" vertical="center" wrapText="1"/>
    </xf>
    <xf numFmtId="0" fontId="91" fillId="14" borderId="33" xfId="19" applyNumberFormat="1" applyFont="1" applyFill="1" applyBorder="1" applyAlignment="1" applyProtection="1">
      <alignment horizontal="center" vertical="center" wrapText="1"/>
    </xf>
    <xf numFmtId="0" fontId="44" fillId="0" borderId="0" xfId="108" applyFont="1" applyBorder="1" applyAlignment="1">
      <alignment horizontal="center" vertical="center"/>
    </xf>
    <xf numFmtId="0" fontId="52" fillId="2" borderId="35" xfId="111" applyFont="1" applyFill="1" applyBorder="1" applyAlignment="1">
      <alignment horizontal="center" vertical="center" wrapText="1"/>
    </xf>
    <xf numFmtId="0" fontId="52" fillId="2" borderId="38" xfId="111" applyFont="1" applyFill="1" applyBorder="1" applyAlignment="1">
      <alignment horizontal="center" vertical="center" wrapText="1"/>
    </xf>
    <xf numFmtId="177" fontId="104" fillId="2" borderId="79" xfId="112" applyNumberFormat="1" applyFont="1" applyFill="1" applyBorder="1" applyAlignment="1">
      <alignment horizontal="center" vertical="center" wrapText="1"/>
    </xf>
    <xf numFmtId="177" fontId="104" fillId="2" borderId="68" xfId="112" applyNumberFormat="1" applyFont="1" applyFill="1" applyBorder="1" applyAlignment="1">
      <alignment horizontal="center" vertical="center" wrapText="1"/>
    </xf>
    <xf numFmtId="177" fontId="104" fillId="2" borderId="72" xfId="112" applyNumberFormat="1" applyFont="1" applyFill="1" applyBorder="1" applyAlignment="1">
      <alignment horizontal="center" vertical="center" wrapText="1"/>
    </xf>
    <xf numFmtId="177" fontId="104" fillId="2" borderId="69" xfId="112" applyNumberFormat="1" applyFont="1" applyFill="1" applyBorder="1" applyAlignment="1">
      <alignment horizontal="center" vertical="center" wrapText="1"/>
    </xf>
    <xf numFmtId="177" fontId="104" fillId="4" borderId="35" xfId="112" applyNumberFormat="1" applyFont="1" applyFill="1" applyBorder="1" applyAlignment="1">
      <alignment horizontal="center" vertical="center" wrapText="1"/>
    </xf>
    <xf numFmtId="177" fontId="104" fillId="4" borderId="38" xfId="112" applyNumberFormat="1" applyFont="1" applyFill="1" applyBorder="1" applyAlignment="1">
      <alignment horizontal="center" vertical="center" wrapText="1"/>
    </xf>
    <xf numFmtId="177" fontId="104" fillId="2" borderId="67" xfId="112" applyNumberFormat="1" applyFont="1" applyFill="1" applyBorder="1" applyAlignment="1">
      <alignment horizontal="center" vertical="center" wrapText="1"/>
    </xf>
    <xf numFmtId="0" fontId="61" fillId="2" borderId="35" xfId="0" applyNumberFormat="1" applyFont="1" applyFill="1" applyBorder="1" applyAlignment="1" applyProtection="1">
      <alignment horizontal="center" vertical="center" wrapText="1"/>
    </xf>
    <xf numFmtId="0" fontId="61" fillId="2" borderId="38" xfId="0" applyNumberFormat="1" applyFont="1" applyFill="1" applyBorder="1" applyAlignment="1" applyProtection="1">
      <alignment horizontal="center" vertical="center" wrapText="1"/>
    </xf>
    <xf numFmtId="0" fontId="99" fillId="0" borderId="0" xfId="0" applyNumberFormat="1" applyFont="1" applyFill="1" applyBorder="1" applyAlignment="1" applyProtection="1">
      <alignment horizontal="left" vertical="center"/>
    </xf>
    <xf numFmtId="0" fontId="61" fillId="2" borderId="63" xfId="0" applyNumberFormat="1" applyFont="1" applyFill="1" applyBorder="1" applyAlignment="1" applyProtection="1">
      <alignment horizontal="center" vertical="center" wrapText="1"/>
    </xf>
    <xf numFmtId="0" fontId="61" fillId="2" borderId="35" xfId="19" applyNumberFormat="1" applyFont="1" applyFill="1" applyBorder="1" applyAlignment="1" applyProtection="1">
      <alignment horizontal="center" vertical="center" wrapText="1"/>
    </xf>
    <xf numFmtId="0" fontId="61" fillId="2" borderId="38" xfId="19" applyNumberFormat="1" applyFont="1" applyFill="1" applyBorder="1" applyAlignment="1" applyProtection="1">
      <alignment horizontal="center" vertical="center" wrapText="1"/>
    </xf>
    <xf numFmtId="0" fontId="61" fillId="2" borderId="63" xfId="19" applyNumberFormat="1" applyFont="1" applyFill="1" applyBorder="1" applyAlignment="1" applyProtection="1">
      <alignment horizontal="center" vertical="center" wrapText="1"/>
    </xf>
    <xf numFmtId="0" fontId="60" fillId="0" borderId="51" xfId="19" applyFont="1" applyFill="1" applyBorder="1" applyAlignment="1">
      <alignment horizontal="center" vertical="center"/>
    </xf>
    <xf numFmtId="0" fontId="61" fillId="0" borderId="59" xfId="19" applyFont="1" applyFill="1" applyBorder="1" applyAlignment="1">
      <alignment horizontal="center" vertical="center"/>
    </xf>
    <xf numFmtId="0" fontId="61" fillId="0" borderId="55" xfId="19" applyFont="1" applyFill="1" applyBorder="1" applyAlignment="1">
      <alignment horizontal="center" vertical="center"/>
    </xf>
    <xf numFmtId="0" fontId="59" fillId="2" borderId="35" xfId="19" applyNumberFormat="1" applyFont="1" applyFill="1" applyBorder="1" applyAlignment="1" applyProtection="1">
      <alignment horizontal="center" vertical="center" wrapText="1"/>
    </xf>
    <xf numFmtId="0" fontId="59" fillId="2" borderId="63" xfId="19" applyNumberFormat="1" applyFont="1" applyFill="1" applyBorder="1" applyAlignment="1" applyProtection="1">
      <alignment horizontal="center" vertical="center" wrapText="1"/>
    </xf>
    <xf numFmtId="0" fontId="61" fillId="2" borderId="52" xfId="19" applyNumberFormat="1" applyFont="1" applyFill="1" applyBorder="1" applyAlignment="1" applyProtection="1">
      <alignment horizontal="center" vertical="center"/>
    </xf>
    <xf numFmtId="0" fontId="61" fillId="2" borderId="59" xfId="19" applyNumberFormat="1" applyFont="1" applyFill="1" applyBorder="1" applyAlignment="1" applyProtection="1">
      <alignment horizontal="center" vertical="center"/>
    </xf>
    <xf numFmtId="0" fontId="61" fillId="2" borderId="55" xfId="19" applyNumberFormat="1" applyFont="1" applyFill="1" applyBorder="1" applyAlignment="1" applyProtection="1">
      <alignment horizontal="center" vertical="center"/>
    </xf>
    <xf numFmtId="0" fontId="60" fillId="0" borderId="0" xfId="0" applyFont="1" applyAlignment="1">
      <alignment horizontal="left" vertical="center" wrapText="1"/>
    </xf>
    <xf numFmtId="0" fontId="47" fillId="2" borderId="67" xfId="116" applyFont="1" applyFill="1" applyBorder="1" applyAlignment="1">
      <alignment horizontal="center" vertical="center"/>
    </xf>
    <xf numFmtId="0" fontId="47" fillId="2" borderId="69" xfId="116" applyFont="1" applyFill="1" applyBorder="1" applyAlignment="1">
      <alignment horizontal="center" vertical="center"/>
    </xf>
    <xf numFmtId="0" fontId="47" fillId="2" borderId="20" xfId="116" applyFont="1" applyFill="1" applyBorder="1" applyAlignment="1">
      <alignment horizontal="center" vertical="center"/>
    </xf>
    <xf numFmtId="0" fontId="47" fillId="2" borderId="21" xfId="116" applyFont="1" applyFill="1" applyBorder="1" applyAlignment="1">
      <alignment horizontal="center" vertical="center"/>
    </xf>
    <xf numFmtId="0" fontId="47" fillId="2" borderId="24" xfId="116" applyFont="1" applyFill="1" applyBorder="1" applyAlignment="1">
      <alignment horizontal="center" vertical="center"/>
    </xf>
    <xf numFmtId="0" fontId="47" fillId="2" borderId="70" xfId="116" applyFont="1" applyFill="1" applyBorder="1" applyAlignment="1">
      <alignment horizontal="center" vertical="center"/>
    </xf>
    <xf numFmtId="0" fontId="49" fillId="2" borderId="15" xfId="116" applyFont="1" applyFill="1" applyBorder="1" applyAlignment="1">
      <alignment horizontal="center" vertical="center"/>
    </xf>
    <xf numFmtId="0" fontId="49" fillId="2" borderId="17" xfId="116" applyFont="1" applyFill="1" applyBorder="1" applyAlignment="1">
      <alignment horizontal="center" vertical="center"/>
    </xf>
    <xf numFmtId="0" fontId="1" fillId="2" borderId="35" xfId="116" applyFont="1" applyFill="1" applyBorder="1" applyAlignment="1">
      <alignment horizontal="center" vertical="center" textRotation="255" wrapText="1"/>
    </xf>
    <xf numFmtId="0" fontId="47" fillId="2" borderId="63" xfId="116" applyFont="1" applyFill="1" applyBorder="1" applyAlignment="1">
      <alignment horizontal="center" vertical="center" textRotation="255" wrapText="1"/>
    </xf>
    <xf numFmtId="0" fontId="47" fillId="2" borderId="38" xfId="116" applyFont="1" applyFill="1" applyBorder="1" applyAlignment="1">
      <alignment horizontal="center" vertical="center" textRotation="255" wrapText="1"/>
    </xf>
    <xf numFmtId="0" fontId="1" fillId="0" borderId="35" xfId="116" applyFont="1" applyBorder="1" applyAlignment="1">
      <alignment horizontal="center" vertical="center" textRotation="255"/>
    </xf>
    <xf numFmtId="0" fontId="1" fillId="0" borderId="63" xfId="116" applyFont="1" applyBorder="1" applyAlignment="1">
      <alignment horizontal="center" vertical="center" textRotation="255"/>
    </xf>
    <xf numFmtId="0" fontId="1" fillId="0" borderId="38" xfId="116" applyFont="1" applyBorder="1" applyAlignment="1">
      <alignment horizontal="center" vertical="center" textRotation="255"/>
    </xf>
    <xf numFmtId="0" fontId="47" fillId="2" borderId="35" xfId="116" applyFont="1" applyFill="1" applyBorder="1" applyAlignment="1">
      <alignment horizontal="center" vertical="center" textRotation="255" wrapText="1"/>
    </xf>
    <xf numFmtId="0" fontId="31" fillId="5" borderId="0" xfId="0" applyNumberFormat="1" applyFont="1" applyFill="1" applyBorder="1" applyAlignment="1" applyProtection="1">
      <alignment horizontal="left" vertical="distributed" wrapText="1"/>
    </xf>
    <xf numFmtId="0" fontId="36" fillId="0" borderId="0" xfId="112" applyFont="1" applyAlignment="1">
      <alignment horizontal="left" vertical="distributed" wrapText="1"/>
    </xf>
    <xf numFmtId="38" fontId="36" fillId="0" borderId="0" xfId="119" applyFont="1" applyFill="1" applyBorder="1" applyAlignment="1">
      <alignment horizontal="left" vertical="distributed" wrapText="1"/>
    </xf>
    <xf numFmtId="38" fontId="76" fillId="0" borderId="0" xfId="119" applyFont="1" applyFill="1" applyBorder="1" applyAlignment="1">
      <alignment horizontal="left" vertical="distributed" wrapText="1"/>
    </xf>
    <xf numFmtId="0" fontId="74" fillId="0" borderId="0" xfId="118" applyFont="1" applyAlignment="1">
      <alignment horizontal="left" vertical="distributed" wrapText="1"/>
    </xf>
    <xf numFmtId="177" fontId="90" fillId="0" borderId="20" xfId="0" applyNumberFormat="1" applyFont="1" applyFill="1" applyBorder="1" applyAlignment="1" applyProtection="1">
      <alignment vertical="center" wrapText="1"/>
    </xf>
    <xf numFmtId="177" fontId="90" fillId="0" borderId="24" xfId="0" applyNumberFormat="1" applyFont="1" applyFill="1" applyBorder="1" applyAlignment="1" applyProtection="1">
      <alignment vertical="center" wrapText="1"/>
    </xf>
    <xf numFmtId="38" fontId="61" fillId="0" borderId="19" xfId="2" applyFont="1" applyFill="1" applyBorder="1" applyAlignment="1">
      <alignment horizontal="center" vertical="center"/>
    </xf>
    <xf numFmtId="38" fontId="61" fillId="0" borderId="73" xfId="2" applyFont="1" applyFill="1" applyBorder="1" applyAlignment="1">
      <alignment horizontal="center" vertical="center"/>
    </xf>
    <xf numFmtId="180" fontId="84" fillId="0" borderId="4" xfId="0" applyNumberFormat="1" applyFont="1" applyFill="1" applyBorder="1" applyAlignment="1" applyProtection="1">
      <alignment horizontal="right" vertical="center" wrapText="1"/>
    </xf>
    <xf numFmtId="180" fontId="84" fillId="0" borderId="26" xfId="0" applyNumberFormat="1" applyFont="1" applyFill="1" applyBorder="1" applyAlignment="1" applyProtection="1">
      <alignment horizontal="right" vertical="center" wrapText="1"/>
    </xf>
    <xf numFmtId="177" fontId="92" fillId="0" borderId="20" xfId="0" applyNumberFormat="1" applyFont="1" applyFill="1" applyBorder="1" applyAlignment="1" applyProtection="1">
      <alignment vertical="center" wrapText="1"/>
    </xf>
    <xf numFmtId="177" fontId="92" fillId="0" borderId="24" xfId="0" applyNumberFormat="1" applyFont="1" applyFill="1" applyBorder="1" applyAlignment="1" applyProtection="1">
      <alignment vertical="center" wrapText="1"/>
    </xf>
    <xf numFmtId="38" fontId="63" fillId="0" borderId="19" xfId="2" applyFont="1" applyFill="1" applyBorder="1" applyAlignment="1">
      <alignment horizontal="center" vertical="center"/>
    </xf>
    <xf numFmtId="38" fontId="63" fillId="0" borderId="73" xfId="2" applyFont="1" applyFill="1" applyBorder="1" applyAlignment="1">
      <alignment horizontal="center" vertical="center"/>
    </xf>
    <xf numFmtId="180" fontId="90" fillId="0" borderId="22" xfId="2" applyNumberFormat="1" applyFont="1" applyBorder="1" applyAlignment="1">
      <alignment horizontal="right" vertical="center"/>
    </xf>
    <xf numFmtId="180" fontId="90" fillId="0" borderId="27" xfId="2" applyNumberFormat="1" applyFont="1" applyBorder="1" applyAlignment="1">
      <alignment horizontal="right" vertical="center"/>
    </xf>
    <xf numFmtId="0" fontId="85" fillId="2" borderId="63" xfId="0" applyNumberFormat="1" applyFont="1" applyFill="1" applyBorder="1" applyAlignment="1" applyProtection="1">
      <alignment horizontal="center" vertical="center" wrapText="1"/>
    </xf>
    <xf numFmtId="0" fontId="85" fillId="2" borderId="38" xfId="0" applyNumberFormat="1" applyFont="1" applyFill="1" applyBorder="1" applyAlignment="1" applyProtection="1">
      <alignment horizontal="center" vertical="center" wrapText="1"/>
    </xf>
    <xf numFmtId="177" fontId="134" fillId="2" borderId="20" xfId="0" applyNumberFormat="1" applyFont="1" applyFill="1" applyBorder="1" applyAlignment="1" applyProtection="1">
      <alignment vertical="center" wrapText="1"/>
    </xf>
    <xf numFmtId="177" fontId="134" fillId="2" borderId="24" xfId="0" applyNumberFormat="1" applyFont="1" applyFill="1" applyBorder="1" applyAlignment="1" applyProtection="1">
      <alignment vertical="center" wrapText="1"/>
    </xf>
    <xf numFmtId="38" fontId="61" fillId="2" borderId="19" xfId="2" applyFont="1" applyFill="1" applyBorder="1" applyAlignment="1">
      <alignment horizontal="center" vertical="center"/>
    </xf>
    <xf numFmtId="38" fontId="61" fillId="2" borderId="73" xfId="2" applyFont="1" applyFill="1" applyBorder="1" applyAlignment="1">
      <alignment horizontal="center" vertical="center"/>
    </xf>
    <xf numFmtId="180" fontId="106" fillId="0" borderId="4" xfId="0" applyNumberFormat="1" applyFont="1" applyFill="1" applyBorder="1" applyAlignment="1" applyProtection="1">
      <alignment horizontal="right" vertical="center" wrapText="1"/>
    </xf>
    <xf numFmtId="180" fontId="106" fillId="0" borderId="26" xfId="0" applyNumberFormat="1" applyFont="1" applyFill="1" applyBorder="1" applyAlignment="1" applyProtection="1">
      <alignment horizontal="right" vertical="center" wrapText="1"/>
    </xf>
    <xf numFmtId="38" fontId="134" fillId="0" borderId="23" xfId="2" applyFont="1" applyFill="1" applyBorder="1" applyAlignment="1" applyProtection="1">
      <alignment horizontal="right" vertical="center" wrapText="1"/>
    </xf>
    <xf numFmtId="38" fontId="134" fillId="0" borderId="33" xfId="2" applyFont="1" applyFill="1" applyBorder="1" applyAlignment="1" applyProtection="1">
      <alignment horizontal="right" vertical="center" wrapText="1"/>
    </xf>
    <xf numFmtId="177" fontId="84" fillId="0" borderId="20" xfId="0" applyNumberFormat="1" applyFont="1" applyFill="1" applyBorder="1" applyAlignment="1" applyProtection="1">
      <alignment vertical="center" wrapText="1"/>
    </xf>
    <xf numFmtId="177" fontId="84" fillId="0" borderId="24" xfId="0" applyNumberFormat="1" applyFont="1" applyFill="1" applyBorder="1" applyAlignment="1" applyProtection="1">
      <alignment vertical="center" wrapText="1"/>
    </xf>
    <xf numFmtId="177" fontId="85" fillId="0" borderId="20" xfId="0" applyNumberFormat="1" applyFont="1" applyFill="1" applyBorder="1" applyAlignment="1" applyProtection="1">
      <alignment vertical="center" wrapText="1"/>
    </xf>
    <xf numFmtId="177" fontId="85" fillId="0" borderId="24" xfId="0" applyNumberFormat="1" applyFont="1" applyFill="1" applyBorder="1" applyAlignment="1" applyProtection="1">
      <alignment vertical="center" wrapText="1"/>
    </xf>
    <xf numFmtId="180" fontId="84" fillId="0" borderId="22" xfId="2" applyNumberFormat="1" applyFont="1" applyBorder="1" applyAlignment="1">
      <alignment horizontal="right" vertical="center"/>
    </xf>
    <xf numFmtId="180" fontId="84" fillId="0" borderId="27" xfId="2" applyNumberFormat="1" applyFont="1" applyBorder="1" applyAlignment="1">
      <alignment horizontal="right" vertical="center"/>
    </xf>
    <xf numFmtId="177" fontId="102" fillId="2" borderId="20" xfId="0" applyNumberFormat="1" applyFont="1" applyFill="1" applyBorder="1" applyAlignment="1" applyProtection="1">
      <alignment vertical="center" wrapText="1"/>
    </xf>
    <xf numFmtId="177" fontId="102" fillId="2" borderId="24" xfId="0" applyNumberFormat="1" applyFont="1" applyFill="1" applyBorder="1" applyAlignment="1" applyProtection="1">
      <alignment vertical="center" wrapText="1"/>
    </xf>
    <xf numFmtId="38" fontId="102" fillId="0" borderId="23" xfId="2" applyFont="1" applyFill="1" applyBorder="1" applyAlignment="1" applyProtection="1">
      <alignment horizontal="right" vertical="center" wrapText="1"/>
    </xf>
    <xf numFmtId="38" fontId="102" fillId="0" borderId="33" xfId="2" applyFont="1" applyFill="1" applyBorder="1" applyAlignment="1" applyProtection="1">
      <alignment horizontal="right" vertical="center" wrapText="1"/>
    </xf>
    <xf numFmtId="177" fontId="84" fillId="0" borderId="66" xfId="0" applyNumberFormat="1" applyFont="1" applyFill="1" applyBorder="1" applyAlignment="1" applyProtection="1">
      <alignment vertical="center" wrapText="1"/>
    </xf>
    <xf numFmtId="177" fontId="84" fillId="0" borderId="74" xfId="0" applyNumberFormat="1" applyFont="1" applyFill="1" applyBorder="1" applyAlignment="1" applyProtection="1">
      <alignment vertical="center" wrapText="1"/>
    </xf>
    <xf numFmtId="38" fontId="61" fillId="0" borderId="61" xfId="2" applyFont="1" applyFill="1" applyBorder="1" applyAlignment="1">
      <alignment horizontal="center" vertical="center"/>
    </xf>
    <xf numFmtId="38" fontId="61" fillId="0" borderId="43" xfId="2" applyFont="1" applyFill="1" applyBorder="1" applyAlignment="1">
      <alignment horizontal="center" vertical="center"/>
    </xf>
    <xf numFmtId="180" fontId="84" fillId="0" borderId="2" xfId="0" applyNumberFormat="1" applyFont="1" applyFill="1" applyBorder="1" applyAlignment="1" applyProtection="1">
      <alignment horizontal="right" vertical="center" wrapText="1"/>
    </xf>
    <xf numFmtId="180" fontId="84" fillId="0" borderId="3" xfId="0" applyNumberFormat="1" applyFont="1" applyFill="1" applyBorder="1" applyAlignment="1" applyProtection="1">
      <alignment horizontal="right" vertical="center" wrapText="1"/>
    </xf>
    <xf numFmtId="177" fontId="85" fillId="0" borderId="66" xfId="0" applyNumberFormat="1" applyFont="1" applyFill="1" applyBorder="1" applyAlignment="1" applyProtection="1">
      <alignment vertical="center" wrapText="1"/>
    </xf>
    <xf numFmtId="177" fontId="85" fillId="0" borderId="74" xfId="0" applyNumberFormat="1" applyFont="1" applyFill="1" applyBorder="1" applyAlignment="1" applyProtection="1">
      <alignment vertical="center" wrapText="1"/>
    </xf>
    <xf numFmtId="180" fontId="84" fillId="0" borderId="32" xfId="2" applyNumberFormat="1" applyFont="1" applyBorder="1" applyAlignment="1">
      <alignment horizontal="right" vertical="center"/>
    </xf>
    <xf numFmtId="180" fontId="84" fillId="0" borderId="14" xfId="2" applyNumberFormat="1" applyFont="1" applyBorder="1" applyAlignment="1">
      <alignment horizontal="right" vertical="center"/>
    </xf>
    <xf numFmtId="0" fontId="85" fillId="2" borderId="37" xfId="0" applyNumberFormat="1" applyFont="1" applyFill="1" applyBorder="1" applyAlignment="1" applyProtection="1">
      <alignment horizontal="center" vertical="center" wrapText="1"/>
    </xf>
    <xf numFmtId="0" fontId="85" fillId="2" borderId="36" xfId="0" applyNumberFormat="1" applyFont="1" applyFill="1" applyBorder="1" applyAlignment="1" applyProtection="1">
      <alignment horizontal="center" vertical="center" wrapText="1"/>
    </xf>
    <xf numFmtId="177" fontId="102" fillId="2" borderId="66" xfId="0" applyNumberFormat="1" applyFont="1" applyFill="1" applyBorder="1" applyAlignment="1" applyProtection="1">
      <alignment vertical="center" wrapText="1"/>
    </xf>
    <xf numFmtId="177" fontId="102" fillId="2" borderId="74" xfId="0" applyNumberFormat="1" applyFont="1" applyFill="1" applyBorder="1" applyAlignment="1" applyProtection="1">
      <alignment vertical="center" wrapText="1"/>
    </xf>
    <xf numFmtId="38" fontId="61" fillId="2" borderId="61" xfId="2" applyFont="1" applyFill="1" applyBorder="1" applyAlignment="1">
      <alignment horizontal="center" vertical="center"/>
    </xf>
    <xf numFmtId="38" fontId="61" fillId="2" borderId="43" xfId="2" applyFont="1" applyFill="1" applyBorder="1" applyAlignment="1">
      <alignment horizontal="center" vertical="center"/>
    </xf>
    <xf numFmtId="180" fontId="106" fillId="0" borderId="2" xfId="0" applyNumberFormat="1" applyFont="1" applyFill="1" applyBorder="1" applyAlignment="1" applyProtection="1">
      <alignment horizontal="right" vertical="center" wrapText="1"/>
    </xf>
    <xf numFmtId="180" fontId="106" fillId="0" borderId="3" xfId="0" applyNumberFormat="1" applyFont="1" applyFill="1" applyBorder="1" applyAlignment="1" applyProtection="1">
      <alignment horizontal="right" vertical="center" wrapText="1"/>
    </xf>
    <xf numFmtId="38" fontId="102" fillId="0" borderId="31" xfId="2" applyFont="1" applyFill="1" applyBorder="1" applyAlignment="1" applyProtection="1">
      <alignment horizontal="right" vertical="center" wrapText="1"/>
    </xf>
    <xf numFmtId="38" fontId="102" fillId="0" borderId="13" xfId="2" applyFont="1" applyFill="1" applyBorder="1" applyAlignment="1" applyProtection="1">
      <alignment horizontal="right" vertical="center" wrapText="1"/>
    </xf>
    <xf numFmtId="180" fontId="106" fillId="0" borderId="32" xfId="0" applyNumberFormat="1" applyFont="1" applyFill="1" applyBorder="1" applyAlignment="1" applyProtection="1">
      <alignment horizontal="right" vertical="center" wrapText="1"/>
    </xf>
    <xf numFmtId="180" fontId="106" fillId="0" borderId="22" xfId="0" applyNumberFormat="1" applyFont="1" applyFill="1" applyBorder="1" applyAlignment="1" applyProtection="1">
      <alignment horizontal="right" vertical="center" wrapText="1"/>
    </xf>
    <xf numFmtId="180" fontId="106" fillId="0" borderId="14" xfId="0" applyNumberFormat="1" applyFont="1" applyFill="1" applyBorder="1" applyAlignment="1" applyProtection="1">
      <alignment horizontal="right" vertical="center" wrapText="1"/>
    </xf>
    <xf numFmtId="38" fontId="102" fillId="0" borderId="31" xfId="2" applyFont="1" applyFill="1" applyBorder="1" applyAlignment="1" applyProtection="1">
      <alignment vertical="center" wrapText="1"/>
    </xf>
    <xf numFmtId="38" fontId="102" fillId="0" borderId="23" xfId="2" applyFont="1" applyFill="1" applyBorder="1" applyAlignment="1" applyProtection="1">
      <alignment vertical="center" wrapText="1"/>
    </xf>
    <xf numFmtId="38" fontId="102" fillId="0" borderId="13" xfId="2" applyFont="1" applyFill="1" applyBorder="1" applyAlignment="1" applyProtection="1">
      <alignment vertical="center" wrapText="1"/>
    </xf>
    <xf numFmtId="180" fontId="84" fillId="0" borderId="32" xfId="0" applyNumberFormat="1" applyFont="1" applyFill="1" applyBorder="1" applyAlignment="1" applyProtection="1">
      <alignment horizontal="right" vertical="center" wrapText="1"/>
    </xf>
    <xf numFmtId="180" fontId="84" fillId="0" borderId="22" xfId="0" applyNumberFormat="1" applyFont="1" applyFill="1" applyBorder="1" applyAlignment="1" applyProtection="1">
      <alignment horizontal="right" vertical="center" wrapText="1"/>
    </xf>
    <xf numFmtId="180" fontId="84" fillId="0" borderId="14" xfId="0" applyNumberFormat="1" applyFont="1" applyFill="1" applyBorder="1" applyAlignment="1" applyProtection="1">
      <alignment horizontal="right" vertical="center" wrapText="1"/>
    </xf>
    <xf numFmtId="180" fontId="84" fillId="0" borderId="29" xfId="0" quotePrefix="1" applyNumberFormat="1" applyFont="1" applyFill="1" applyBorder="1" applyAlignment="1" applyProtection="1">
      <alignment horizontal="right" vertical="center" wrapText="1"/>
    </xf>
    <xf numFmtId="180" fontId="84" fillId="0" borderId="30" xfId="0" quotePrefix="1" applyNumberFormat="1" applyFont="1" applyFill="1" applyBorder="1" applyAlignment="1" applyProtection="1">
      <alignment horizontal="right" vertical="center" wrapText="1"/>
    </xf>
    <xf numFmtId="180" fontId="57" fillId="2" borderId="29" xfId="0" applyNumberFormat="1" applyFont="1" applyFill="1" applyBorder="1" applyAlignment="1" applyProtection="1">
      <alignment horizontal="center" vertical="center" wrapText="1"/>
    </xf>
    <xf numFmtId="180" fontId="57" fillId="2" borderId="4" xfId="0" applyNumberFormat="1" applyFont="1" applyFill="1" applyBorder="1" applyAlignment="1" applyProtection="1">
      <alignment horizontal="center" vertical="center" wrapText="1"/>
    </xf>
    <xf numFmtId="180" fontId="57" fillId="2" borderId="26" xfId="0" applyNumberFormat="1" applyFont="1" applyFill="1" applyBorder="1" applyAlignment="1" applyProtection="1">
      <alignment horizontal="center" vertical="center" wrapText="1"/>
    </xf>
    <xf numFmtId="0" fontId="105" fillId="2" borderId="50" xfId="0" applyNumberFormat="1" applyFont="1" applyFill="1" applyBorder="1" applyAlignment="1" applyProtection="1">
      <alignment horizontal="center" vertical="center" wrapText="1"/>
    </xf>
    <xf numFmtId="0" fontId="105" fillId="2" borderId="51" xfId="0" applyNumberFormat="1" applyFont="1" applyFill="1" applyBorder="1" applyAlignment="1" applyProtection="1">
      <alignment horizontal="center" vertical="center" wrapText="1"/>
    </xf>
    <xf numFmtId="0" fontId="103" fillId="2" borderId="67" xfId="0" applyNumberFormat="1" applyFont="1" applyFill="1" applyBorder="1" applyAlignment="1" applyProtection="1">
      <alignment horizontal="center" vertical="center" wrapText="1"/>
    </xf>
    <xf numFmtId="0" fontId="103" fillId="2" borderId="72" xfId="0" applyNumberFormat="1" applyFont="1" applyFill="1" applyBorder="1" applyAlignment="1" applyProtection="1">
      <alignment horizontal="center" vertical="center" wrapText="1"/>
    </xf>
    <xf numFmtId="0" fontId="103" fillId="2" borderId="20" xfId="0" applyNumberFormat="1" applyFont="1" applyFill="1" applyBorder="1" applyAlignment="1" applyProtection="1">
      <alignment horizontal="center" vertical="center" wrapText="1"/>
    </xf>
    <xf numFmtId="0" fontId="103" fillId="2" borderId="19" xfId="0" applyNumberFormat="1" applyFont="1" applyFill="1" applyBorder="1" applyAlignment="1" applyProtection="1">
      <alignment horizontal="center" vertical="center" wrapText="1"/>
    </xf>
    <xf numFmtId="0" fontId="103" fillId="2" borderId="24" xfId="0" applyNumberFormat="1" applyFont="1" applyFill="1" applyBorder="1" applyAlignment="1" applyProtection="1">
      <alignment horizontal="center" vertical="center" wrapText="1"/>
    </xf>
    <xf numFmtId="0" fontId="103" fillId="2" borderId="73" xfId="0" applyNumberFormat="1" applyFont="1" applyFill="1" applyBorder="1" applyAlignment="1" applyProtection="1">
      <alignment horizontal="center" vertical="center" wrapText="1"/>
    </xf>
    <xf numFmtId="180" fontId="57" fillId="2" borderId="30" xfId="0" applyNumberFormat="1" applyFont="1" applyFill="1" applyBorder="1" applyAlignment="1" applyProtection="1">
      <alignment horizontal="center" vertical="center" wrapText="1"/>
    </xf>
    <xf numFmtId="180" fontId="57" fillId="2" borderId="22" xfId="0" applyNumberFormat="1" applyFont="1" applyFill="1" applyBorder="1" applyAlignment="1" applyProtection="1">
      <alignment horizontal="center" vertical="center" wrapText="1"/>
    </xf>
    <xf numFmtId="180" fontId="57" fillId="2" borderId="27" xfId="0" applyNumberFormat="1" applyFont="1" applyFill="1" applyBorder="1" applyAlignment="1" applyProtection="1">
      <alignment horizontal="center" vertical="center" wrapText="1"/>
    </xf>
    <xf numFmtId="0" fontId="105" fillId="2" borderId="1" xfId="0" applyNumberFormat="1" applyFont="1" applyFill="1" applyBorder="1" applyAlignment="1" applyProtection="1">
      <alignment horizontal="center" vertical="center" wrapText="1"/>
    </xf>
    <xf numFmtId="0" fontId="105" fillId="2" borderId="5" xfId="0" applyNumberFormat="1" applyFont="1" applyFill="1" applyBorder="1" applyAlignment="1" applyProtection="1">
      <alignment horizontal="center" vertical="center" wrapText="1"/>
    </xf>
    <xf numFmtId="0" fontId="105" fillId="2" borderId="11" xfId="0" applyNumberFormat="1" applyFont="1" applyFill="1" applyBorder="1" applyAlignment="1" applyProtection="1">
      <alignment horizontal="center" vertical="center" wrapText="1"/>
    </xf>
    <xf numFmtId="0" fontId="105" fillId="2" borderId="47" xfId="0" applyNumberFormat="1" applyFont="1" applyFill="1" applyBorder="1" applyAlignment="1" applyProtection="1">
      <alignment horizontal="center" vertical="center" wrapText="1"/>
    </xf>
    <xf numFmtId="0" fontId="85" fillId="2" borderId="35" xfId="0" applyNumberFormat="1" applyFont="1" applyFill="1" applyBorder="1" applyAlignment="1" applyProtection="1">
      <alignment horizontal="center" vertical="center" wrapText="1"/>
    </xf>
    <xf numFmtId="0" fontId="57" fillId="2" borderId="29" xfId="0" applyNumberFormat="1" applyFont="1" applyFill="1" applyBorder="1" applyAlignment="1" applyProtection="1">
      <alignment horizontal="center" vertical="center" wrapText="1"/>
    </xf>
    <xf numFmtId="0" fontId="57" fillId="2" borderId="4" xfId="0" applyNumberFormat="1" applyFont="1" applyFill="1" applyBorder="1" applyAlignment="1" applyProtection="1">
      <alignment horizontal="center" vertical="center" wrapText="1"/>
    </xf>
    <xf numFmtId="0" fontId="57" fillId="2" borderId="26" xfId="0" applyNumberFormat="1" applyFont="1" applyFill="1" applyBorder="1" applyAlignment="1" applyProtection="1">
      <alignment horizontal="center" vertical="center" wrapText="1"/>
    </xf>
    <xf numFmtId="38" fontId="103" fillId="2" borderId="28" xfId="2" applyFont="1" applyFill="1" applyBorder="1" applyAlignment="1" applyProtection="1">
      <alignment horizontal="center" vertical="center" wrapText="1"/>
    </xf>
    <xf numFmtId="38" fontId="103" fillId="2" borderId="23" xfId="2" applyFont="1" applyFill="1" applyBorder="1" applyAlignment="1" applyProtection="1">
      <alignment horizontal="center" vertical="center" wrapText="1"/>
    </xf>
    <xf numFmtId="38" fontId="103" fillId="2" borderId="33" xfId="2" applyFont="1" applyFill="1" applyBorder="1" applyAlignment="1" applyProtection="1">
      <alignment horizontal="center" vertical="center" wrapText="1"/>
    </xf>
    <xf numFmtId="0" fontId="44" fillId="0" borderId="0" xfId="111" applyFont="1" applyBorder="1" applyAlignment="1">
      <alignment horizontal="center" vertical="center"/>
    </xf>
    <xf numFmtId="0" fontId="61" fillId="2" borderId="52" xfId="0" applyNumberFormat="1" applyFont="1" applyFill="1" applyBorder="1" applyAlignment="1" applyProtection="1">
      <alignment horizontal="center" vertical="center"/>
    </xf>
    <xf numFmtId="0" fontId="61" fillId="2" borderId="59" xfId="0" applyNumberFormat="1" applyFont="1" applyFill="1" applyBorder="1" applyAlignment="1" applyProtection="1">
      <alignment horizontal="center" vertical="center"/>
    </xf>
    <xf numFmtId="0" fontId="61" fillId="2" borderId="55" xfId="0" applyNumberFormat="1" applyFont="1" applyFill="1" applyBorder="1" applyAlignment="1" applyProtection="1">
      <alignment horizontal="center" vertical="center"/>
    </xf>
    <xf numFmtId="38" fontId="60" fillId="2" borderId="47" xfId="2" applyFont="1" applyFill="1" applyBorder="1" applyAlignment="1">
      <alignment horizontal="center" vertical="center" wrapText="1"/>
    </xf>
    <xf numFmtId="38" fontId="60" fillId="2" borderId="46" xfId="2" applyFont="1" applyFill="1" applyBorder="1" applyAlignment="1">
      <alignment horizontal="center" vertical="center" wrapText="1"/>
    </xf>
    <xf numFmtId="0" fontId="59" fillId="2" borderId="35" xfId="0" applyNumberFormat="1" applyFont="1" applyFill="1" applyBorder="1" applyAlignment="1" applyProtection="1">
      <alignment horizontal="center" vertical="center" wrapText="1"/>
    </xf>
    <xf numFmtId="0" fontId="59" fillId="2" borderId="38" xfId="0" applyNumberFormat="1" applyFont="1" applyFill="1" applyBorder="1" applyAlignment="1" applyProtection="1">
      <alignment horizontal="center" vertical="center" wrapText="1"/>
    </xf>
    <xf numFmtId="0" fontId="60" fillId="2" borderId="52" xfId="0" applyFont="1" applyFill="1" applyBorder="1" applyAlignment="1">
      <alignment horizontal="center" vertical="center"/>
    </xf>
    <xf numFmtId="0" fontId="60" fillId="2" borderId="59" xfId="0" applyFont="1" applyFill="1" applyBorder="1" applyAlignment="1">
      <alignment horizontal="center" vertical="center"/>
    </xf>
    <xf numFmtId="0" fontId="60" fillId="2" borderId="55" xfId="0" applyFont="1" applyFill="1" applyBorder="1" applyAlignment="1">
      <alignment horizontal="center" vertical="center"/>
    </xf>
    <xf numFmtId="0" fontId="59" fillId="2" borderId="63"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left" vertical="center"/>
    </xf>
    <xf numFmtId="0" fontId="60" fillId="0" borderId="68" xfId="0" applyFont="1" applyBorder="1" applyAlignment="1">
      <alignment horizontal="left" vertical="center" wrapText="1"/>
    </xf>
  </cellXfs>
  <cellStyles count="121">
    <cellStyle name="パーセント" xfId="6" builtinId="5"/>
    <cellStyle name="パーセント 2" xfId="8"/>
    <cellStyle name="パーセント 2 2" xfId="21"/>
    <cellStyle name="パーセント 2 3" xfId="25"/>
    <cellStyle name="パーセント 2 3 2" xfId="48"/>
    <cellStyle name="パーセント 2 3 3" xfId="63"/>
    <cellStyle name="パーセント 2 3 4" xfId="101"/>
    <cellStyle name="パーセント 2 3 4 2" xfId="120"/>
    <cellStyle name="パーセント 2 4" xfId="39"/>
    <cellStyle name="パーセント 2 5" xfId="54"/>
    <cellStyle name="パーセント 2 6" xfId="94"/>
    <cellStyle name="パーセント 2 6 2" xfId="110"/>
    <cellStyle name="パーセント 3" xfId="18"/>
    <cellStyle name="桁区切り" xfId="2" builtinId="6"/>
    <cellStyle name="桁区切り 2" xfId="4"/>
    <cellStyle name="桁区切り 2 2" xfId="20"/>
    <cellStyle name="桁区切り 2 3" xfId="28"/>
    <cellStyle name="桁区切り 2 3 2" xfId="36"/>
    <cellStyle name="桁区切り 2 3 3" xfId="51"/>
    <cellStyle name="桁区切り 2 3 4" xfId="66"/>
    <cellStyle name="桁区切り 2 3 5" xfId="91"/>
    <cellStyle name="桁区切り 2 3 5 2" xfId="107"/>
    <cellStyle name="桁区切り 2 4" xfId="45"/>
    <cellStyle name="桁区切り 2 5" xfId="61"/>
    <cellStyle name="桁区切り 2 6" xfId="100"/>
    <cellStyle name="桁区切り 2 6 2" xfId="119"/>
    <cellStyle name="桁区切り 3" xfId="10"/>
    <cellStyle name="桁区切り 3 2" xfId="27"/>
    <cellStyle name="桁区切り 3 2 2" xfId="41"/>
    <cellStyle name="桁区切り 3 2 3" xfId="57"/>
    <cellStyle name="桁区切り 3 2 4" xfId="97"/>
    <cellStyle name="桁区切り 3 2 4 2" xfId="113"/>
    <cellStyle name="桁区切り 3 3" xfId="67"/>
    <cellStyle name="桁区切り 4" xfId="12"/>
    <cellStyle name="桁区切り 4 2" xfId="43"/>
    <cellStyle name="桁区切り 4 3" xfId="59"/>
    <cellStyle name="桁区切り 4 4" xfId="99"/>
    <cellStyle name="桁区切り 4 4 2" xfId="103"/>
    <cellStyle name="桁区切り 4 4 3" xfId="117"/>
    <cellStyle name="桁区切り 5" xfId="17"/>
    <cellStyle name="桁区切り 6" xfId="22"/>
    <cellStyle name="桁区切り 7" xfId="32"/>
    <cellStyle name="桁区切り 7 2" xfId="68"/>
    <cellStyle name="桁区切り 7 2 2" xfId="69"/>
    <cellStyle name="桁区切り 7 2 2 2" xfId="70"/>
    <cellStyle name="標準" xfId="0" builtinId="0"/>
    <cellStyle name="標準 10" xfId="16"/>
    <cellStyle name="標準 11" xfId="31"/>
    <cellStyle name="標準 11 2" xfId="71"/>
    <cellStyle name="標準 11 2 2" xfId="72"/>
    <cellStyle name="標準 11 2 2 2" xfId="73"/>
    <cellStyle name="標準 12" xfId="33"/>
    <cellStyle name="標準 2" xfId="1"/>
    <cellStyle name="標準 2 2" xfId="15"/>
    <cellStyle name="標準 2 2 2" xfId="29"/>
    <cellStyle name="標準 2 2 2 2" xfId="74"/>
    <cellStyle name="標準 2 2 2 3" xfId="75"/>
    <cellStyle name="標準 2 2 3" xfId="76"/>
    <cellStyle name="標準 2 3" xfId="19"/>
    <cellStyle name="標準 2 4" xfId="77"/>
    <cellStyle name="標準 3" xfId="3"/>
    <cellStyle name="標準 3 2" xfId="23"/>
    <cellStyle name="標準 3 2 2" xfId="35"/>
    <cellStyle name="標準 3 2 3" xfId="50"/>
    <cellStyle name="標準 3 2 4" xfId="56"/>
    <cellStyle name="標準 3 2 5" xfId="65"/>
    <cellStyle name="標準 3 2 6" xfId="90"/>
    <cellStyle name="標準 3 2 6 2" xfId="106"/>
    <cellStyle name="標準 3 2 7" xfId="96"/>
    <cellStyle name="標準 3 2 7 2" xfId="112"/>
    <cellStyle name="標準 3 3" xfId="34"/>
    <cellStyle name="標準 3 4" xfId="44"/>
    <cellStyle name="標準 3 5" xfId="49"/>
    <cellStyle name="標準 3 5 2" xfId="105"/>
    <cellStyle name="標準 3 6" xfId="60"/>
    <cellStyle name="標準 3 6 2" xfId="118"/>
    <cellStyle name="標準 3 7" xfId="64"/>
    <cellStyle name="標準 3 8" xfId="89"/>
    <cellStyle name="標準 3 8 2" xfId="104"/>
    <cellStyle name="標準 4" xfId="5"/>
    <cellStyle name="標準 4 2" xfId="78"/>
    <cellStyle name="標準 5" xfId="7"/>
    <cellStyle name="標準 5 2" xfId="24"/>
    <cellStyle name="標準 5 2 2" xfId="40"/>
    <cellStyle name="標準 5 2 3" xfId="47"/>
    <cellStyle name="標準 5 2 4" xfId="55"/>
    <cellStyle name="標準 5 2 5" xfId="62"/>
    <cellStyle name="標準 5 2 6" xfId="95"/>
    <cellStyle name="標準 5 2 6 2" xfId="111"/>
    <cellStyle name="標準 5 3" xfId="37"/>
    <cellStyle name="標準 5 3 2" xfId="115"/>
    <cellStyle name="標準 5 4" xfId="46"/>
    <cellStyle name="標準 5 5" xfId="52"/>
    <cellStyle name="標準 5 6" xfId="92"/>
    <cellStyle name="標準 5 6 2" xfId="108"/>
    <cellStyle name="標準 6" xfId="9"/>
    <cellStyle name="標準 6 2" xfId="26"/>
    <cellStyle name="標準 6 2 2" xfId="38"/>
    <cellStyle name="標準 6 2 2 2" xfId="114"/>
    <cellStyle name="標準 6 2 3" xfId="53"/>
    <cellStyle name="標準 6 2 4" xfId="93"/>
    <cellStyle name="標準 6 2 4 2" xfId="109"/>
    <cellStyle name="標準 6 3" xfId="79"/>
    <cellStyle name="標準 7" xfId="11"/>
    <cellStyle name="標準 7 2" xfId="42"/>
    <cellStyle name="標準 7 3" xfId="58"/>
    <cellStyle name="標準 7 4" xfId="98"/>
    <cellStyle name="標準 7 4 2" xfId="102"/>
    <cellStyle name="標準 7 4 3" xfId="116"/>
    <cellStyle name="標準 8" xfId="13"/>
    <cellStyle name="標準 8 2" xfId="30"/>
    <cellStyle name="標準 8 2 2" xfId="80"/>
    <cellStyle name="標準 8 2 3" xfId="81"/>
    <cellStyle name="標準 8 2 3 2" xfId="82"/>
    <cellStyle name="標準 8 2 3 2 2" xfId="83"/>
    <cellStyle name="標準 8 2 4" xfId="84"/>
    <cellStyle name="標準 8 2 5" xfId="85"/>
    <cellStyle name="標準 8 2 5 2" xfId="86"/>
    <cellStyle name="標準 8 3" xfId="87"/>
    <cellStyle name="標準 9" xfId="14"/>
    <cellStyle name="標準 9 2" xfId="88"/>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B1B1B"/>
      <rgbColor rgb="00DAD9D8"/>
      <rgbColor rgb="00FEFEFE"/>
      <rgbColor rgb="001A1A1A"/>
      <rgbColor rgb="00EDEDED"/>
      <rgbColor rgb="00F0F0F0"/>
      <rgbColor rgb="00EEEEEE"/>
      <rgbColor rgb="00F9F9F9"/>
      <rgbColor rgb="00EAEAEA"/>
      <rgbColor rgb="00E7E7E7"/>
      <rgbColor rgb="00ECECEC"/>
      <rgbColor rgb="00EBEBEB"/>
      <rgbColor rgb="00F1F1F1"/>
      <rgbColor rgb="00E6E6E6"/>
      <rgbColor rgb="00E8E8E8"/>
      <rgbColor rgb="009A9A9A"/>
      <rgbColor rgb="00A2A2A1"/>
      <rgbColor rgb="00100F0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CCFF"/>
      <color rgb="FFCCFFFF"/>
      <color rgb="FFCCFF66"/>
      <color rgb="FFFFCCCC"/>
      <color rgb="FFCCFF99"/>
      <color rgb="FFCCCCFF"/>
      <color rgb="FF9999FF"/>
      <color rgb="FFFFC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0-1679-4B4D-8A74-AED177391F1B}"/>
            </c:ext>
          </c:extLst>
        </c:ser>
        <c:ser>
          <c:idx val="1"/>
          <c:order val="1"/>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1-1679-4B4D-8A74-AED177391F1B}"/>
            </c:ext>
          </c:extLst>
        </c:ser>
        <c:ser>
          <c:idx val="2"/>
          <c:order val="2"/>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2-1679-4B4D-8A74-AED177391F1B}"/>
            </c:ext>
          </c:extLst>
        </c:ser>
        <c:ser>
          <c:idx val="3"/>
          <c:order val="3"/>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3-1679-4B4D-8A74-AED177391F1B}"/>
            </c:ext>
          </c:extLst>
        </c:ser>
        <c:ser>
          <c:idx val="4"/>
          <c:order val="4"/>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4-1679-4B4D-8A74-AED177391F1B}"/>
            </c:ext>
          </c:extLst>
        </c:ser>
        <c:ser>
          <c:idx val="5"/>
          <c:order val="5"/>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5-1679-4B4D-8A74-AED177391F1B}"/>
            </c:ext>
          </c:extLst>
        </c:ser>
        <c:ser>
          <c:idx val="6"/>
          <c:order val="6"/>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6-1679-4B4D-8A74-AED177391F1B}"/>
            </c:ext>
          </c:extLst>
        </c:ser>
        <c:ser>
          <c:idx val="7"/>
          <c:order val="7"/>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7-1679-4B4D-8A74-AED177391F1B}"/>
            </c:ext>
          </c:extLst>
        </c:ser>
        <c:ser>
          <c:idx val="8"/>
          <c:order val="8"/>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8-1679-4B4D-8A74-AED177391F1B}"/>
            </c:ext>
          </c:extLst>
        </c:ser>
        <c:ser>
          <c:idx val="9"/>
          <c:order val="9"/>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9-1679-4B4D-8A74-AED177391F1B}"/>
            </c:ext>
          </c:extLst>
        </c:ser>
        <c:dLbls>
          <c:showLegendKey val="0"/>
          <c:showVal val="0"/>
          <c:showCatName val="0"/>
          <c:showSerName val="0"/>
          <c:showPercent val="0"/>
          <c:showBubbleSize val="0"/>
        </c:dLbls>
        <c:marker val="1"/>
        <c:smooth val="0"/>
        <c:axId val="91745664"/>
        <c:axId val="107627264"/>
      </c:lineChart>
      <c:catAx>
        <c:axId val="91745664"/>
        <c:scaling>
          <c:orientation val="minMax"/>
        </c:scaling>
        <c:delete val="0"/>
        <c:axPos val="b"/>
        <c:majorTickMark val="out"/>
        <c:minorTickMark val="none"/>
        <c:tickLblPos val="nextTo"/>
        <c:crossAx val="107627264"/>
        <c:crosses val="autoZero"/>
        <c:auto val="1"/>
        <c:lblAlgn val="ctr"/>
        <c:lblOffset val="100"/>
        <c:noMultiLvlLbl val="0"/>
      </c:catAx>
      <c:valAx>
        <c:axId val="107627264"/>
        <c:scaling>
          <c:orientation val="minMax"/>
          <c:max val="60000"/>
        </c:scaling>
        <c:delete val="0"/>
        <c:axPos val="l"/>
        <c:majorGridlines/>
        <c:numFmt formatCode="General" sourceLinked="1"/>
        <c:majorTickMark val="out"/>
        <c:minorTickMark val="none"/>
        <c:tickLblPos val="nextTo"/>
        <c:crossAx val="91745664"/>
        <c:crosses val="autoZero"/>
        <c:crossBetween val="between"/>
      </c:valAx>
    </c:plotArea>
    <c:legend>
      <c:legendPos val="r"/>
      <c:layout>
        <c:manualLayout>
          <c:xMode val="edge"/>
          <c:yMode val="edge"/>
          <c:x val="0.77698633344316204"/>
          <c:y val="2.5761573957051215E-2"/>
          <c:w val="0.2120547640233324"/>
          <c:h val="0.9198713729478759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400"/>
              <a:t>男女比率推移</a:t>
            </a:r>
          </a:p>
        </c:rich>
      </c:tx>
      <c:overlay val="0"/>
    </c:title>
    <c:autoTitleDeleted val="0"/>
    <c:plotArea>
      <c:layout>
        <c:manualLayout>
          <c:layoutTarget val="inner"/>
          <c:xMode val="edge"/>
          <c:yMode val="edge"/>
          <c:x val="0.16292101114306973"/>
          <c:y val="0.11652769646634474"/>
          <c:w val="0.80693163639455467"/>
          <c:h val="0.80590348116102184"/>
        </c:manualLayout>
      </c:layout>
      <c:barChart>
        <c:barDir val="bar"/>
        <c:grouping val="percentStacked"/>
        <c:varyColors val="0"/>
        <c:ser>
          <c:idx val="0"/>
          <c:order val="0"/>
          <c:tx>
            <c:strRef>
              <c:f>'2.4男女別邦人数'!$J$63</c:f>
              <c:strCache>
                <c:ptCount val="1"/>
                <c:pt idx="0">
                  <c:v>男</c:v>
                </c:pt>
              </c:strCache>
            </c:strRef>
          </c:tx>
          <c:spPr>
            <a:pattFill prst="pct5">
              <a:fgClr>
                <a:schemeClr val="tx1"/>
              </a:fgClr>
              <a:bgClr>
                <a:srgbClr val="FFC000"/>
              </a:bgClr>
            </a:pattFill>
            <a:ln>
              <a:solidFill>
                <a:schemeClr val="tx1"/>
              </a:solidFill>
            </a:ln>
          </c:spPr>
          <c:invertIfNegative val="0"/>
          <c:dLbls>
            <c:dLbl>
              <c:idx val="0"/>
              <c:layout>
                <c:manualLayout>
                  <c:x val="4.1378833977040287E-3"/>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A2-4576-AE4B-0C1ADFB31D30}"/>
                </c:ext>
              </c:extLst>
            </c:dLbl>
            <c:dLbl>
              <c:idx val="1"/>
              <c:layout>
                <c:manualLayout>
                  <c:x val="-3.7930159639846062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A2-4576-AE4B-0C1ADFB31D30}"/>
                </c:ext>
              </c:extLst>
            </c:dLbl>
            <c:dLbl>
              <c:idx val="2"/>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A2-4576-AE4B-0C1ADFB31D30}"/>
                </c:ext>
              </c:extLst>
            </c:dLbl>
            <c:dLbl>
              <c:idx val="3"/>
              <c:layout>
                <c:manualLayout>
                  <c:x val="-3.7930159639846062E-17"/>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A2-4576-AE4B-0C1ADFB31D30}"/>
                </c:ext>
              </c:extLst>
            </c:dLbl>
            <c:dLbl>
              <c:idx val="4"/>
              <c:layout>
                <c:manualLayout>
                  <c:x val="-4.1378833977040287E-3"/>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A2-4576-AE4B-0C1ADFB31D30}"/>
                </c:ext>
              </c:extLst>
            </c:dLbl>
            <c:dLbl>
              <c:idx val="5"/>
              <c:layout>
                <c:manualLayout>
                  <c:x val="4.1378833977040287E-3"/>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A2-4576-AE4B-0C1ADFB31D30}"/>
                </c:ext>
              </c:extLst>
            </c:dLbl>
            <c:dLbl>
              <c:idx val="6"/>
              <c:layout>
                <c:manualLayout>
                  <c:x val="0"/>
                  <c:y val="3.8033225541332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A2-4576-AE4B-0C1ADFB31D30}"/>
                </c:ext>
              </c:extLst>
            </c:dLbl>
            <c:dLbl>
              <c:idx val="7"/>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A2-4576-AE4B-0C1ADFB31D30}"/>
                </c:ext>
              </c:extLst>
            </c:dLbl>
            <c:dLbl>
              <c:idx val="8"/>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A2-4576-AE4B-0C1ADFB31D30}"/>
                </c:ext>
              </c:extLst>
            </c:dLbl>
            <c:dLbl>
              <c:idx val="9"/>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A2-4576-AE4B-0C1ADFB31D3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'2.4男女別邦人数'!$I$64:$I$73</c:f>
              <c:strCache>
                <c:ptCount val="10"/>
                <c:pt idx="0">
                  <c:v>平成２０年</c:v>
                </c:pt>
                <c:pt idx="1">
                  <c:v>平成２１年</c:v>
                </c:pt>
                <c:pt idx="2">
                  <c:v>平成２２年</c:v>
                </c:pt>
                <c:pt idx="3">
                  <c:v>平成２３年</c:v>
                </c:pt>
                <c:pt idx="4">
                  <c:v>平成２４年</c:v>
                </c:pt>
                <c:pt idx="5">
                  <c:v>平成２５年</c:v>
                </c:pt>
                <c:pt idx="6">
                  <c:v>平成２６年</c:v>
                </c:pt>
                <c:pt idx="7">
                  <c:v>平成２７年</c:v>
                </c:pt>
                <c:pt idx="8">
                  <c:v>平成２８年</c:v>
                </c:pt>
                <c:pt idx="9">
                  <c:v>平成２９年</c:v>
                </c:pt>
              </c:strCache>
            </c:strRef>
          </c:cat>
          <c:val>
            <c:numRef>
              <c:f>'2.4男女別邦人数'!$J$64:$J$73</c:f>
              <c:numCache>
                <c:formatCode>0.0%</c:formatCode>
                <c:ptCount val="10"/>
                <c:pt idx="0">
                  <c:v>0.48338977952413309</c:v>
                </c:pt>
                <c:pt idx="1">
                  <c:v>0.48120925210747062</c:v>
                </c:pt>
                <c:pt idx="2">
                  <c:v>0.47992796650564962</c:v>
                </c:pt>
                <c:pt idx="3">
                  <c:v>0.48222622672733745</c:v>
                </c:pt>
                <c:pt idx="4">
                  <c:v>0.4824728688188083</c:v>
                </c:pt>
                <c:pt idx="5">
                  <c:v>0.48275678455140142</c:v>
                </c:pt>
                <c:pt idx="6">
                  <c:v>0.48094254803088349</c:v>
                </c:pt>
                <c:pt idx="7">
                  <c:v>0.48090014410687904</c:v>
                </c:pt>
                <c:pt idx="8">
                  <c:v>0.4796974471731677</c:v>
                </c:pt>
                <c:pt idx="9">
                  <c:v>0.47840336693861552</c:v>
                </c:pt>
              </c:numCache>
            </c:numRef>
          </c:val>
          <c:extLst>
            <c:ext xmlns:c16="http://schemas.microsoft.com/office/drawing/2014/chart" uri="{C3380CC4-5D6E-409C-BE32-E72D297353CC}">
              <c16:uniqueId val="{0000000A-6AA2-4576-AE4B-0C1ADFB31D30}"/>
            </c:ext>
          </c:extLst>
        </c:ser>
        <c:ser>
          <c:idx val="1"/>
          <c:order val="1"/>
          <c:tx>
            <c:strRef>
              <c:f>'2.4男女別邦人数'!$K$63</c:f>
              <c:strCache>
                <c:ptCount val="1"/>
                <c:pt idx="0">
                  <c:v>女</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0"/>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A2-4576-AE4B-0C1ADFB31D30}"/>
                </c:ext>
              </c:extLst>
            </c:dLbl>
            <c:dLbl>
              <c:idx val="1"/>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A2-4576-AE4B-0C1ADFB31D30}"/>
                </c:ext>
              </c:extLst>
            </c:dLbl>
            <c:dLbl>
              <c:idx val="2"/>
              <c:layout>
                <c:manualLayout>
                  <c:x val="0"/>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A2-4576-AE4B-0C1ADFB31D30}"/>
                </c:ext>
              </c:extLst>
            </c:dLbl>
            <c:dLbl>
              <c:idx val="3"/>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A2-4576-AE4B-0C1ADFB31D30}"/>
                </c:ext>
              </c:extLst>
            </c:dLbl>
            <c:dLbl>
              <c:idx val="4"/>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A2-4576-AE4B-0C1ADFB31D30}"/>
                </c:ext>
              </c:extLst>
            </c:dLbl>
            <c:dLbl>
              <c:idx val="5"/>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A2-4576-AE4B-0C1ADFB31D30}"/>
                </c:ext>
              </c:extLst>
            </c:dLbl>
            <c:dLbl>
              <c:idx val="6"/>
              <c:layout>
                <c:manualLayout>
                  <c:x val="0"/>
                  <c:y val="3.8033225541332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AA2-4576-AE4B-0C1ADFB31D30}"/>
                </c:ext>
              </c:extLst>
            </c:dLbl>
            <c:dLbl>
              <c:idx val="7"/>
              <c:layout>
                <c:manualLayout>
                  <c:x val="4.1378833977039524E-3"/>
                  <c:y val="4.2787378733998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AA2-4576-AE4B-0C1ADFB31D30}"/>
                </c:ext>
              </c:extLst>
            </c:dLbl>
            <c:dLbl>
              <c:idx val="8"/>
              <c:layout>
                <c:manualLayout>
                  <c:x val="4.1378833977040287E-3"/>
                  <c:y val="4.2787378733998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AA2-4576-AE4B-0C1ADFB31D30}"/>
                </c:ext>
              </c:extLst>
            </c:dLbl>
            <c:dLbl>
              <c:idx val="9"/>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AA2-4576-AE4B-0C1ADFB31D3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'2.4男女別邦人数'!$I$64:$I$73</c:f>
              <c:strCache>
                <c:ptCount val="10"/>
                <c:pt idx="0">
                  <c:v>平成２０年</c:v>
                </c:pt>
                <c:pt idx="1">
                  <c:v>平成２１年</c:v>
                </c:pt>
                <c:pt idx="2">
                  <c:v>平成２２年</c:v>
                </c:pt>
                <c:pt idx="3">
                  <c:v>平成２３年</c:v>
                </c:pt>
                <c:pt idx="4">
                  <c:v>平成２４年</c:v>
                </c:pt>
                <c:pt idx="5">
                  <c:v>平成２５年</c:v>
                </c:pt>
                <c:pt idx="6">
                  <c:v>平成２６年</c:v>
                </c:pt>
                <c:pt idx="7">
                  <c:v>平成２７年</c:v>
                </c:pt>
                <c:pt idx="8">
                  <c:v>平成２８年</c:v>
                </c:pt>
                <c:pt idx="9">
                  <c:v>平成２９年</c:v>
                </c:pt>
              </c:strCache>
            </c:strRef>
          </c:cat>
          <c:val>
            <c:numRef>
              <c:f>'2.4男女別邦人数'!$K$64:$K$73</c:f>
              <c:numCache>
                <c:formatCode>0.0%</c:formatCode>
                <c:ptCount val="10"/>
                <c:pt idx="0">
                  <c:v>0.51661022047586691</c:v>
                </c:pt>
                <c:pt idx="1">
                  <c:v>0.51879074789252932</c:v>
                </c:pt>
                <c:pt idx="2">
                  <c:v>0.52007203349435038</c:v>
                </c:pt>
                <c:pt idx="3">
                  <c:v>0.5177737732726625</c:v>
                </c:pt>
                <c:pt idx="4">
                  <c:v>0.51752713118119176</c:v>
                </c:pt>
                <c:pt idx="5">
                  <c:v>0.51724321544859864</c:v>
                </c:pt>
                <c:pt idx="6">
                  <c:v>0.51905745196911646</c:v>
                </c:pt>
                <c:pt idx="7">
                  <c:v>0.51909985589312102</c:v>
                </c:pt>
                <c:pt idx="8">
                  <c:v>0.52030255282683224</c:v>
                </c:pt>
                <c:pt idx="9">
                  <c:v>0.52159663306138448</c:v>
                </c:pt>
              </c:numCache>
            </c:numRef>
          </c:val>
          <c:extLst>
            <c:ext xmlns:c16="http://schemas.microsoft.com/office/drawing/2014/chart" uri="{C3380CC4-5D6E-409C-BE32-E72D297353CC}">
              <c16:uniqueId val="{00000015-6AA2-4576-AE4B-0C1ADFB31D30}"/>
            </c:ext>
          </c:extLst>
        </c:ser>
        <c:dLbls>
          <c:showLegendKey val="0"/>
          <c:showVal val="1"/>
          <c:showCatName val="0"/>
          <c:showSerName val="0"/>
          <c:showPercent val="0"/>
          <c:showBubbleSize val="0"/>
        </c:dLbls>
        <c:gapWidth val="95"/>
        <c:overlap val="100"/>
        <c:axId val="107760640"/>
        <c:axId val="107967232"/>
      </c:barChart>
      <c:catAx>
        <c:axId val="107760640"/>
        <c:scaling>
          <c:orientation val="maxMin"/>
        </c:scaling>
        <c:delete val="0"/>
        <c:axPos val="l"/>
        <c:numFmt formatCode="General" sourceLinked="0"/>
        <c:majorTickMark val="none"/>
        <c:minorTickMark val="none"/>
        <c:tickLblPos val="nextTo"/>
        <c:txPr>
          <a:bodyPr/>
          <a:lstStyle/>
          <a:p>
            <a:pPr>
              <a:defRPr sz="700"/>
            </a:pPr>
            <a:endParaRPr lang="ja-JP"/>
          </a:p>
        </c:txPr>
        <c:crossAx val="107967232"/>
        <c:crosses val="autoZero"/>
        <c:auto val="1"/>
        <c:lblAlgn val="ctr"/>
        <c:lblOffset val="100"/>
        <c:noMultiLvlLbl val="0"/>
      </c:catAx>
      <c:valAx>
        <c:axId val="107967232"/>
        <c:scaling>
          <c:orientation val="minMax"/>
        </c:scaling>
        <c:delete val="0"/>
        <c:axPos val="t"/>
        <c:majorGridlines>
          <c:spPr>
            <a:ln>
              <a:prstDash val="solid"/>
            </a:ln>
          </c:spPr>
        </c:majorGridlines>
        <c:numFmt formatCode="0%" sourceLinked="1"/>
        <c:majorTickMark val="in"/>
        <c:minorTickMark val="none"/>
        <c:tickLblPos val="nextTo"/>
        <c:spPr>
          <a:ln>
            <a:noFill/>
          </a:ln>
        </c:spPr>
        <c:crossAx val="107760640"/>
        <c:crosses val="autoZero"/>
        <c:crossBetween val="between"/>
        <c:majorUnit val="0.5"/>
      </c:valAx>
    </c:plotArea>
    <c:legend>
      <c:legendPos val="t"/>
      <c:layout>
        <c:manualLayout>
          <c:xMode val="edge"/>
          <c:yMode val="edge"/>
          <c:x val="0.15776739360915312"/>
          <c:y val="0.93471033213186272"/>
          <c:w val="0.75597142188751343"/>
          <c:h val="4.755532777337744E-2"/>
        </c:manualLayout>
      </c:layout>
      <c:overlay val="0"/>
      <c:txPr>
        <a:bodyPr/>
        <a:lstStyle/>
        <a:p>
          <a:pPr>
            <a:defRPr sz="1600"/>
          </a:pPr>
          <a:endParaRPr lang="ja-JP"/>
        </a:p>
      </c:txPr>
    </c:legend>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'2.5年齢別邦人数'!$X$59</c:f>
              <c:strCache>
                <c:ptCount val="1"/>
                <c:pt idx="0">
                  <c:v>男性</c:v>
                </c:pt>
              </c:strCache>
            </c:strRef>
          </c:tx>
          <c:spPr>
            <a:pattFill prst="dashHorz">
              <a:fgClr>
                <a:srgbClr val="C00000"/>
              </a:fgClr>
              <a:bgClr>
                <a:srgbClr val="CCFFFF"/>
              </a:bgClr>
            </a:pattFill>
            <a:ln>
              <a:solidFill>
                <a:schemeClr val="tx1"/>
              </a:solidFill>
            </a:ln>
          </c:spPr>
          <c:invertIfNegative val="0"/>
          <c:dLbls>
            <c:spPr>
              <a:noFill/>
              <a:ln>
                <a:noFill/>
              </a:ln>
              <a:effectLst/>
            </c:spPr>
            <c:txPr>
              <a:bodyPr/>
              <a:lstStyle/>
              <a:p>
                <a:pPr>
                  <a:defRPr sz="2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'2.5年齢別邦人数'!$Y$58:$AD$58</c:f>
              <c:strCache>
                <c:ptCount val="6"/>
                <c:pt idx="0">
                  <c:v>60歳
以上</c:v>
                </c:pt>
                <c:pt idx="1">
                  <c:v>50歳代</c:v>
                </c:pt>
                <c:pt idx="2">
                  <c:v>40歳代</c:v>
                </c:pt>
                <c:pt idx="3">
                  <c:v>30歳代</c:v>
                </c:pt>
                <c:pt idx="4">
                  <c:v>20歳代</c:v>
                </c:pt>
                <c:pt idx="5">
                  <c:v>20歳
未満</c:v>
                </c:pt>
              </c:strCache>
            </c:strRef>
          </c:cat>
          <c:val>
            <c:numRef>
              <c:f>'2.5年齢別邦人数'!$Y$59:$AD$59</c:f>
              <c:numCache>
                <c:formatCode>#,##0_ </c:formatCode>
                <c:ptCount val="6"/>
                <c:pt idx="0">
                  <c:v>102408</c:v>
                </c:pt>
                <c:pt idx="1">
                  <c:v>94415</c:v>
                </c:pt>
                <c:pt idx="2">
                  <c:v>123704</c:v>
                </c:pt>
                <c:pt idx="3">
                  <c:v>100010</c:v>
                </c:pt>
                <c:pt idx="4">
                  <c:v>71187</c:v>
                </c:pt>
                <c:pt idx="5">
                  <c:v>155063</c:v>
                </c:pt>
              </c:numCache>
            </c:numRef>
          </c:val>
          <c:extLst>
            <c:ext xmlns:c16="http://schemas.microsoft.com/office/drawing/2014/chart" uri="{C3380CC4-5D6E-409C-BE32-E72D297353CC}">
              <c16:uniqueId val="{00000000-A15B-4433-8CD4-55CFA31A462B}"/>
            </c:ext>
          </c:extLst>
        </c:ser>
        <c:ser>
          <c:idx val="1"/>
          <c:order val="1"/>
          <c:tx>
            <c:strRef>
              <c:f>'2.5年齢別邦人数'!$X$60</c:f>
              <c:strCache>
                <c:ptCount val="1"/>
                <c:pt idx="0">
                  <c:v>女性</c:v>
                </c:pt>
              </c:strCache>
            </c:strRef>
          </c:tx>
          <c:spPr>
            <a:pattFill prst="pct60">
              <a:fgClr>
                <a:schemeClr val="bg1"/>
              </a:fgClr>
              <a:bgClr>
                <a:srgbClr val="FF0000"/>
              </a:bgClr>
            </a:pattFill>
            <a:ln>
              <a:solidFill>
                <a:schemeClr val="tx1"/>
              </a:solidFill>
            </a:ln>
          </c:spPr>
          <c:invertIfNegative val="0"/>
          <c:dLbls>
            <c:spPr>
              <a:noFill/>
              <a:ln>
                <a:noFill/>
              </a:ln>
              <a:effectLst/>
            </c:spPr>
            <c:txPr>
              <a:bodyPr/>
              <a:lstStyle/>
              <a:p>
                <a:pPr>
                  <a:defRPr sz="2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'2.5年齢別邦人数'!$Y$58:$AD$58</c:f>
              <c:strCache>
                <c:ptCount val="6"/>
                <c:pt idx="0">
                  <c:v>60歳
以上</c:v>
                </c:pt>
                <c:pt idx="1">
                  <c:v>50歳代</c:v>
                </c:pt>
                <c:pt idx="2">
                  <c:v>40歳代</c:v>
                </c:pt>
                <c:pt idx="3">
                  <c:v>30歳代</c:v>
                </c:pt>
                <c:pt idx="4">
                  <c:v>20歳代</c:v>
                </c:pt>
                <c:pt idx="5">
                  <c:v>20歳
未満</c:v>
                </c:pt>
              </c:strCache>
            </c:strRef>
          </c:cat>
          <c:val>
            <c:numRef>
              <c:f>'2.5年齢別邦人数'!$Y$60:$AD$60</c:f>
              <c:numCache>
                <c:formatCode>#,##0_ </c:formatCode>
                <c:ptCount val="6"/>
                <c:pt idx="0">
                  <c:v>82634</c:v>
                </c:pt>
                <c:pt idx="1">
                  <c:v>84071</c:v>
                </c:pt>
                <c:pt idx="2">
                  <c:v>162770</c:v>
                </c:pt>
                <c:pt idx="3">
                  <c:v>136720</c:v>
                </c:pt>
                <c:pt idx="4">
                  <c:v>91966</c:v>
                </c:pt>
                <c:pt idx="5">
                  <c:v>147022</c:v>
                </c:pt>
              </c:numCache>
            </c:numRef>
          </c:val>
          <c:extLst>
            <c:ext xmlns:c16="http://schemas.microsoft.com/office/drawing/2014/chart" uri="{C3380CC4-5D6E-409C-BE32-E72D297353CC}">
              <c16:uniqueId val="{00000001-A15B-4433-8CD4-55CFA31A462B}"/>
            </c:ext>
          </c:extLst>
        </c:ser>
        <c:ser>
          <c:idx val="2"/>
          <c:order val="2"/>
          <c:tx>
            <c:strRef>
              <c:f>'2.5年齢別邦人数'!$X$61</c:f>
              <c:strCache>
                <c:ptCount val="1"/>
                <c:pt idx="0">
                  <c:v>合計</c:v>
                </c:pt>
              </c:strCache>
            </c:strRef>
          </c:tx>
          <c:spPr>
            <a:noFill/>
          </c:spPr>
          <c:invertIfNegative val="0"/>
          <c:dLbls>
            <c:dLbl>
              <c:idx val="5"/>
              <c:spPr>
                <a:noFill/>
              </c:spPr>
              <c:txPr>
                <a:bodyPr/>
                <a:lstStyle/>
                <a:p>
                  <a:pPr>
                    <a:defRPr sz="1900"/>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2-A15B-4433-8CD4-55CFA31A462B}"/>
                </c:ext>
              </c:extLst>
            </c:dLbl>
            <c:spPr>
              <a:noFill/>
            </c:spPr>
            <c:txPr>
              <a:bodyPr/>
              <a:lstStyle/>
              <a:p>
                <a:pPr>
                  <a:defRPr sz="20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'2.5年齢別邦人数'!$Y$58:$AD$58</c:f>
              <c:strCache>
                <c:ptCount val="6"/>
                <c:pt idx="0">
                  <c:v>60歳
以上</c:v>
                </c:pt>
                <c:pt idx="1">
                  <c:v>50歳代</c:v>
                </c:pt>
                <c:pt idx="2">
                  <c:v>40歳代</c:v>
                </c:pt>
                <c:pt idx="3">
                  <c:v>30歳代</c:v>
                </c:pt>
                <c:pt idx="4">
                  <c:v>20歳代</c:v>
                </c:pt>
                <c:pt idx="5">
                  <c:v>20歳
未満</c:v>
                </c:pt>
              </c:strCache>
            </c:strRef>
          </c:cat>
          <c:val>
            <c:numRef>
              <c:f>'2.5年齢別邦人数'!$Y$61:$AD$61</c:f>
              <c:numCache>
                <c:formatCode>#,##0_ </c:formatCode>
                <c:ptCount val="6"/>
                <c:pt idx="0">
                  <c:v>185042</c:v>
                </c:pt>
                <c:pt idx="1">
                  <c:v>178486</c:v>
                </c:pt>
                <c:pt idx="2">
                  <c:v>286474</c:v>
                </c:pt>
                <c:pt idx="3">
                  <c:v>236730</c:v>
                </c:pt>
                <c:pt idx="4">
                  <c:v>163153</c:v>
                </c:pt>
                <c:pt idx="5">
                  <c:v>302085</c:v>
                </c:pt>
              </c:numCache>
            </c:numRef>
          </c:val>
          <c:extLst>
            <c:ext xmlns:c16="http://schemas.microsoft.com/office/drawing/2014/chart" uri="{C3380CC4-5D6E-409C-BE32-E72D297353CC}">
              <c16:uniqueId val="{00000003-A15B-4433-8CD4-55CFA31A462B}"/>
            </c:ext>
          </c:extLst>
        </c:ser>
        <c:dLbls>
          <c:showLegendKey val="0"/>
          <c:showVal val="0"/>
          <c:showCatName val="0"/>
          <c:showSerName val="0"/>
          <c:showPercent val="0"/>
          <c:showBubbleSize val="0"/>
        </c:dLbls>
        <c:gapWidth val="150"/>
        <c:overlap val="100"/>
        <c:axId val="108040960"/>
        <c:axId val="108042496"/>
      </c:barChart>
      <c:catAx>
        <c:axId val="108040960"/>
        <c:scaling>
          <c:orientation val="minMax"/>
        </c:scaling>
        <c:delete val="0"/>
        <c:axPos val="l"/>
        <c:numFmt formatCode="General" sourceLinked="0"/>
        <c:majorTickMark val="out"/>
        <c:minorTickMark val="none"/>
        <c:tickLblPos val="nextTo"/>
        <c:txPr>
          <a:bodyPr/>
          <a:lstStyle/>
          <a:p>
            <a:pPr>
              <a:defRPr sz="1800"/>
            </a:pPr>
            <a:endParaRPr lang="ja-JP"/>
          </a:p>
        </c:txPr>
        <c:crossAx val="108042496"/>
        <c:crosses val="autoZero"/>
        <c:auto val="1"/>
        <c:lblAlgn val="ctr"/>
        <c:lblOffset val="100"/>
        <c:noMultiLvlLbl val="0"/>
      </c:catAx>
      <c:valAx>
        <c:axId val="108042496"/>
        <c:scaling>
          <c:orientation val="minMax"/>
          <c:max val="300000"/>
        </c:scaling>
        <c:delete val="0"/>
        <c:axPos val="b"/>
        <c:majorGridlines/>
        <c:numFmt formatCode="#,##0_ " sourceLinked="1"/>
        <c:majorTickMark val="out"/>
        <c:minorTickMark val="none"/>
        <c:tickLblPos val="nextTo"/>
        <c:txPr>
          <a:bodyPr/>
          <a:lstStyle/>
          <a:p>
            <a:pPr>
              <a:defRPr sz="1800"/>
            </a:pPr>
            <a:endParaRPr lang="ja-JP"/>
          </a:p>
        </c:txPr>
        <c:crossAx val="108040960"/>
        <c:crosses val="autoZero"/>
        <c:crossBetween val="between"/>
      </c:valAx>
    </c:plotArea>
    <c:legend>
      <c:legendPos val="b"/>
      <c:legendEntry>
        <c:idx val="0"/>
        <c:txPr>
          <a:bodyPr/>
          <a:lstStyle/>
          <a:p>
            <a:pPr>
              <a:defRPr sz="2400"/>
            </a:pPr>
            <a:endParaRPr lang="ja-JP"/>
          </a:p>
        </c:txPr>
      </c:legendEntry>
      <c:legendEntry>
        <c:idx val="1"/>
        <c:txPr>
          <a:bodyPr/>
          <a:lstStyle/>
          <a:p>
            <a:pPr>
              <a:defRPr sz="2400"/>
            </a:pPr>
            <a:endParaRPr lang="ja-JP"/>
          </a:p>
        </c:txPr>
      </c:legendEntry>
      <c:legendEntry>
        <c:idx val="2"/>
        <c:delete val="1"/>
      </c:legendEntry>
      <c:layout>
        <c:manualLayout>
          <c:xMode val="edge"/>
          <c:yMode val="edge"/>
          <c:x val="0.10662421287193158"/>
          <c:y val="0.93742000273205506"/>
          <c:w val="0.70165751027169687"/>
          <c:h val="5.9917134650793347E-2"/>
        </c:manualLayout>
      </c:layout>
      <c:overlay val="0"/>
    </c:legend>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'2.6長期滞在者地域別職業構成'!$B$91</c:f>
              <c:strCache>
                <c:ptCount val="1"/>
                <c:pt idx="0">
                  <c:v>全世界</c:v>
                </c:pt>
              </c:strCache>
            </c:strRef>
          </c:tx>
          <c:invertIfNegative val="0"/>
          <c:cat>
            <c:strRef>
              <c:f>'2.6長期滞在者地域別職業構成'!$C$90:$H$90</c:f>
              <c:strCache>
                <c:ptCount val="6"/>
                <c:pt idx="0">
                  <c:v>民間企業</c:v>
                </c:pt>
                <c:pt idx="1">
                  <c:v>報道</c:v>
                </c:pt>
                <c:pt idx="2">
                  <c:v>自由業</c:v>
                </c:pt>
                <c:pt idx="3">
                  <c:v>留学・研究</c:v>
                </c:pt>
                <c:pt idx="4">
                  <c:v>政府</c:v>
                </c:pt>
                <c:pt idx="5">
                  <c:v>その他</c:v>
                </c:pt>
              </c:strCache>
            </c:strRef>
          </c:cat>
          <c:val>
            <c:numRef>
              <c:f>'2.6長期滞在者地域別職業構成'!$C$91:$H$91</c:f>
              <c:numCache>
                <c:formatCode>#,##0_);[Red]\(#,##0\)</c:formatCode>
                <c:ptCount val="6"/>
                <c:pt idx="0">
                  <c:v>463700</c:v>
                </c:pt>
                <c:pt idx="1">
                  <c:v>3619</c:v>
                </c:pt>
                <c:pt idx="2">
                  <c:v>48785</c:v>
                </c:pt>
                <c:pt idx="3">
                  <c:v>180406</c:v>
                </c:pt>
                <c:pt idx="4">
                  <c:v>22659</c:v>
                </c:pt>
                <c:pt idx="5">
                  <c:v>148651</c:v>
                </c:pt>
              </c:numCache>
            </c:numRef>
          </c:val>
          <c:extLst>
            <c:ext xmlns:c16="http://schemas.microsoft.com/office/drawing/2014/chart" uri="{C3380CC4-5D6E-409C-BE32-E72D297353CC}">
              <c16:uniqueId val="{00000000-17BE-4381-9F7F-B1BA514BB480}"/>
            </c:ext>
          </c:extLst>
        </c:ser>
        <c:dLbls>
          <c:showLegendKey val="0"/>
          <c:showVal val="0"/>
          <c:showCatName val="0"/>
          <c:showSerName val="0"/>
          <c:showPercent val="0"/>
          <c:showBubbleSize val="0"/>
        </c:dLbls>
        <c:gapWidth val="150"/>
        <c:axId val="108285952"/>
        <c:axId val="108287488"/>
      </c:barChart>
      <c:catAx>
        <c:axId val="108285952"/>
        <c:scaling>
          <c:orientation val="minMax"/>
        </c:scaling>
        <c:delete val="0"/>
        <c:axPos val="b"/>
        <c:majorGridlines/>
        <c:numFmt formatCode="General" sourceLinked="0"/>
        <c:majorTickMark val="out"/>
        <c:minorTickMark val="none"/>
        <c:tickLblPos val="nextTo"/>
        <c:crossAx val="108287488"/>
        <c:crosses val="autoZero"/>
        <c:auto val="1"/>
        <c:lblAlgn val="ctr"/>
        <c:lblOffset val="100"/>
        <c:noMultiLvlLbl val="0"/>
      </c:catAx>
      <c:valAx>
        <c:axId val="108287488"/>
        <c:scaling>
          <c:orientation val="minMax"/>
        </c:scaling>
        <c:delete val="0"/>
        <c:axPos val="l"/>
        <c:majorGridlines/>
        <c:numFmt formatCode="#,##0_);[Red]\(#,##0\)" sourceLinked="1"/>
        <c:majorTickMark val="cross"/>
        <c:minorTickMark val="none"/>
        <c:tickLblPos val="nextTo"/>
        <c:crossAx val="108285952"/>
        <c:crosses val="autoZero"/>
        <c:crossBetween val="between"/>
        <c:majorUnit val="100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3786643336249633"/>
          <c:y val="1.0774408489215835E-2"/>
        </c:manualLayout>
      </c:layout>
      <c:overlay val="0"/>
    </c:title>
    <c:autoTitleDeleted val="0"/>
    <c:plotArea>
      <c:layout>
        <c:manualLayout>
          <c:layoutTarget val="inner"/>
          <c:xMode val="edge"/>
          <c:yMode val="edge"/>
          <c:x val="0.2944643919510061"/>
          <c:y val="0.17071413967196591"/>
          <c:w val="0.54309617964421109"/>
          <c:h val="0.55837014589567147"/>
        </c:manualLayout>
      </c:layout>
      <c:barChart>
        <c:barDir val="col"/>
        <c:grouping val="clustered"/>
        <c:varyColors val="0"/>
        <c:ser>
          <c:idx val="0"/>
          <c:order val="0"/>
          <c:tx>
            <c:strRef>
              <c:f>'2.6長期滞在者地域別職業構成'!$B$71</c:f>
              <c:strCache>
                <c:ptCount val="1"/>
                <c:pt idx="0">
                  <c:v>アジア</c:v>
                </c:pt>
              </c:strCache>
            </c:strRef>
          </c:tx>
          <c:spPr>
            <a:ln>
              <a:solidFill>
                <a:sysClr val="windowText" lastClr="000000"/>
              </a:solidFill>
            </a:ln>
          </c:spPr>
          <c:invertIfNegative val="0"/>
          <c:cat>
            <c:strRef>
              <c:f>'2.6長期滞在者地域別職業構成'!$C$70:$H$70</c:f>
              <c:strCache>
                <c:ptCount val="6"/>
                <c:pt idx="0">
                  <c:v>民間企業</c:v>
                </c:pt>
                <c:pt idx="1">
                  <c:v>報道</c:v>
                </c:pt>
                <c:pt idx="2">
                  <c:v>自由業</c:v>
                </c:pt>
                <c:pt idx="3">
                  <c:v>留学・研究</c:v>
                </c:pt>
                <c:pt idx="4">
                  <c:v>政府</c:v>
                </c:pt>
                <c:pt idx="5">
                  <c:v>その他</c:v>
                </c:pt>
              </c:strCache>
            </c:strRef>
          </c:cat>
          <c:val>
            <c:numRef>
              <c:f>'2.6長期滞在者地域別職業構成'!$C$71:$H$71</c:f>
              <c:numCache>
                <c:formatCode>#,##0</c:formatCode>
                <c:ptCount val="6"/>
                <c:pt idx="0" formatCode="#,##0_);[Red]\(#,##0\)">
                  <c:v>257259</c:v>
                </c:pt>
                <c:pt idx="1">
                  <c:v>989</c:v>
                </c:pt>
                <c:pt idx="2" formatCode="#,##0_);[Red]\(#,##0\)">
                  <c:v>14363</c:v>
                </c:pt>
                <c:pt idx="3" formatCode="#,##0_);[Red]\(#,##0\)">
                  <c:v>23988</c:v>
                </c:pt>
                <c:pt idx="4" formatCode="#,##0_);[Red]\(#,##0\)">
                  <c:v>6556</c:v>
                </c:pt>
                <c:pt idx="5" formatCode="#,##0_);[Red]\(#,##0\)">
                  <c:v>58540</c:v>
                </c:pt>
              </c:numCache>
            </c:numRef>
          </c:val>
          <c:extLst>
            <c:ext xmlns:c16="http://schemas.microsoft.com/office/drawing/2014/chart" uri="{C3380CC4-5D6E-409C-BE32-E72D297353CC}">
              <c16:uniqueId val="{00000000-D7E6-4E4B-B878-54F9F62BDE3E}"/>
            </c:ext>
          </c:extLst>
        </c:ser>
        <c:dLbls>
          <c:showLegendKey val="0"/>
          <c:showVal val="0"/>
          <c:showCatName val="0"/>
          <c:showSerName val="0"/>
          <c:showPercent val="0"/>
          <c:showBubbleSize val="0"/>
        </c:dLbls>
        <c:gapWidth val="150"/>
        <c:axId val="108323968"/>
        <c:axId val="108325504"/>
      </c:barChart>
      <c:catAx>
        <c:axId val="108323968"/>
        <c:scaling>
          <c:orientation val="minMax"/>
        </c:scaling>
        <c:delete val="0"/>
        <c:axPos val="b"/>
        <c:majorGridlines/>
        <c:numFmt formatCode="General" sourceLinked="0"/>
        <c:majorTickMark val="none"/>
        <c:minorTickMark val="none"/>
        <c:tickLblPos val="nextTo"/>
        <c:txPr>
          <a:bodyPr rot="0" vert="eaVert"/>
          <a:lstStyle/>
          <a:p>
            <a:pPr>
              <a:defRPr sz="800"/>
            </a:pPr>
            <a:endParaRPr lang="ja-JP"/>
          </a:p>
        </c:txPr>
        <c:crossAx val="108325504"/>
        <c:crosses val="autoZero"/>
        <c:auto val="1"/>
        <c:lblAlgn val="ctr"/>
        <c:lblOffset val="100"/>
        <c:noMultiLvlLbl val="0"/>
      </c:catAx>
      <c:valAx>
        <c:axId val="108325504"/>
        <c:scaling>
          <c:orientation val="minMax"/>
        </c:scaling>
        <c:delete val="0"/>
        <c:axPos val="l"/>
        <c:majorGridlines/>
        <c:numFmt formatCode="#,##0_);[Red]\(#,##0\)" sourceLinked="1"/>
        <c:majorTickMark val="none"/>
        <c:minorTickMark val="none"/>
        <c:tickLblPos val="nextTo"/>
        <c:crossAx val="108323968"/>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1587131883743891"/>
          <c:y val="1.0731050717734076E-2"/>
        </c:manualLayout>
      </c:layout>
      <c:overlay val="0"/>
    </c:title>
    <c:autoTitleDeleted val="0"/>
    <c:plotArea>
      <c:layout>
        <c:manualLayout>
          <c:layoutTarget val="inner"/>
          <c:xMode val="edge"/>
          <c:yMode val="edge"/>
          <c:x val="0.26942666570348434"/>
          <c:y val="0.20012733616875295"/>
          <c:w val="0.55766043006092125"/>
          <c:h val="0.53331970123740846"/>
        </c:manualLayout>
      </c:layout>
      <c:barChart>
        <c:barDir val="col"/>
        <c:grouping val="clustered"/>
        <c:varyColors val="0"/>
        <c:ser>
          <c:idx val="0"/>
          <c:order val="0"/>
          <c:tx>
            <c:strRef>
              <c:f>'2.6長期滞在者地域別職業構成'!$B$73</c:f>
              <c:strCache>
                <c:ptCount val="1"/>
                <c:pt idx="0">
                  <c:v>大洋州</c:v>
                </c:pt>
              </c:strCache>
            </c:strRef>
          </c:tx>
          <c:spPr>
            <a:ln>
              <a:solidFill>
                <a:sysClr val="windowText" lastClr="000000"/>
              </a:solidFill>
            </a:ln>
          </c:spPr>
          <c:invertIfNegative val="0"/>
          <c:cat>
            <c:strRef>
              <c:f>'2.6長期滞在者地域別職業構成'!$C$72:$H$72</c:f>
              <c:strCache>
                <c:ptCount val="6"/>
                <c:pt idx="0">
                  <c:v>民間企業</c:v>
                </c:pt>
                <c:pt idx="1">
                  <c:v>報道</c:v>
                </c:pt>
                <c:pt idx="2">
                  <c:v>自由業</c:v>
                </c:pt>
                <c:pt idx="3">
                  <c:v>留学・研究</c:v>
                </c:pt>
                <c:pt idx="4">
                  <c:v>政府</c:v>
                </c:pt>
                <c:pt idx="5">
                  <c:v>その他</c:v>
                </c:pt>
              </c:strCache>
            </c:strRef>
          </c:cat>
          <c:val>
            <c:numRef>
              <c:f>'2.6長期滞在者地域別職業構成'!$C$73:$H$73</c:f>
              <c:numCache>
                <c:formatCode>#,##0_);[Red]\(#,##0\)</c:formatCode>
                <c:ptCount val="6"/>
                <c:pt idx="0">
                  <c:v>9439</c:v>
                </c:pt>
                <c:pt idx="1">
                  <c:v>43</c:v>
                </c:pt>
                <c:pt idx="2">
                  <c:v>3051</c:v>
                </c:pt>
                <c:pt idx="3">
                  <c:v>23822</c:v>
                </c:pt>
                <c:pt idx="4">
                  <c:v>945</c:v>
                </c:pt>
                <c:pt idx="5">
                  <c:v>16493</c:v>
                </c:pt>
              </c:numCache>
            </c:numRef>
          </c:val>
          <c:extLst>
            <c:ext xmlns:c16="http://schemas.microsoft.com/office/drawing/2014/chart" uri="{C3380CC4-5D6E-409C-BE32-E72D297353CC}">
              <c16:uniqueId val="{00000000-1462-437C-9E3A-123555C7F935}"/>
            </c:ext>
          </c:extLst>
        </c:ser>
        <c:dLbls>
          <c:showLegendKey val="0"/>
          <c:showVal val="0"/>
          <c:showCatName val="0"/>
          <c:showSerName val="0"/>
          <c:showPercent val="0"/>
          <c:showBubbleSize val="0"/>
        </c:dLbls>
        <c:gapWidth val="150"/>
        <c:axId val="115620096"/>
        <c:axId val="115634176"/>
      </c:barChart>
      <c:catAx>
        <c:axId val="11562009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5634176"/>
        <c:crosses val="autoZero"/>
        <c:auto val="1"/>
        <c:lblAlgn val="ctr"/>
        <c:lblOffset val="100"/>
        <c:noMultiLvlLbl val="0"/>
      </c:catAx>
      <c:valAx>
        <c:axId val="115634176"/>
        <c:scaling>
          <c:orientation val="minMax"/>
          <c:max val="20000"/>
        </c:scaling>
        <c:delete val="0"/>
        <c:axPos val="l"/>
        <c:majorGridlines/>
        <c:numFmt formatCode="#,##0_);[Red]\(#,##0\)" sourceLinked="1"/>
        <c:majorTickMark val="cross"/>
        <c:minorTickMark val="none"/>
        <c:tickLblPos val="nextTo"/>
        <c:crossAx val="115620096"/>
        <c:crosses val="autoZero"/>
        <c:crossBetween val="between"/>
      </c:valAx>
    </c:plotArea>
    <c:plotVisOnly val="1"/>
    <c:dispBlanksAs val="gap"/>
    <c:showDLblsOverMax val="0"/>
  </c:chart>
  <c:spPr>
    <a:solidFill>
      <a:schemeClr val="bg2"/>
    </a:solidFill>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7345345345345343"/>
          <c:y val="5.4090590239076154E-3"/>
        </c:manualLayout>
      </c:layout>
      <c:overlay val="0"/>
    </c:title>
    <c:autoTitleDeleted val="0"/>
    <c:plotArea>
      <c:layout>
        <c:manualLayout>
          <c:layoutTarget val="inner"/>
          <c:xMode val="edge"/>
          <c:yMode val="edge"/>
          <c:x val="0.27076068824730243"/>
          <c:y val="0.15461361019886846"/>
          <c:w val="0.58456926217556138"/>
          <c:h val="0.58834548352915328"/>
        </c:manualLayout>
      </c:layout>
      <c:barChart>
        <c:barDir val="col"/>
        <c:grouping val="clustered"/>
        <c:varyColors val="0"/>
        <c:ser>
          <c:idx val="0"/>
          <c:order val="0"/>
          <c:tx>
            <c:strRef>
              <c:f>'2.6長期滞在者地域別職業構成'!$B$75</c:f>
              <c:strCache>
                <c:ptCount val="1"/>
                <c:pt idx="0">
                  <c:v>北米</c:v>
                </c:pt>
              </c:strCache>
            </c:strRef>
          </c:tx>
          <c:spPr>
            <a:ln>
              <a:solidFill>
                <a:sysClr val="windowText" lastClr="000000"/>
              </a:solidFill>
            </a:ln>
          </c:spPr>
          <c:invertIfNegative val="0"/>
          <c:cat>
            <c:strRef>
              <c:f>'2.6長期滞在者地域別職業構成'!$C$74:$H$74</c:f>
              <c:strCache>
                <c:ptCount val="6"/>
                <c:pt idx="0">
                  <c:v>民間企業</c:v>
                </c:pt>
                <c:pt idx="1">
                  <c:v>報道</c:v>
                </c:pt>
                <c:pt idx="2">
                  <c:v>自由業</c:v>
                </c:pt>
                <c:pt idx="3">
                  <c:v>留学・研究</c:v>
                </c:pt>
                <c:pt idx="4">
                  <c:v>政府</c:v>
                </c:pt>
                <c:pt idx="5">
                  <c:v>その他</c:v>
                </c:pt>
              </c:strCache>
            </c:strRef>
          </c:cat>
          <c:val>
            <c:numRef>
              <c:f>'2.6長期滞在者地域別職業構成'!$C$75:$H$75</c:f>
              <c:numCache>
                <c:formatCode>#,##0_);[Red]\(#,##0\)</c:formatCode>
                <c:ptCount val="6"/>
                <c:pt idx="0">
                  <c:v>118096</c:v>
                </c:pt>
                <c:pt idx="1">
                  <c:v>1720</c:v>
                </c:pt>
                <c:pt idx="2">
                  <c:v>13181</c:v>
                </c:pt>
                <c:pt idx="3">
                  <c:v>87843</c:v>
                </c:pt>
                <c:pt idx="4">
                  <c:v>4277</c:v>
                </c:pt>
                <c:pt idx="5">
                  <c:v>34558</c:v>
                </c:pt>
              </c:numCache>
            </c:numRef>
          </c:val>
          <c:extLst>
            <c:ext xmlns:c16="http://schemas.microsoft.com/office/drawing/2014/chart" uri="{C3380CC4-5D6E-409C-BE32-E72D297353CC}">
              <c16:uniqueId val="{00000000-6536-4AA7-9CC0-8DE052E4BBE6}"/>
            </c:ext>
          </c:extLst>
        </c:ser>
        <c:dLbls>
          <c:showLegendKey val="0"/>
          <c:showVal val="0"/>
          <c:showCatName val="0"/>
          <c:showSerName val="0"/>
          <c:showPercent val="0"/>
          <c:showBubbleSize val="0"/>
        </c:dLbls>
        <c:gapWidth val="150"/>
        <c:axId val="115645824"/>
        <c:axId val="115655808"/>
      </c:barChart>
      <c:catAx>
        <c:axId val="115645824"/>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5655808"/>
        <c:crosses val="autoZero"/>
        <c:auto val="1"/>
        <c:lblAlgn val="ctr"/>
        <c:lblOffset val="100"/>
        <c:noMultiLvlLbl val="0"/>
      </c:catAx>
      <c:valAx>
        <c:axId val="115655808"/>
        <c:scaling>
          <c:orientation val="minMax"/>
          <c:max val="120000"/>
        </c:scaling>
        <c:delete val="0"/>
        <c:axPos val="l"/>
        <c:majorGridlines/>
        <c:numFmt formatCode="#,##0_);[Red]\(#,##0\)" sourceLinked="1"/>
        <c:majorTickMark val="cross"/>
        <c:minorTickMark val="none"/>
        <c:tickLblPos val="nextTo"/>
        <c:crossAx val="115645824"/>
        <c:crosses val="autoZero"/>
        <c:crossBetween val="between"/>
        <c:majorUnit val="20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8702222222222221"/>
          <c:y val="1.1042095598464193E-2"/>
        </c:manualLayout>
      </c:layout>
      <c:overlay val="0"/>
    </c:title>
    <c:autoTitleDeleted val="0"/>
    <c:plotArea>
      <c:layout>
        <c:manualLayout>
          <c:layoutTarget val="inner"/>
          <c:xMode val="edge"/>
          <c:yMode val="edge"/>
          <c:x val="0.26219982502187228"/>
          <c:y val="0.20888210519726222"/>
          <c:w val="0.55263738699329246"/>
          <c:h val="0.50935839338378497"/>
        </c:manualLayout>
      </c:layout>
      <c:barChart>
        <c:barDir val="col"/>
        <c:grouping val="clustered"/>
        <c:varyColors val="0"/>
        <c:ser>
          <c:idx val="0"/>
          <c:order val="0"/>
          <c:tx>
            <c:strRef>
              <c:f>'2.6長期滞在者地域別職業構成'!$B$77</c:f>
              <c:strCache>
                <c:ptCount val="1"/>
                <c:pt idx="0">
                  <c:v>中米</c:v>
                </c:pt>
              </c:strCache>
            </c:strRef>
          </c:tx>
          <c:spPr>
            <a:ln>
              <a:solidFill>
                <a:sysClr val="windowText" lastClr="000000"/>
              </a:solidFill>
            </a:ln>
          </c:spPr>
          <c:invertIfNegative val="0"/>
          <c:cat>
            <c:strRef>
              <c:f>'2.6長期滞在者地域別職業構成'!$C$76:$H$76</c:f>
              <c:strCache>
                <c:ptCount val="6"/>
                <c:pt idx="0">
                  <c:v>民間企業</c:v>
                </c:pt>
                <c:pt idx="1">
                  <c:v>報道</c:v>
                </c:pt>
                <c:pt idx="2">
                  <c:v>自由業</c:v>
                </c:pt>
                <c:pt idx="3">
                  <c:v>留学・研究</c:v>
                </c:pt>
                <c:pt idx="4">
                  <c:v>政府</c:v>
                </c:pt>
                <c:pt idx="5">
                  <c:v>その他</c:v>
                </c:pt>
              </c:strCache>
            </c:strRef>
          </c:cat>
          <c:val>
            <c:numRef>
              <c:f>'2.6長期滞在者地域別職業構成'!$C$77:$H$77</c:f>
              <c:numCache>
                <c:formatCode>#,##0_);[Red]\(#,##0\)</c:formatCode>
                <c:ptCount val="6"/>
                <c:pt idx="0">
                  <c:v>6797</c:v>
                </c:pt>
                <c:pt idx="1">
                  <c:v>5</c:v>
                </c:pt>
                <c:pt idx="2">
                  <c:v>710</c:v>
                </c:pt>
                <c:pt idx="3">
                  <c:v>821</c:v>
                </c:pt>
                <c:pt idx="4">
                  <c:v>847</c:v>
                </c:pt>
                <c:pt idx="5">
                  <c:v>1348</c:v>
                </c:pt>
              </c:numCache>
            </c:numRef>
          </c:val>
          <c:extLst>
            <c:ext xmlns:c16="http://schemas.microsoft.com/office/drawing/2014/chart" uri="{C3380CC4-5D6E-409C-BE32-E72D297353CC}">
              <c16:uniqueId val="{00000000-FE48-4B02-B392-43F1D97743CF}"/>
            </c:ext>
          </c:extLst>
        </c:ser>
        <c:dLbls>
          <c:showLegendKey val="0"/>
          <c:showVal val="0"/>
          <c:showCatName val="0"/>
          <c:showSerName val="0"/>
          <c:showPercent val="0"/>
          <c:showBubbleSize val="0"/>
        </c:dLbls>
        <c:gapWidth val="150"/>
        <c:axId val="116007680"/>
        <c:axId val="116009216"/>
      </c:barChart>
      <c:catAx>
        <c:axId val="116007680"/>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009216"/>
        <c:crosses val="autoZero"/>
        <c:auto val="1"/>
        <c:lblAlgn val="ctr"/>
        <c:lblOffset val="100"/>
        <c:noMultiLvlLbl val="0"/>
      </c:catAx>
      <c:valAx>
        <c:axId val="116009216"/>
        <c:scaling>
          <c:orientation val="minMax"/>
          <c:max val="5000"/>
        </c:scaling>
        <c:delete val="0"/>
        <c:axPos val="l"/>
        <c:majorGridlines/>
        <c:numFmt formatCode="#,##0_);[Red]\(#,##0\)" sourceLinked="1"/>
        <c:majorTickMark val="cross"/>
        <c:minorTickMark val="none"/>
        <c:tickLblPos val="nextTo"/>
        <c:crossAx val="116007680"/>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833942546172554"/>
          <c:y val="0"/>
        </c:manualLayout>
      </c:layout>
      <c:overlay val="0"/>
    </c:title>
    <c:autoTitleDeleted val="0"/>
    <c:plotArea>
      <c:layout>
        <c:manualLayout>
          <c:layoutTarget val="inner"/>
          <c:xMode val="edge"/>
          <c:yMode val="edge"/>
          <c:x val="0.2631148503697312"/>
          <c:y val="0.20598120255714925"/>
          <c:w val="0.54824435936333649"/>
          <c:h val="0.50323050073645514"/>
        </c:manualLayout>
      </c:layout>
      <c:barChart>
        <c:barDir val="col"/>
        <c:grouping val="clustered"/>
        <c:varyColors val="0"/>
        <c:ser>
          <c:idx val="0"/>
          <c:order val="0"/>
          <c:tx>
            <c:strRef>
              <c:f>'2.6長期滞在者地域別職業構成'!$B$79</c:f>
              <c:strCache>
                <c:ptCount val="1"/>
                <c:pt idx="0">
                  <c:v>南米</c:v>
                </c:pt>
              </c:strCache>
            </c:strRef>
          </c:tx>
          <c:spPr>
            <a:ln>
              <a:solidFill>
                <a:sysClr val="windowText" lastClr="000000"/>
              </a:solidFill>
            </a:ln>
          </c:spPr>
          <c:invertIfNegative val="0"/>
          <c:cat>
            <c:strRef>
              <c:f>'2.6長期滞在者地域別職業構成'!$C$78:$H$78</c:f>
              <c:strCache>
                <c:ptCount val="6"/>
                <c:pt idx="0">
                  <c:v>民間企業</c:v>
                </c:pt>
                <c:pt idx="1">
                  <c:v>報道</c:v>
                </c:pt>
                <c:pt idx="2">
                  <c:v>自由業</c:v>
                </c:pt>
                <c:pt idx="3">
                  <c:v>留学・研究</c:v>
                </c:pt>
                <c:pt idx="4">
                  <c:v>政府</c:v>
                </c:pt>
                <c:pt idx="5">
                  <c:v>その他</c:v>
                </c:pt>
              </c:strCache>
            </c:strRef>
          </c:cat>
          <c:val>
            <c:numRef>
              <c:f>'2.6長期滞在者地域別職業構成'!$C$79:$H$79</c:f>
              <c:numCache>
                <c:formatCode>#,##0_);[Red]\(#,##0\)</c:formatCode>
                <c:ptCount val="6"/>
                <c:pt idx="0">
                  <c:v>4289</c:v>
                </c:pt>
                <c:pt idx="1">
                  <c:v>22</c:v>
                </c:pt>
                <c:pt idx="2">
                  <c:v>596</c:v>
                </c:pt>
                <c:pt idx="3">
                  <c:v>577</c:v>
                </c:pt>
                <c:pt idx="4">
                  <c:v>949</c:v>
                </c:pt>
                <c:pt idx="5">
                  <c:v>1433</c:v>
                </c:pt>
              </c:numCache>
            </c:numRef>
          </c:val>
          <c:extLst>
            <c:ext xmlns:c16="http://schemas.microsoft.com/office/drawing/2014/chart" uri="{C3380CC4-5D6E-409C-BE32-E72D297353CC}">
              <c16:uniqueId val="{00000000-57AF-46A5-A066-1D10632A2BD6}"/>
            </c:ext>
          </c:extLst>
        </c:ser>
        <c:dLbls>
          <c:showLegendKey val="0"/>
          <c:showVal val="0"/>
          <c:showCatName val="0"/>
          <c:showSerName val="0"/>
          <c:showPercent val="0"/>
          <c:showBubbleSize val="0"/>
        </c:dLbls>
        <c:gapWidth val="150"/>
        <c:axId val="116045696"/>
        <c:axId val="116047232"/>
      </c:barChart>
      <c:catAx>
        <c:axId val="11604569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047232"/>
        <c:crosses val="autoZero"/>
        <c:auto val="1"/>
        <c:lblAlgn val="ctr"/>
        <c:lblOffset val="100"/>
        <c:noMultiLvlLbl val="0"/>
      </c:catAx>
      <c:valAx>
        <c:axId val="116047232"/>
        <c:scaling>
          <c:orientation val="minMax"/>
          <c:max val="4000"/>
        </c:scaling>
        <c:delete val="0"/>
        <c:axPos val="l"/>
        <c:majorGridlines/>
        <c:numFmt formatCode="#,##0_);[Red]\(#,##0\)" sourceLinked="1"/>
        <c:majorTickMark val="cross"/>
        <c:minorTickMark val="none"/>
        <c:tickLblPos val="nextTo"/>
        <c:crossAx val="116045696"/>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layout>
        <c:manualLayout>
          <c:xMode val="edge"/>
          <c:yMode val="edge"/>
          <c:x val="0.38600896860986544"/>
          <c:y val="5.5904949260756091E-3"/>
        </c:manualLayout>
      </c:layout>
      <c:overlay val="0"/>
    </c:title>
    <c:autoTitleDeleted val="0"/>
    <c:plotArea>
      <c:layout>
        <c:manualLayout>
          <c:layoutTarget val="inner"/>
          <c:xMode val="edge"/>
          <c:yMode val="edge"/>
          <c:x val="0.240716243802858"/>
          <c:y val="0.16370262359180413"/>
          <c:w val="0.60984356955380581"/>
          <c:h val="0.57449639782681483"/>
        </c:manualLayout>
      </c:layout>
      <c:barChart>
        <c:barDir val="col"/>
        <c:grouping val="clustered"/>
        <c:varyColors val="0"/>
        <c:ser>
          <c:idx val="0"/>
          <c:order val="0"/>
          <c:tx>
            <c:strRef>
              <c:f>'2.6長期滞在者地域別職業構成'!$B$81</c:f>
              <c:strCache>
                <c:ptCount val="1"/>
                <c:pt idx="0">
                  <c:v>西欧</c:v>
                </c:pt>
              </c:strCache>
            </c:strRef>
          </c:tx>
          <c:spPr>
            <a:ln>
              <a:solidFill>
                <a:sysClr val="windowText" lastClr="000000"/>
              </a:solidFill>
            </a:ln>
          </c:spPr>
          <c:invertIfNegative val="0"/>
          <c:cat>
            <c:strRef>
              <c:f>'2.6長期滞在者地域別職業構成'!$C$80:$H$80</c:f>
              <c:strCache>
                <c:ptCount val="6"/>
                <c:pt idx="0">
                  <c:v>民間企業</c:v>
                </c:pt>
                <c:pt idx="1">
                  <c:v>報道</c:v>
                </c:pt>
                <c:pt idx="2">
                  <c:v>自由業</c:v>
                </c:pt>
                <c:pt idx="3">
                  <c:v>留学・研究</c:v>
                </c:pt>
                <c:pt idx="4">
                  <c:v>政府</c:v>
                </c:pt>
                <c:pt idx="5">
                  <c:v>その他</c:v>
                </c:pt>
              </c:strCache>
            </c:strRef>
          </c:cat>
          <c:val>
            <c:numRef>
              <c:f>'2.6長期滞在者地域別職業構成'!$C$81:$H$81</c:f>
              <c:numCache>
                <c:formatCode>#,##0_);[Red]\(#,##0\)</c:formatCode>
                <c:ptCount val="6"/>
                <c:pt idx="0">
                  <c:v>56224</c:v>
                </c:pt>
                <c:pt idx="1">
                  <c:v>684</c:v>
                </c:pt>
                <c:pt idx="2">
                  <c:v>15638</c:v>
                </c:pt>
                <c:pt idx="3">
                  <c:v>40894</c:v>
                </c:pt>
                <c:pt idx="4">
                  <c:v>4439</c:v>
                </c:pt>
                <c:pt idx="5">
                  <c:v>31727</c:v>
                </c:pt>
              </c:numCache>
            </c:numRef>
          </c:val>
          <c:extLst>
            <c:ext xmlns:c16="http://schemas.microsoft.com/office/drawing/2014/chart" uri="{C3380CC4-5D6E-409C-BE32-E72D297353CC}">
              <c16:uniqueId val="{00000000-DFDC-496F-A1DA-2294634727B5}"/>
            </c:ext>
          </c:extLst>
        </c:ser>
        <c:dLbls>
          <c:showLegendKey val="0"/>
          <c:showVal val="0"/>
          <c:showCatName val="0"/>
          <c:showSerName val="0"/>
          <c:showPercent val="0"/>
          <c:showBubbleSize val="0"/>
        </c:dLbls>
        <c:gapWidth val="150"/>
        <c:axId val="116055040"/>
        <c:axId val="116146944"/>
      </c:barChart>
      <c:catAx>
        <c:axId val="116055040"/>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146944"/>
        <c:crosses val="autoZero"/>
        <c:auto val="1"/>
        <c:lblAlgn val="ctr"/>
        <c:lblOffset val="100"/>
        <c:noMultiLvlLbl val="0"/>
      </c:catAx>
      <c:valAx>
        <c:axId val="116146944"/>
        <c:scaling>
          <c:orientation val="minMax"/>
          <c:max val="50000"/>
        </c:scaling>
        <c:delete val="0"/>
        <c:axPos val="l"/>
        <c:majorGridlines/>
        <c:numFmt formatCode="#,##0_);[Red]\(#,##0\)" sourceLinked="1"/>
        <c:majorTickMark val="cross"/>
        <c:minorTickMark val="none"/>
        <c:tickLblPos val="nextTo"/>
        <c:crossAx val="116055040"/>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pPr>
            <a:r>
              <a:rPr lang="ja-JP" altLang="en-US"/>
              <a:t>東欧・旧ソ連</a:t>
            </a:r>
          </a:p>
        </c:rich>
      </c:tx>
      <c:layout>
        <c:manualLayout>
          <c:xMode val="edge"/>
          <c:yMode val="edge"/>
          <c:x val="0.25009092613423323"/>
          <c:y val="6.0324081810743425E-3"/>
        </c:manualLayout>
      </c:layout>
      <c:overlay val="0"/>
    </c:title>
    <c:autoTitleDeleted val="0"/>
    <c:plotArea>
      <c:layout>
        <c:manualLayout>
          <c:layoutTarget val="inner"/>
          <c:xMode val="edge"/>
          <c:yMode val="edge"/>
          <c:x val="0.26645669291338581"/>
          <c:y val="0.1658565504314814"/>
          <c:w val="0.52195163104611919"/>
          <c:h val="0.53020080897646993"/>
        </c:manualLayout>
      </c:layout>
      <c:barChart>
        <c:barDir val="col"/>
        <c:grouping val="clustered"/>
        <c:varyColors val="0"/>
        <c:ser>
          <c:idx val="0"/>
          <c:order val="0"/>
          <c:tx>
            <c:strRef>
              <c:f>'2.6長期滞在者地域別職業構成'!$B$83</c:f>
              <c:strCache>
                <c:ptCount val="1"/>
                <c:pt idx="0">
                  <c:v>東欧</c:v>
                </c:pt>
              </c:strCache>
            </c:strRef>
          </c:tx>
          <c:spPr>
            <a:ln>
              <a:solidFill>
                <a:sysClr val="windowText" lastClr="000000"/>
              </a:solidFill>
            </a:ln>
          </c:spPr>
          <c:invertIfNegative val="0"/>
          <c:cat>
            <c:strRef>
              <c:f>'2.6長期滞在者地域別職業構成'!$C$82:$H$82</c:f>
              <c:strCache>
                <c:ptCount val="6"/>
                <c:pt idx="0">
                  <c:v>民間企業</c:v>
                </c:pt>
                <c:pt idx="1">
                  <c:v>報道</c:v>
                </c:pt>
                <c:pt idx="2">
                  <c:v>自由業</c:v>
                </c:pt>
                <c:pt idx="3">
                  <c:v>留学・研究</c:v>
                </c:pt>
                <c:pt idx="4">
                  <c:v>政府</c:v>
                </c:pt>
                <c:pt idx="5">
                  <c:v>その他</c:v>
                </c:pt>
              </c:strCache>
            </c:strRef>
          </c:cat>
          <c:val>
            <c:numRef>
              <c:f>'2.6長期滞在者地域別職業構成'!$C$83:$H$83</c:f>
              <c:numCache>
                <c:formatCode>#,##0_);[Red]\(#,##0\)</c:formatCode>
                <c:ptCount val="6"/>
                <c:pt idx="0">
                  <c:v>4164</c:v>
                </c:pt>
                <c:pt idx="1">
                  <c:v>54</c:v>
                </c:pt>
                <c:pt idx="2">
                  <c:v>571</c:v>
                </c:pt>
                <c:pt idx="3">
                  <c:v>1825</c:v>
                </c:pt>
                <c:pt idx="4">
                  <c:v>978</c:v>
                </c:pt>
                <c:pt idx="5">
                  <c:v>1130</c:v>
                </c:pt>
              </c:numCache>
            </c:numRef>
          </c:val>
          <c:extLst>
            <c:ext xmlns:c16="http://schemas.microsoft.com/office/drawing/2014/chart" uri="{C3380CC4-5D6E-409C-BE32-E72D297353CC}">
              <c16:uniqueId val="{00000000-4D87-4326-904E-EDFFD873B76E}"/>
            </c:ext>
          </c:extLst>
        </c:ser>
        <c:dLbls>
          <c:showLegendKey val="0"/>
          <c:showVal val="0"/>
          <c:showCatName val="0"/>
          <c:showSerName val="0"/>
          <c:showPercent val="0"/>
          <c:showBubbleSize val="0"/>
        </c:dLbls>
        <c:gapWidth val="150"/>
        <c:axId val="116171136"/>
        <c:axId val="116172672"/>
      </c:barChart>
      <c:catAx>
        <c:axId val="11617113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172672"/>
        <c:crosses val="autoZero"/>
        <c:auto val="1"/>
        <c:lblAlgn val="ctr"/>
        <c:lblOffset val="100"/>
        <c:noMultiLvlLbl val="0"/>
      </c:catAx>
      <c:valAx>
        <c:axId val="116172672"/>
        <c:scaling>
          <c:orientation val="minMax"/>
          <c:max val="4000"/>
        </c:scaling>
        <c:delete val="0"/>
        <c:axPos val="l"/>
        <c:majorGridlines/>
        <c:minorGridlines/>
        <c:numFmt formatCode="#,##0_);[Red]\(#,##0\)" sourceLinked="1"/>
        <c:majorTickMark val="cross"/>
        <c:minorTickMark val="none"/>
        <c:tickLblPos val="nextTo"/>
        <c:crossAx val="116171136"/>
        <c:crosses val="autoZero"/>
        <c:crossBetween val="between"/>
        <c:minorUnit val="1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'2.1邦人の動向 (全般) '!$Q$80</c:f>
              <c:strCache>
                <c:ptCount val="1"/>
                <c:pt idx="0">
                  <c:v>米国</c:v>
                </c:pt>
              </c:strCache>
            </c:strRef>
          </c:tx>
          <c:cat>
            <c:strRef>
              <c:f>'2.1邦人の動向 (全般) '!$R$79:$AA$79</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'!$R$80:$AA$80</c:f>
              <c:numCache>
                <c:formatCode>#,##0</c:formatCode>
                <c:ptCount val="10"/>
                <c:pt idx="0">
                  <c:v>386328</c:v>
                </c:pt>
                <c:pt idx="1">
                  <c:v>384411</c:v>
                </c:pt>
                <c:pt idx="2">
                  <c:v>388457</c:v>
                </c:pt>
                <c:pt idx="3">
                  <c:v>397937</c:v>
                </c:pt>
                <c:pt idx="4">
                  <c:v>410973</c:v>
                </c:pt>
                <c:pt idx="5">
                  <c:v>412639</c:v>
                </c:pt>
                <c:pt idx="6">
                  <c:v>414247</c:v>
                </c:pt>
                <c:pt idx="7">
                  <c:v>419610</c:v>
                </c:pt>
                <c:pt idx="8">
                  <c:v>421665</c:v>
                </c:pt>
                <c:pt idx="9">
                  <c:v>426206</c:v>
                </c:pt>
              </c:numCache>
            </c:numRef>
          </c:val>
          <c:smooth val="0"/>
          <c:extLst>
            <c:ext xmlns:c16="http://schemas.microsoft.com/office/drawing/2014/chart" uri="{C3380CC4-5D6E-409C-BE32-E72D297353CC}">
              <c16:uniqueId val="{00000000-F0DA-4FF7-9EBD-9C04B9E01EAF}"/>
            </c:ext>
          </c:extLst>
        </c:ser>
        <c:dLbls>
          <c:showLegendKey val="0"/>
          <c:showVal val="0"/>
          <c:showCatName val="0"/>
          <c:showSerName val="0"/>
          <c:showPercent val="0"/>
          <c:showBubbleSize val="0"/>
        </c:dLbls>
        <c:marker val="1"/>
        <c:smooth val="0"/>
        <c:axId val="89858432"/>
        <c:axId val="89859968"/>
      </c:lineChart>
      <c:catAx>
        <c:axId val="89858432"/>
        <c:scaling>
          <c:orientation val="minMax"/>
        </c:scaling>
        <c:delete val="0"/>
        <c:axPos val="b"/>
        <c:numFmt formatCode="General" sourceLinked="0"/>
        <c:majorTickMark val="out"/>
        <c:minorTickMark val="none"/>
        <c:tickLblPos val="nextTo"/>
        <c:crossAx val="89859968"/>
        <c:crosses val="autoZero"/>
        <c:auto val="1"/>
        <c:lblAlgn val="ctr"/>
        <c:lblOffset val="100"/>
        <c:noMultiLvlLbl val="0"/>
      </c:catAx>
      <c:valAx>
        <c:axId val="89859968"/>
        <c:scaling>
          <c:orientation val="minMax"/>
          <c:min val="340000"/>
        </c:scaling>
        <c:delete val="0"/>
        <c:axPos val="l"/>
        <c:majorGridlines/>
        <c:numFmt formatCode="#,##0" sourceLinked="1"/>
        <c:majorTickMark val="out"/>
        <c:minorTickMark val="none"/>
        <c:tickLblPos val="nextTo"/>
        <c:crossAx val="89858432"/>
        <c:crosses val="autoZero"/>
        <c:crossBetween val="between"/>
        <c:majorUnit val="20000"/>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7431448341684559"/>
          <c:y val="3.0433950545075091E-3"/>
        </c:manualLayout>
      </c:layout>
      <c:overlay val="0"/>
      <c:txPr>
        <a:bodyPr/>
        <a:lstStyle/>
        <a:p>
          <a:pPr>
            <a:defRPr sz="1800"/>
          </a:pPr>
          <a:endParaRPr lang="ja-JP"/>
        </a:p>
      </c:txPr>
    </c:title>
    <c:autoTitleDeleted val="0"/>
    <c:plotArea>
      <c:layout>
        <c:manualLayout>
          <c:layoutTarget val="inner"/>
          <c:xMode val="edge"/>
          <c:yMode val="edge"/>
          <c:x val="0.23894186702052181"/>
          <c:y val="0.17536893861118039"/>
          <c:w val="0.53530769289771307"/>
          <c:h val="0.51839716867970687"/>
        </c:manualLayout>
      </c:layout>
      <c:barChart>
        <c:barDir val="col"/>
        <c:grouping val="clustered"/>
        <c:varyColors val="0"/>
        <c:ser>
          <c:idx val="0"/>
          <c:order val="0"/>
          <c:tx>
            <c:strRef>
              <c:f>'2.6長期滞在者地域別職業構成'!$B$85</c:f>
              <c:strCache>
                <c:ptCount val="1"/>
                <c:pt idx="0">
                  <c:v>中東</c:v>
                </c:pt>
              </c:strCache>
            </c:strRef>
          </c:tx>
          <c:spPr>
            <a:ln>
              <a:solidFill>
                <a:sysClr val="windowText" lastClr="000000"/>
              </a:solidFill>
            </a:ln>
          </c:spPr>
          <c:invertIfNegative val="0"/>
          <c:cat>
            <c:strRef>
              <c:f>'2.6長期滞在者地域別職業構成'!$C$84:$H$84</c:f>
              <c:strCache>
                <c:ptCount val="6"/>
                <c:pt idx="0">
                  <c:v>民間企業</c:v>
                </c:pt>
                <c:pt idx="1">
                  <c:v>報道</c:v>
                </c:pt>
                <c:pt idx="2">
                  <c:v>自由業</c:v>
                </c:pt>
                <c:pt idx="3">
                  <c:v>留学・研究</c:v>
                </c:pt>
                <c:pt idx="4">
                  <c:v>政府</c:v>
                </c:pt>
                <c:pt idx="5">
                  <c:v>その他</c:v>
                </c:pt>
              </c:strCache>
            </c:strRef>
          </c:cat>
          <c:val>
            <c:numRef>
              <c:f>'2.6長期滞在者地域別職業構成'!$C$85:$H$85</c:f>
              <c:numCache>
                <c:formatCode>#,##0_);[Red]\(#,##0\)</c:formatCode>
                <c:ptCount val="6"/>
                <c:pt idx="0">
                  <c:v>5709</c:v>
                </c:pt>
                <c:pt idx="1">
                  <c:v>49</c:v>
                </c:pt>
                <c:pt idx="2">
                  <c:v>271</c:v>
                </c:pt>
                <c:pt idx="3">
                  <c:v>383</c:v>
                </c:pt>
                <c:pt idx="4">
                  <c:v>867</c:v>
                </c:pt>
                <c:pt idx="5">
                  <c:v>1867</c:v>
                </c:pt>
              </c:numCache>
            </c:numRef>
          </c:val>
          <c:extLst>
            <c:ext xmlns:c16="http://schemas.microsoft.com/office/drawing/2014/chart" uri="{C3380CC4-5D6E-409C-BE32-E72D297353CC}">
              <c16:uniqueId val="{00000000-A6B0-4EF5-B41D-0B55272C84DF}"/>
            </c:ext>
          </c:extLst>
        </c:ser>
        <c:dLbls>
          <c:showLegendKey val="0"/>
          <c:showVal val="0"/>
          <c:showCatName val="0"/>
          <c:showSerName val="0"/>
          <c:showPercent val="0"/>
          <c:showBubbleSize val="0"/>
        </c:dLbls>
        <c:gapWidth val="150"/>
        <c:axId val="116196864"/>
        <c:axId val="116198400"/>
      </c:barChart>
      <c:catAx>
        <c:axId val="116196864"/>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198400"/>
        <c:crosses val="autoZero"/>
        <c:auto val="1"/>
        <c:lblAlgn val="ctr"/>
        <c:lblOffset val="100"/>
        <c:noMultiLvlLbl val="0"/>
      </c:catAx>
      <c:valAx>
        <c:axId val="116198400"/>
        <c:scaling>
          <c:orientation val="minMax"/>
          <c:max val="5000"/>
        </c:scaling>
        <c:delete val="0"/>
        <c:axPos val="l"/>
        <c:majorGridlines/>
        <c:numFmt formatCode="#,##0_);[Red]\(#,##0\)" sourceLinked="1"/>
        <c:majorTickMark val="cross"/>
        <c:minorTickMark val="none"/>
        <c:tickLblPos val="nextTo"/>
        <c:crossAx val="116196864"/>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1874439461883408"/>
          <c:y val="1.2066365007541479E-2"/>
        </c:manualLayout>
      </c:layout>
      <c:overlay val="0"/>
    </c:title>
    <c:autoTitleDeleted val="0"/>
    <c:plotArea>
      <c:layout>
        <c:manualLayout>
          <c:layoutTarget val="inner"/>
          <c:xMode val="edge"/>
          <c:yMode val="edge"/>
          <c:x val="0.22568741687558114"/>
          <c:y val="0.17379556062279544"/>
          <c:w val="0.63938279015571486"/>
          <c:h val="0.538341824918944"/>
        </c:manualLayout>
      </c:layout>
      <c:barChart>
        <c:barDir val="col"/>
        <c:grouping val="clustered"/>
        <c:varyColors val="0"/>
        <c:ser>
          <c:idx val="0"/>
          <c:order val="0"/>
          <c:tx>
            <c:strRef>
              <c:f>'2.6長期滞在者地域別職業構成'!$B$87</c:f>
              <c:strCache>
                <c:ptCount val="1"/>
                <c:pt idx="0">
                  <c:v>アフリカ</c:v>
                </c:pt>
              </c:strCache>
            </c:strRef>
          </c:tx>
          <c:spPr>
            <a:ln>
              <a:solidFill>
                <a:sysClr val="windowText" lastClr="000000"/>
              </a:solidFill>
            </a:ln>
          </c:spPr>
          <c:invertIfNegative val="0"/>
          <c:cat>
            <c:strRef>
              <c:f>'2.6長期滞在者地域別職業構成'!$C$86:$H$86</c:f>
              <c:strCache>
                <c:ptCount val="6"/>
                <c:pt idx="0">
                  <c:v>民間企業</c:v>
                </c:pt>
                <c:pt idx="1">
                  <c:v>報道</c:v>
                </c:pt>
                <c:pt idx="2">
                  <c:v>自由業</c:v>
                </c:pt>
                <c:pt idx="3">
                  <c:v>留学・研究</c:v>
                </c:pt>
                <c:pt idx="4">
                  <c:v>政府</c:v>
                </c:pt>
                <c:pt idx="5">
                  <c:v>その他</c:v>
                </c:pt>
              </c:strCache>
            </c:strRef>
          </c:cat>
          <c:val>
            <c:numRef>
              <c:f>'2.6長期滞在者地域別職業構成'!$C$87:$H$87</c:f>
              <c:numCache>
                <c:formatCode>#,##0_);[Red]\(#,##0\)</c:formatCode>
                <c:ptCount val="6"/>
                <c:pt idx="0">
                  <c:v>1723</c:v>
                </c:pt>
                <c:pt idx="1">
                  <c:v>53</c:v>
                </c:pt>
                <c:pt idx="2">
                  <c:v>404</c:v>
                </c:pt>
                <c:pt idx="3">
                  <c:v>253</c:v>
                </c:pt>
                <c:pt idx="4">
                  <c:v>2768</c:v>
                </c:pt>
                <c:pt idx="5">
                  <c:v>1555</c:v>
                </c:pt>
              </c:numCache>
            </c:numRef>
          </c:val>
          <c:extLst>
            <c:ext xmlns:c16="http://schemas.microsoft.com/office/drawing/2014/chart" uri="{C3380CC4-5D6E-409C-BE32-E72D297353CC}">
              <c16:uniqueId val="{00000000-4364-4CB4-83E9-B3F473896951}"/>
            </c:ext>
          </c:extLst>
        </c:ser>
        <c:dLbls>
          <c:showLegendKey val="0"/>
          <c:showVal val="0"/>
          <c:showCatName val="0"/>
          <c:showSerName val="0"/>
          <c:showPercent val="0"/>
          <c:showBubbleSize val="0"/>
        </c:dLbls>
        <c:gapWidth val="150"/>
        <c:axId val="116222592"/>
        <c:axId val="116236672"/>
      </c:barChart>
      <c:catAx>
        <c:axId val="116222592"/>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6236672"/>
        <c:crosses val="autoZero"/>
        <c:auto val="1"/>
        <c:lblAlgn val="ctr"/>
        <c:lblOffset val="100"/>
        <c:noMultiLvlLbl val="0"/>
      </c:catAx>
      <c:valAx>
        <c:axId val="116236672"/>
        <c:scaling>
          <c:orientation val="minMax"/>
          <c:max val="3000"/>
        </c:scaling>
        <c:delete val="0"/>
        <c:axPos val="l"/>
        <c:majorGridlines/>
        <c:numFmt formatCode="#,##0_);[Red]\(#,##0\)" sourceLinked="1"/>
        <c:majorTickMark val="cross"/>
        <c:minorTickMark val="none"/>
        <c:tickLblPos val="nextTo"/>
        <c:crossAx val="116222592"/>
        <c:crosses val="autoZero"/>
        <c:crossBetween val="between"/>
        <c:majorUnit val="1000"/>
        <c:minorUnit val="1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0602428022956"/>
          <c:y val="0.16715622662522789"/>
          <c:w val="0.85740786115504208"/>
          <c:h val="0.80157669342460247"/>
        </c:manualLayout>
      </c:layout>
      <c:barChart>
        <c:barDir val="bar"/>
        <c:grouping val="percentStacked"/>
        <c:varyColors val="0"/>
        <c:ser>
          <c:idx val="0"/>
          <c:order val="0"/>
          <c:tx>
            <c:strRef>
              <c:f>'2.10就学・地域別子女数'!$D$180</c:f>
              <c:strCache>
                <c:ptCount val="1"/>
                <c:pt idx="0">
                  <c:v>日本人学校</c:v>
                </c:pt>
              </c:strCache>
            </c:strRef>
          </c:tx>
          <c:spPr>
            <a:solidFill>
              <a:srgbClr val="CCFFCC"/>
            </a:solid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'2.10就学・地域別子女数'!$B$181:$B$195</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'2.10就学・地域別子女数'!$D$181:$D$195</c:f>
              <c:numCache>
                <c:formatCode>#,##0</c:formatCode>
                <c:ptCount val="15"/>
                <c:pt idx="0">
                  <c:v>12794</c:v>
                </c:pt>
                <c:pt idx="1">
                  <c:v>13205</c:v>
                </c:pt>
                <c:pt idx="2">
                  <c:v>13798</c:v>
                </c:pt>
                <c:pt idx="3">
                  <c:v>14458</c:v>
                </c:pt>
                <c:pt idx="4">
                  <c:v>14650</c:v>
                </c:pt>
                <c:pt idx="5">
                  <c:v>15017</c:v>
                </c:pt>
                <c:pt idx="6">
                  <c:v>14451</c:v>
                </c:pt>
                <c:pt idx="7">
                  <c:v>14089</c:v>
                </c:pt>
                <c:pt idx="8">
                  <c:v>14753</c:v>
                </c:pt>
                <c:pt idx="9">
                  <c:v>15776</c:v>
                </c:pt>
                <c:pt idx="10">
                  <c:v>16257</c:v>
                </c:pt>
                <c:pt idx="11">
                  <c:v>16291</c:v>
                </c:pt>
                <c:pt idx="12">
                  <c:v>16104</c:v>
                </c:pt>
                <c:pt idx="13">
                  <c:v>15688</c:v>
                </c:pt>
                <c:pt idx="14">
                  <c:v>15627</c:v>
                </c:pt>
              </c:numCache>
            </c:numRef>
          </c:val>
          <c:extLst>
            <c:ext xmlns:c16="http://schemas.microsoft.com/office/drawing/2014/chart" uri="{C3380CC4-5D6E-409C-BE32-E72D297353CC}">
              <c16:uniqueId val="{00000000-138D-415C-9C2B-F577974459A8}"/>
            </c:ext>
          </c:extLst>
        </c:ser>
        <c:ser>
          <c:idx val="1"/>
          <c:order val="1"/>
          <c:tx>
            <c:strRef>
              <c:f>'2.10就学・地域別子女数'!$E$180</c:f>
              <c:strCache>
                <c:ptCount val="1"/>
                <c:pt idx="0">
                  <c:v>補習授業校</c:v>
                </c:pt>
              </c:strCache>
            </c:strRef>
          </c:tx>
          <c:spPr>
            <a:solidFill>
              <a:schemeClr val="bg1"/>
            </a:solid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'2.10就学・地域別子女数'!$B$181:$B$195</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'2.10就学・地域別子女数'!$E$181:$E$195</c:f>
              <c:numCache>
                <c:formatCode>#,##0</c:formatCode>
                <c:ptCount val="15"/>
                <c:pt idx="0">
                  <c:v>12594</c:v>
                </c:pt>
                <c:pt idx="1">
                  <c:v>12836</c:v>
                </c:pt>
                <c:pt idx="2">
                  <c:v>12294</c:v>
                </c:pt>
                <c:pt idx="3">
                  <c:v>12624</c:v>
                </c:pt>
                <c:pt idx="4">
                  <c:v>12997</c:v>
                </c:pt>
                <c:pt idx="5">
                  <c:v>13159</c:v>
                </c:pt>
                <c:pt idx="6">
                  <c:v>13190</c:v>
                </c:pt>
                <c:pt idx="7">
                  <c:v>13194</c:v>
                </c:pt>
                <c:pt idx="8">
                  <c:v>13269</c:v>
                </c:pt>
                <c:pt idx="9">
                  <c:v>13749</c:v>
                </c:pt>
                <c:pt idx="10">
                  <c:v>14351</c:v>
                </c:pt>
                <c:pt idx="11">
                  <c:v>15200</c:v>
                </c:pt>
                <c:pt idx="12">
                  <c:v>16003</c:v>
                </c:pt>
                <c:pt idx="13">
                  <c:v>16628</c:v>
                </c:pt>
                <c:pt idx="14">
                  <c:v>17275</c:v>
                </c:pt>
              </c:numCache>
            </c:numRef>
          </c:val>
          <c:extLst>
            <c:ext xmlns:c16="http://schemas.microsoft.com/office/drawing/2014/chart" uri="{C3380CC4-5D6E-409C-BE32-E72D297353CC}">
              <c16:uniqueId val="{00000001-138D-415C-9C2B-F577974459A8}"/>
            </c:ext>
          </c:extLst>
        </c:ser>
        <c:ser>
          <c:idx val="2"/>
          <c:order val="2"/>
          <c:tx>
            <c:strRef>
              <c:f>'2.10就学・地域別子女数'!$F$180</c:f>
              <c:strCache>
                <c:ptCount val="1"/>
                <c:pt idx="0">
                  <c:v>現地・国際校</c:v>
                </c:pt>
              </c:strCache>
            </c:strRef>
          </c:tx>
          <c:spPr>
            <a:solidFill>
              <a:srgbClr val="FFC000"/>
            </a:solid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'2.10就学・地域別子女数'!$B$181:$B$195</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'2.10就学・地域別子女数'!$F$181:$F$195</c:f>
              <c:numCache>
                <c:formatCode>#,##0</c:formatCode>
                <c:ptCount val="15"/>
                <c:pt idx="0">
                  <c:v>14631</c:v>
                </c:pt>
                <c:pt idx="1">
                  <c:v>15328</c:v>
                </c:pt>
                <c:pt idx="2">
                  <c:v>16046</c:v>
                </c:pt>
                <c:pt idx="3">
                  <c:v>17017</c:v>
                </c:pt>
                <c:pt idx="4">
                  <c:v>16833</c:v>
                </c:pt>
                <c:pt idx="5">
                  <c:v>17987</c:v>
                </c:pt>
                <c:pt idx="6">
                  <c:v>18401</c:v>
                </c:pt>
                <c:pt idx="7">
                  <c:v>22255</c:v>
                </c:pt>
                <c:pt idx="8">
                  <c:v>19928</c:v>
                </c:pt>
                <c:pt idx="9">
                  <c:v>19921</c:v>
                </c:pt>
                <c:pt idx="10">
                  <c:v>21282</c:v>
                </c:pt>
                <c:pt idx="11">
                  <c:v>23899</c:v>
                </c:pt>
                <c:pt idx="12">
                  <c:v>24991</c:v>
                </c:pt>
                <c:pt idx="13">
                  <c:v>25911</c:v>
                </c:pt>
                <c:pt idx="14">
                  <c:v>27362</c:v>
                </c:pt>
              </c:numCache>
            </c:numRef>
          </c:val>
          <c:extLst>
            <c:ext xmlns:c16="http://schemas.microsoft.com/office/drawing/2014/chart" uri="{C3380CC4-5D6E-409C-BE32-E72D297353CC}">
              <c16:uniqueId val="{00000002-138D-415C-9C2B-F577974459A8}"/>
            </c:ext>
          </c:extLst>
        </c:ser>
        <c:dLbls>
          <c:showLegendKey val="0"/>
          <c:showVal val="1"/>
          <c:showCatName val="0"/>
          <c:showSerName val="0"/>
          <c:showPercent val="0"/>
          <c:showBubbleSize val="0"/>
        </c:dLbls>
        <c:gapWidth val="75"/>
        <c:overlap val="100"/>
        <c:axId val="170645760"/>
        <c:axId val="190058496"/>
      </c:barChart>
      <c:catAx>
        <c:axId val="170645760"/>
        <c:scaling>
          <c:orientation val="maxMin"/>
        </c:scaling>
        <c:delete val="0"/>
        <c:axPos val="l"/>
        <c:numFmt formatCode="General" sourceLinked="0"/>
        <c:majorTickMark val="none"/>
        <c:minorTickMark val="none"/>
        <c:tickLblPos val="nextTo"/>
        <c:crossAx val="190058496"/>
        <c:crosses val="autoZero"/>
        <c:auto val="1"/>
        <c:lblAlgn val="ctr"/>
        <c:lblOffset val="100"/>
        <c:noMultiLvlLbl val="0"/>
      </c:catAx>
      <c:valAx>
        <c:axId val="190058496"/>
        <c:scaling>
          <c:orientation val="minMax"/>
        </c:scaling>
        <c:delete val="0"/>
        <c:axPos val="t"/>
        <c:numFmt formatCode="0%" sourceLinked="1"/>
        <c:majorTickMark val="none"/>
        <c:minorTickMark val="none"/>
        <c:tickLblPos val="nextTo"/>
        <c:crossAx val="170645760"/>
        <c:crosses val="autoZero"/>
        <c:crossBetween val="between"/>
      </c:valAx>
    </c:plotArea>
    <c:legend>
      <c:legendPos val="t"/>
      <c:layout>
        <c:manualLayout>
          <c:xMode val="edge"/>
          <c:yMode val="edge"/>
          <c:x val="1.3433573341418967E-2"/>
          <c:y val="1.6771484778226826E-2"/>
          <c:w val="0.78131594861987397"/>
          <c:h val="7.8893087177632382E-2"/>
        </c:manualLayout>
      </c:layout>
      <c:overlay val="0"/>
      <c:txPr>
        <a:bodyPr/>
        <a:lstStyle/>
        <a:p>
          <a:pPr>
            <a:defRPr sz="1800"/>
          </a:pPr>
          <a:endParaRPr lang="ja-JP"/>
        </a:p>
      </c:txPr>
    </c:legend>
    <c:plotVisOnly val="1"/>
    <c:dispBlanksAs val="gap"/>
    <c:showDLblsOverMax val="0"/>
  </c:chart>
  <c:printSettings>
    <c:headerFooter/>
    <c:pageMargins b="0.75000000000000455" l="0.70000000000000062" r="0.70000000000000062" t="0.75000000000000455"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42128293173"/>
          <c:y val="0.16537905137123335"/>
          <c:w val="0.85749253174406304"/>
          <c:h val="0.8036862947082698"/>
        </c:manualLayout>
      </c:layout>
      <c:barChart>
        <c:barDir val="bar"/>
        <c:grouping val="percentStacked"/>
        <c:varyColors val="0"/>
        <c:ser>
          <c:idx val="0"/>
          <c:order val="0"/>
          <c:tx>
            <c:strRef>
              <c:f>'2.10就学・地域別子女数'!$D$198</c:f>
              <c:strCache>
                <c:ptCount val="1"/>
                <c:pt idx="0">
                  <c:v>日本人学校</c:v>
                </c:pt>
              </c:strCache>
            </c:strRef>
          </c:tx>
          <c:spPr>
            <a:solidFill>
              <a:srgbClr val="CCFFCC"/>
            </a:solidFill>
            <a:ln>
              <a:solidFill>
                <a:schemeClr val="tx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'2.10就学・地域別子女数'!$B$199:$B$213</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'2.10就学・地域別子女数'!$D$199:$D$213</c:f>
              <c:numCache>
                <c:formatCode>#,##0</c:formatCode>
                <c:ptCount val="15"/>
                <c:pt idx="0">
                  <c:v>3586</c:v>
                </c:pt>
                <c:pt idx="1">
                  <c:v>3635</c:v>
                </c:pt>
                <c:pt idx="2">
                  <c:v>3860</c:v>
                </c:pt>
                <c:pt idx="3">
                  <c:v>4068</c:v>
                </c:pt>
                <c:pt idx="4">
                  <c:v>4270</c:v>
                </c:pt>
                <c:pt idx="5">
                  <c:v>4323</c:v>
                </c:pt>
                <c:pt idx="6">
                  <c:v>4241</c:v>
                </c:pt>
                <c:pt idx="7">
                  <c:v>4046</c:v>
                </c:pt>
                <c:pt idx="8">
                  <c:v>4163</c:v>
                </c:pt>
                <c:pt idx="9">
                  <c:v>4454</c:v>
                </c:pt>
                <c:pt idx="10">
                  <c:v>4621</c:v>
                </c:pt>
                <c:pt idx="11">
                  <c:v>4736</c:v>
                </c:pt>
                <c:pt idx="12">
                  <c:v>4511</c:v>
                </c:pt>
                <c:pt idx="13">
                  <c:v>4313</c:v>
                </c:pt>
                <c:pt idx="14">
                  <c:v>4132</c:v>
                </c:pt>
              </c:numCache>
            </c:numRef>
          </c:val>
          <c:extLst>
            <c:ext xmlns:c16="http://schemas.microsoft.com/office/drawing/2014/chart" uri="{C3380CC4-5D6E-409C-BE32-E72D297353CC}">
              <c16:uniqueId val="{00000000-4521-4406-B471-57FC5F827B8E}"/>
            </c:ext>
          </c:extLst>
        </c:ser>
        <c:ser>
          <c:idx val="1"/>
          <c:order val="1"/>
          <c:tx>
            <c:strRef>
              <c:f>'2.10就学・地域別子女数'!$E$198</c:f>
              <c:strCache>
                <c:ptCount val="1"/>
                <c:pt idx="0">
                  <c:v>補習授業校</c:v>
                </c:pt>
              </c:strCache>
            </c:strRef>
          </c:tx>
          <c:spPr>
            <a:solidFill>
              <a:schemeClr val="bg1"/>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'2.10就学・地域別子女数'!$B$199:$B$213</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'2.10就学・地域別子女数'!$E$199:$E$213</c:f>
              <c:numCache>
                <c:formatCode>#,##0</c:formatCode>
                <c:ptCount val="15"/>
                <c:pt idx="0">
                  <c:v>3644</c:v>
                </c:pt>
                <c:pt idx="1">
                  <c:v>3665</c:v>
                </c:pt>
                <c:pt idx="2">
                  <c:v>3389</c:v>
                </c:pt>
                <c:pt idx="3">
                  <c:v>3434</c:v>
                </c:pt>
                <c:pt idx="4">
                  <c:v>3572</c:v>
                </c:pt>
                <c:pt idx="5">
                  <c:v>3595</c:v>
                </c:pt>
                <c:pt idx="6">
                  <c:v>3492</c:v>
                </c:pt>
                <c:pt idx="7">
                  <c:v>3281</c:v>
                </c:pt>
                <c:pt idx="8">
                  <c:v>3308</c:v>
                </c:pt>
                <c:pt idx="9">
                  <c:v>3527</c:v>
                </c:pt>
                <c:pt idx="10">
                  <c:v>3648</c:v>
                </c:pt>
                <c:pt idx="11">
                  <c:v>3783</c:v>
                </c:pt>
                <c:pt idx="12">
                  <c:v>3891</c:v>
                </c:pt>
                <c:pt idx="13">
                  <c:v>4054</c:v>
                </c:pt>
                <c:pt idx="14">
                  <c:v>4183</c:v>
                </c:pt>
              </c:numCache>
            </c:numRef>
          </c:val>
          <c:extLst>
            <c:ext xmlns:c16="http://schemas.microsoft.com/office/drawing/2014/chart" uri="{C3380CC4-5D6E-409C-BE32-E72D297353CC}">
              <c16:uniqueId val="{00000001-4521-4406-B471-57FC5F827B8E}"/>
            </c:ext>
          </c:extLst>
        </c:ser>
        <c:ser>
          <c:idx val="2"/>
          <c:order val="2"/>
          <c:tx>
            <c:strRef>
              <c:f>'2.10就学・地域別子女数'!$F$198</c:f>
              <c:strCache>
                <c:ptCount val="1"/>
                <c:pt idx="0">
                  <c:v>現地・国際校</c:v>
                </c:pt>
              </c:strCache>
            </c:strRef>
          </c:tx>
          <c:spPr>
            <a:solidFill>
              <a:srgbClr val="FFC0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'2.10就学・地域別子女数'!$B$199:$B$213</c:f>
              <c:strCache>
                <c:ptCount val="15"/>
                <c:pt idx="0">
                  <c:v>平成15年</c:v>
                </c:pt>
                <c:pt idx="1">
                  <c:v>平成16年</c:v>
                </c:pt>
                <c:pt idx="2">
                  <c:v>平成17年</c:v>
                </c:pt>
                <c:pt idx="3">
                  <c:v>平成18年</c:v>
                </c:pt>
                <c:pt idx="4">
                  <c:v>平成19年</c:v>
                </c:pt>
                <c:pt idx="5">
                  <c:v>平成20年</c:v>
                </c:pt>
                <c:pt idx="6">
                  <c:v>平成21年</c:v>
                </c:pt>
                <c:pt idx="7">
                  <c:v>平成22年</c:v>
                </c:pt>
                <c:pt idx="8">
                  <c:v>平成23年</c:v>
                </c:pt>
                <c:pt idx="9">
                  <c:v>平成24年</c:v>
                </c:pt>
                <c:pt idx="10">
                  <c:v>平成25年</c:v>
                </c:pt>
                <c:pt idx="11">
                  <c:v>平成26年</c:v>
                </c:pt>
                <c:pt idx="12">
                  <c:v>平成27年</c:v>
                </c:pt>
                <c:pt idx="13">
                  <c:v>平成28年</c:v>
                </c:pt>
                <c:pt idx="14">
                  <c:v>平成29年</c:v>
                </c:pt>
              </c:strCache>
            </c:strRef>
          </c:cat>
          <c:val>
            <c:numRef>
              <c:f>'2.10就学・地域別子女数'!$F$199:$F$213</c:f>
              <c:numCache>
                <c:formatCode>#,##0</c:formatCode>
                <c:ptCount val="15"/>
                <c:pt idx="0">
                  <c:v>5213</c:v>
                </c:pt>
                <c:pt idx="1">
                  <c:v>5479</c:v>
                </c:pt>
                <c:pt idx="2">
                  <c:v>6179</c:v>
                </c:pt>
                <c:pt idx="3">
                  <c:v>6703</c:v>
                </c:pt>
                <c:pt idx="4">
                  <c:v>6787</c:v>
                </c:pt>
                <c:pt idx="5">
                  <c:v>7171</c:v>
                </c:pt>
                <c:pt idx="6">
                  <c:v>7713</c:v>
                </c:pt>
                <c:pt idx="7">
                  <c:v>10457</c:v>
                </c:pt>
                <c:pt idx="8">
                  <c:v>9529</c:v>
                </c:pt>
                <c:pt idx="9">
                  <c:v>9548</c:v>
                </c:pt>
                <c:pt idx="10">
                  <c:v>11469</c:v>
                </c:pt>
                <c:pt idx="11">
                  <c:v>12627</c:v>
                </c:pt>
                <c:pt idx="12">
                  <c:v>12812</c:v>
                </c:pt>
                <c:pt idx="13">
                  <c:v>12657</c:v>
                </c:pt>
                <c:pt idx="14">
                  <c:v>13992</c:v>
                </c:pt>
              </c:numCache>
            </c:numRef>
          </c:val>
          <c:extLst>
            <c:ext xmlns:c16="http://schemas.microsoft.com/office/drawing/2014/chart" uri="{C3380CC4-5D6E-409C-BE32-E72D297353CC}">
              <c16:uniqueId val="{00000002-4521-4406-B471-57FC5F827B8E}"/>
            </c:ext>
          </c:extLst>
        </c:ser>
        <c:dLbls>
          <c:showLegendKey val="0"/>
          <c:showVal val="1"/>
          <c:showCatName val="0"/>
          <c:showSerName val="0"/>
          <c:showPercent val="0"/>
          <c:showBubbleSize val="0"/>
        </c:dLbls>
        <c:gapWidth val="75"/>
        <c:overlap val="100"/>
        <c:axId val="190110336"/>
        <c:axId val="209400192"/>
      </c:barChart>
      <c:catAx>
        <c:axId val="190110336"/>
        <c:scaling>
          <c:orientation val="maxMin"/>
        </c:scaling>
        <c:delete val="0"/>
        <c:axPos val="l"/>
        <c:numFmt formatCode="General" sourceLinked="0"/>
        <c:majorTickMark val="none"/>
        <c:minorTickMark val="none"/>
        <c:tickLblPos val="nextTo"/>
        <c:crossAx val="209400192"/>
        <c:crossesAt val="0"/>
        <c:auto val="1"/>
        <c:lblAlgn val="ctr"/>
        <c:lblOffset val="100"/>
        <c:noMultiLvlLbl val="0"/>
      </c:catAx>
      <c:valAx>
        <c:axId val="209400192"/>
        <c:scaling>
          <c:orientation val="minMax"/>
          <c:max val="1"/>
        </c:scaling>
        <c:delete val="0"/>
        <c:axPos val="t"/>
        <c:numFmt formatCode="0%" sourceLinked="1"/>
        <c:majorTickMark val="none"/>
        <c:minorTickMark val="none"/>
        <c:tickLblPos val="nextTo"/>
        <c:crossAx val="190110336"/>
        <c:crosses val="autoZero"/>
        <c:crossBetween val="between"/>
      </c:valAx>
    </c:plotArea>
    <c:legend>
      <c:legendPos val="t"/>
      <c:layout>
        <c:manualLayout>
          <c:xMode val="edge"/>
          <c:yMode val="edge"/>
          <c:x val="1.3723478718612956E-2"/>
          <c:y val="1.6593458736619347E-2"/>
          <c:w val="0.97281473061426116"/>
          <c:h val="7.675911894395919E-2"/>
        </c:manualLayout>
      </c:layout>
      <c:overlay val="0"/>
      <c:txPr>
        <a:bodyPr/>
        <a:lstStyle/>
        <a:p>
          <a:pPr>
            <a:defRPr sz="18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'2.10就学・地域別子女数'!$Q$98</c:f>
              <c:strCache>
                <c:ptCount val="1"/>
                <c:pt idx="0">
                  <c:v>アジア</c:v>
                </c:pt>
              </c:strCache>
            </c:strRef>
          </c:tx>
          <c:cat>
            <c:strRef>
              <c:f>'2.10就学・地域別子女数'!$R$97:$AC$97</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'2.10就学・地域別子女数'!$R$98:$AC$98</c:f>
              <c:numCache>
                <c:formatCode>#,##0_);[Red]\(#,##0\)</c:formatCode>
                <c:ptCount val="12"/>
                <c:pt idx="0">
                  <c:v>21954</c:v>
                </c:pt>
                <c:pt idx="1">
                  <c:v>22801</c:v>
                </c:pt>
                <c:pt idx="2">
                  <c:v>23827</c:v>
                </c:pt>
                <c:pt idx="3">
                  <c:v>23322</c:v>
                </c:pt>
                <c:pt idx="4">
                  <c:v>25626</c:v>
                </c:pt>
                <c:pt idx="5">
                  <c:v>26498</c:v>
                </c:pt>
                <c:pt idx="6">
                  <c:v>27478</c:v>
                </c:pt>
                <c:pt idx="7">
                  <c:v>27586</c:v>
                </c:pt>
                <c:pt idx="8">
                  <c:v>32236</c:v>
                </c:pt>
                <c:pt idx="9">
                  <c:v>32585</c:v>
                </c:pt>
                <c:pt idx="10">
                  <c:v>31383</c:v>
                </c:pt>
                <c:pt idx="11">
                  <c:v>32425</c:v>
                </c:pt>
              </c:numCache>
            </c:numRef>
          </c:val>
          <c:smooth val="0"/>
          <c:extLst>
            <c:ext xmlns:c16="http://schemas.microsoft.com/office/drawing/2014/chart" uri="{C3380CC4-5D6E-409C-BE32-E72D297353CC}">
              <c16:uniqueId val="{00000000-0F25-4C17-9B35-5579E436F642}"/>
            </c:ext>
          </c:extLst>
        </c:ser>
        <c:ser>
          <c:idx val="1"/>
          <c:order val="1"/>
          <c:tx>
            <c:strRef>
              <c:f>'2.10就学・地域別子女数'!$Q$99</c:f>
              <c:strCache>
                <c:ptCount val="1"/>
                <c:pt idx="0">
                  <c:v>北米</c:v>
                </c:pt>
              </c:strCache>
            </c:strRef>
          </c:tx>
          <c:cat>
            <c:strRef>
              <c:f>'2.10就学・地域別子女数'!$R$97:$AC$97</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'2.10就学・地域別子女数'!$R$99:$AC$99</c:f>
              <c:numCache>
                <c:formatCode>#,##0_);[Red]\(#,##0\)</c:formatCode>
                <c:ptCount val="12"/>
                <c:pt idx="0">
                  <c:v>20218</c:v>
                </c:pt>
                <c:pt idx="1">
                  <c:v>19443</c:v>
                </c:pt>
                <c:pt idx="2">
                  <c:v>21045</c:v>
                </c:pt>
                <c:pt idx="3">
                  <c:v>21493</c:v>
                </c:pt>
                <c:pt idx="4">
                  <c:v>22922</c:v>
                </c:pt>
                <c:pt idx="5">
                  <c:v>21280</c:v>
                </c:pt>
                <c:pt idx="6">
                  <c:v>21738</c:v>
                </c:pt>
                <c:pt idx="7">
                  <c:v>25540</c:v>
                </c:pt>
                <c:pt idx="8">
                  <c:v>24126</c:v>
                </c:pt>
                <c:pt idx="9">
                  <c:v>23976</c:v>
                </c:pt>
                <c:pt idx="10">
                  <c:v>25030</c:v>
                </c:pt>
                <c:pt idx="11">
                  <c:v>26836</c:v>
                </c:pt>
              </c:numCache>
            </c:numRef>
          </c:val>
          <c:smooth val="0"/>
          <c:extLst>
            <c:ext xmlns:c16="http://schemas.microsoft.com/office/drawing/2014/chart" uri="{C3380CC4-5D6E-409C-BE32-E72D297353CC}">
              <c16:uniqueId val="{00000001-0F25-4C17-9B35-5579E436F642}"/>
            </c:ext>
          </c:extLst>
        </c:ser>
        <c:ser>
          <c:idx val="2"/>
          <c:order val="2"/>
          <c:tx>
            <c:strRef>
              <c:f>'2.10就学・地域別子女数'!$Q$100</c:f>
              <c:strCache>
                <c:ptCount val="1"/>
                <c:pt idx="0">
                  <c:v>欧州</c:v>
                </c:pt>
              </c:strCache>
            </c:strRef>
          </c:tx>
          <c:cat>
            <c:strRef>
              <c:f>'2.10就学・地域別子女数'!$R$97:$AC$97</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'2.10就学・地域別子女数'!$R$100:$AC$100</c:f>
              <c:numCache>
                <c:formatCode>#,##0_);[Red]\(#,##0\)</c:formatCode>
                <c:ptCount val="12"/>
                <c:pt idx="0">
                  <c:v>11231</c:v>
                </c:pt>
                <c:pt idx="1">
                  <c:v>11277</c:v>
                </c:pt>
                <c:pt idx="2">
                  <c:v>11234</c:v>
                </c:pt>
                <c:pt idx="3">
                  <c:v>11512</c:v>
                </c:pt>
                <c:pt idx="4">
                  <c:v>13864</c:v>
                </c:pt>
                <c:pt idx="5">
                  <c:v>12069</c:v>
                </c:pt>
                <c:pt idx="6">
                  <c:v>12284</c:v>
                </c:pt>
                <c:pt idx="7">
                  <c:v>12788</c:v>
                </c:pt>
                <c:pt idx="8">
                  <c:v>14234</c:v>
                </c:pt>
                <c:pt idx="9">
                  <c:v>15491</c:v>
                </c:pt>
                <c:pt idx="10">
                  <c:v>16682</c:v>
                </c:pt>
                <c:pt idx="11">
                  <c:v>16702</c:v>
                </c:pt>
              </c:numCache>
            </c:numRef>
          </c:val>
          <c:smooth val="0"/>
          <c:extLst>
            <c:ext xmlns:c16="http://schemas.microsoft.com/office/drawing/2014/chart" uri="{C3380CC4-5D6E-409C-BE32-E72D297353CC}">
              <c16:uniqueId val="{00000002-0F25-4C17-9B35-5579E436F642}"/>
            </c:ext>
          </c:extLst>
        </c:ser>
        <c:dLbls>
          <c:showLegendKey val="0"/>
          <c:showVal val="0"/>
          <c:showCatName val="0"/>
          <c:showSerName val="0"/>
          <c:showPercent val="0"/>
          <c:showBubbleSize val="0"/>
        </c:dLbls>
        <c:marker val="1"/>
        <c:smooth val="0"/>
        <c:axId val="209434112"/>
        <c:axId val="209435648"/>
      </c:lineChart>
      <c:catAx>
        <c:axId val="209434112"/>
        <c:scaling>
          <c:orientation val="minMax"/>
        </c:scaling>
        <c:delete val="0"/>
        <c:axPos val="b"/>
        <c:numFmt formatCode="General" sourceLinked="0"/>
        <c:majorTickMark val="out"/>
        <c:minorTickMark val="none"/>
        <c:tickLblPos val="nextTo"/>
        <c:crossAx val="209435648"/>
        <c:crosses val="autoZero"/>
        <c:auto val="1"/>
        <c:lblAlgn val="ctr"/>
        <c:lblOffset val="100"/>
        <c:noMultiLvlLbl val="0"/>
      </c:catAx>
      <c:valAx>
        <c:axId val="209435648"/>
        <c:scaling>
          <c:orientation val="minMax"/>
          <c:max val="35000"/>
          <c:min val="10000"/>
        </c:scaling>
        <c:delete val="0"/>
        <c:axPos val="l"/>
        <c:majorGridlines/>
        <c:numFmt formatCode="#,##0_);[Red]\(#,##0\)" sourceLinked="1"/>
        <c:majorTickMark val="out"/>
        <c:minorTickMark val="none"/>
        <c:tickLblPos val="nextTo"/>
        <c:crossAx val="209434112"/>
        <c:crosses val="autoZero"/>
        <c:crossBetween val="between"/>
      </c:valAx>
    </c:plotArea>
    <c:legend>
      <c:legendPos val="r"/>
      <c:layout>
        <c:manualLayout>
          <c:xMode val="edge"/>
          <c:yMode val="edge"/>
          <c:x val="0.8783477543982412"/>
          <c:y val="2.3247932889510287E-2"/>
          <c:w val="0.1100580470919396"/>
          <c:h val="0.59180567882304747"/>
        </c:manualLayout>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'2.10就学・地域別子女数'!$Q$102</c:f>
              <c:strCache>
                <c:ptCount val="1"/>
                <c:pt idx="0">
                  <c:v>大洋州</c:v>
                </c:pt>
              </c:strCache>
            </c:strRef>
          </c:tx>
          <c:cat>
            <c:strRef>
              <c:f>'2.10就学・地域別子女数'!$R$101:$AC$101</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'2.10就学・地域別子女数'!$R$102:$AC$102</c:f>
              <c:numCache>
                <c:formatCode>#,##0_);[Red]\(#,##0\)</c:formatCode>
                <c:ptCount val="12"/>
                <c:pt idx="0">
                  <c:v>2394</c:v>
                </c:pt>
                <c:pt idx="1">
                  <c:v>2900</c:v>
                </c:pt>
                <c:pt idx="2">
                  <c:v>2370</c:v>
                </c:pt>
                <c:pt idx="3">
                  <c:v>2230</c:v>
                </c:pt>
                <c:pt idx="4">
                  <c:v>2124</c:v>
                </c:pt>
                <c:pt idx="5">
                  <c:v>2177</c:v>
                </c:pt>
                <c:pt idx="6">
                  <c:v>2339</c:v>
                </c:pt>
                <c:pt idx="7">
                  <c:v>2293</c:v>
                </c:pt>
                <c:pt idx="8">
                  <c:v>2567</c:v>
                </c:pt>
                <c:pt idx="9">
                  <c:v>2728</c:v>
                </c:pt>
                <c:pt idx="10">
                  <c:v>2552</c:v>
                </c:pt>
                <c:pt idx="11">
                  <c:v>2802</c:v>
                </c:pt>
              </c:numCache>
            </c:numRef>
          </c:val>
          <c:smooth val="0"/>
          <c:extLst>
            <c:ext xmlns:c16="http://schemas.microsoft.com/office/drawing/2014/chart" uri="{C3380CC4-5D6E-409C-BE32-E72D297353CC}">
              <c16:uniqueId val="{00000000-3DCF-4A55-B1BF-F515D95480C7}"/>
            </c:ext>
          </c:extLst>
        </c:ser>
        <c:ser>
          <c:idx val="1"/>
          <c:order val="1"/>
          <c:tx>
            <c:strRef>
              <c:f>'2.10就学・地域別子女数'!$Q$103</c:f>
              <c:strCache>
                <c:ptCount val="1"/>
                <c:pt idx="0">
                  <c:v>中南米</c:v>
                </c:pt>
              </c:strCache>
            </c:strRef>
          </c:tx>
          <c:cat>
            <c:strRef>
              <c:f>'2.10就学・地域別子女数'!$R$101:$AC$101</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'2.10就学・地域別子女数'!$R$103:$AC$103</c:f>
              <c:numCache>
                <c:formatCode>#,##0_);[Red]\(#,##0\)</c:formatCode>
                <c:ptCount val="12"/>
                <c:pt idx="0">
                  <c:v>1225</c:v>
                </c:pt>
                <c:pt idx="1">
                  <c:v>1277</c:v>
                </c:pt>
                <c:pt idx="2">
                  <c:v>1318</c:v>
                </c:pt>
                <c:pt idx="3">
                  <c:v>1349</c:v>
                </c:pt>
                <c:pt idx="4">
                  <c:v>1299</c:v>
                </c:pt>
                <c:pt idx="5">
                  <c:v>1400</c:v>
                </c:pt>
                <c:pt idx="6">
                  <c:v>1537</c:v>
                </c:pt>
                <c:pt idx="7">
                  <c:v>1784</c:v>
                </c:pt>
                <c:pt idx="8">
                  <c:v>1632</c:v>
                </c:pt>
                <c:pt idx="9">
                  <c:v>1799</c:v>
                </c:pt>
                <c:pt idx="10">
                  <c:v>1847</c:v>
                </c:pt>
                <c:pt idx="11">
                  <c:v>1947</c:v>
                </c:pt>
              </c:numCache>
            </c:numRef>
          </c:val>
          <c:smooth val="0"/>
          <c:extLst>
            <c:ext xmlns:c16="http://schemas.microsoft.com/office/drawing/2014/chart" uri="{C3380CC4-5D6E-409C-BE32-E72D297353CC}">
              <c16:uniqueId val="{00000001-3DCF-4A55-B1BF-F515D95480C7}"/>
            </c:ext>
          </c:extLst>
        </c:ser>
        <c:ser>
          <c:idx val="2"/>
          <c:order val="2"/>
          <c:tx>
            <c:strRef>
              <c:f>'2.10就学・地域別子女数'!$Q$104</c:f>
              <c:strCache>
                <c:ptCount val="1"/>
                <c:pt idx="0">
                  <c:v>中東</c:v>
                </c:pt>
              </c:strCache>
            </c:strRef>
          </c:tx>
          <c:cat>
            <c:strRef>
              <c:f>'2.10就学・地域別子女数'!$R$101:$AC$101</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'2.10就学・地域別子女数'!$R$104:$AC$104</c:f>
              <c:numCache>
                <c:formatCode>#,##0_);[Red]\(#,##0\)</c:formatCode>
                <c:ptCount val="12"/>
                <c:pt idx="0">
                  <c:v>713</c:v>
                </c:pt>
                <c:pt idx="1">
                  <c:v>760</c:v>
                </c:pt>
                <c:pt idx="2">
                  <c:v>813</c:v>
                </c:pt>
                <c:pt idx="3">
                  <c:v>934</c:v>
                </c:pt>
                <c:pt idx="4">
                  <c:v>901</c:v>
                </c:pt>
                <c:pt idx="5">
                  <c:v>895</c:v>
                </c:pt>
                <c:pt idx="6">
                  <c:v>946</c:v>
                </c:pt>
                <c:pt idx="7">
                  <c:v>1013</c:v>
                </c:pt>
                <c:pt idx="8">
                  <c:v>1064</c:v>
                </c:pt>
                <c:pt idx="9">
                  <c:v>1113</c:v>
                </c:pt>
                <c:pt idx="10">
                  <c:v>1068</c:v>
                </c:pt>
                <c:pt idx="11">
                  <c:v>1100</c:v>
                </c:pt>
              </c:numCache>
            </c:numRef>
          </c:val>
          <c:smooth val="0"/>
          <c:extLst>
            <c:ext xmlns:c16="http://schemas.microsoft.com/office/drawing/2014/chart" uri="{C3380CC4-5D6E-409C-BE32-E72D297353CC}">
              <c16:uniqueId val="{00000002-3DCF-4A55-B1BF-F515D95480C7}"/>
            </c:ext>
          </c:extLst>
        </c:ser>
        <c:ser>
          <c:idx val="3"/>
          <c:order val="3"/>
          <c:tx>
            <c:strRef>
              <c:f>'2.10就学・地域別子女数'!$Q$105</c:f>
              <c:strCache>
                <c:ptCount val="1"/>
                <c:pt idx="0">
                  <c:v>アフリカ</c:v>
                </c:pt>
              </c:strCache>
            </c:strRef>
          </c:tx>
          <c:cat>
            <c:strRef>
              <c:f>'2.10就学・地域別子女数'!$R$101:$AC$101</c:f>
              <c:strCache>
                <c:ptCount val="12"/>
                <c:pt idx="0">
                  <c:v>平成１８年</c:v>
                </c:pt>
                <c:pt idx="1">
                  <c:v>１９年</c:v>
                </c:pt>
                <c:pt idx="2">
                  <c:v>２０年</c:v>
                </c:pt>
                <c:pt idx="3">
                  <c:v>２１年</c:v>
                </c:pt>
                <c:pt idx="4">
                  <c:v>２２年</c:v>
                </c:pt>
                <c:pt idx="5">
                  <c:v>２３年</c:v>
                </c:pt>
                <c:pt idx="6">
                  <c:v>２４年</c:v>
                </c:pt>
                <c:pt idx="7">
                  <c:v>２５年</c:v>
                </c:pt>
                <c:pt idx="8">
                  <c:v>２６年</c:v>
                </c:pt>
                <c:pt idx="9">
                  <c:v>２７年</c:v>
                </c:pt>
                <c:pt idx="10">
                  <c:v>２８年</c:v>
                </c:pt>
                <c:pt idx="11">
                  <c:v>２９年</c:v>
                </c:pt>
              </c:strCache>
            </c:strRef>
          </c:cat>
          <c:val>
            <c:numRef>
              <c:f>'2.10就学・地域別子女数'!$R$105:$AC$105</c:f>
              <c:numCache>
                <c:formatCode>#,##0_);[Red]\(#,##0\)</c:formatCode>
                <c:ptCount val="12"/>
                <c:pt idx="0">
                  <c:v>569</c:v>
                </c:pt>
                <c:pt idx="1">
                  <c:v>651</c:v>
                </c:pt>
                <c:pt idx="2">
                  <c:v>645</c:v>
                </c:pt>
                <c:pt idx="3">
                  <c:v>648</c:v>
                </c:pt>
                <c:pt idx="4">
                  <c:v>586</c:v>
                </c:pt>
                <c:pt idx="5">
                  <c:v>631</c:v>
                </c:pt>
                <c:pt idx="6">
                  <c:v>653</c:v>
                </c:pt>
                <c:pt idx="7">
                  <c:v>624</c:v>
                </c:pt>
                <c:pt idx="8">
                  <c:v>677</c:v>
                </c:pt>
                <c:pt idx="9">
                  <c:v>620</c:v>
                </c:pt>
                <c:pt idx="10">
                  <c:v>689</c:v>
                </c:pt>
                <c:pt idx="11">
                  <c:v>759</c:v>
                </c:pt>
              </c:numCache>
            </c:numRef>
          </c:val>
          <c:smooth val="0"/>
          <c:extLst>
            <c:ext xmlns:c16="http://schemas.microsoft.com/office/drawing/2014/chart" uri="{C3380CC4-5D6E-409C-BE32-E72D297353CC}">
              <c16:uniqueId val="{00000003-3DCF-4A55-B1BF-F515D95480C7}"/>
            </c:ext>
          </c:extLst>
        </c:ser>
        <c:dLbls>
          <c:showLegendKey val="0"/>
          <c:showVal val="0"/>
          <c:showCatName val="0"/>
          <c:showSerName val="0"/>
          <c:showPercent val="0"/>
          <c:showBubbleSize val="0"/>
        </c:dLbls>
        <c:marker val="1"/>
        <c:smooth val="0"/>
        <c:axId val="209475072"/>
        <c:axId val="209476608"/>
      </c:lineChart>
      <c:catAx>
        <c:axId val="209475072"/>
        <c:scaling>
          <c:orientation val="minMax"/>
        </c:scaling>
        <c:delete val="0"/>
        <c:axPos val="b"/>
        <c:numFmt formatCode="General" sourceLinked="0"/>
        <c:majorTickMark val="out"/>
        <c:minorTickMark val="none"/>
        <c:tickLblPos val="nextTo"/>
        <c:crossAx val="209476608"/>
        <c:crosses val="autoZero"/>
        <c:auto val="1"/>
        <c:lblAlgn val="ctr"/>
        <c:lblOffset val="100"/>
        <c:noMultiLvlLbl val="0"/>
      </c:catAx>
      <c:valAx>
        <c:axId val="209476608"/>
        <c:scaling>
          <c:orientation val="minMax"/>
          <c:max val="3000"/>
        </c:scaling>
        <c:delete val="0"/>
        <c:axPos val="l"/>
        <c:majorGridlines/>
        <c:numFmt formatCode="#,##0_);[Red]\(#,##0\)" sourceLinked="1"/>
        <c:majorTickMark val="out"/>
        <c:minorTickMark val="none"/>
        <c:tickLblPos val="nextTo"/>
        <c:crossAx val="209475072"/>
        <c:crosses val="autoZero"/>
        <c:crossBetween val="between"/>
      </c:valAx>
    </c:plotArea>
    <c:legend>
      <c:legendPos val="r"/>
      <c:layout>
        <c:manualLayout>
          <c:xMode val="edge"/>
          <c:yMode val="edge"/>
          <c:x val="0.8669616141247285"/>
          <c:y val="0.10992545109133539"/>
          <c:w val="0.12142440724000521"/>
          <c:h val="0.73567735974891224"/>
        </c:manualLayout>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2015437856937967"/>
          <c:y val="6.8588719836433748E-2"/>
          <c:w val="0.829119898348329"/>
          <c:h val="0.88805484529415413"/>
        </c:manualLayout>
      </c:layout>
      <c:barChart>
        <c:barDir val="bar"/>
        <c:grouping val="stacked"/>
        <c:varyColors val="0"/>
        <c:ser>
          <c:idx val="0"/>
          <c:order val="0"/>
          <c:tx>
            <c:strRef>
              <c:f>'3.2（区分別）企業数'!$F$86</c:f>
              <c:strCache>
                <c:ptCount val="1"/>
                <c:pt idx="0">
                  <c:v>本邦企業</c:v>
                </c:pt>
              </c:strCache>
            </c:strRef>
          </c:tx>
          <c:spPr>
            <a:pattFill prst="pct10">
              <a:fgClr>
                <a:schemeClr val="tx1"/>
              </a:fgClr>
              <a:bgClr>
                <a:srgbClr val="FFC000"/>
              </a:bgClr>
            </a:pattFill>
            <a:ln w="9525">
              <a:solidFill>
                <a:sysClr val="windowText" lastClr="000000"/>
              </a:solidFill>
              <a:prstDash val="solid"/>
            </a:ln>
          </c:spPr>
          <c:invertIfNegative val="0"/>
          <c:dLbls>
            <c:dLbl>
              <c:idx val="0"/>
              <c:layout>
                <c:manualLayout>
                  <c:x val="0"/>
                  <c:y val="3.8166484653177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17-423D-86D4-BCF0C8439FF2}"/>
                </c:ext>
              </c:extLst>
            </c:dLbl>
            <c:dLbl>
              <c:idx val="1"/>
              <c:layout>
                <c:manualLayout>
                  <c:x val="7.7488482359091082E-3"/>
                  <c:y val="3.02063138522027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17-423D-86D4-BCF0C8439FF2}"/>
                </c:ext>
              </c:extLst>
            </c:dLbl>
            <c:dLbl>
              <c:idx val="2"/>
              <c:layout>
                <c:manualLayout>
                  <c:x val="1.1694201771771098E-2"/>
                  <c:y val="2.88003889952002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17-423D-86D4-BCF0C8439FF2}"/>
                </c:ext>
              </c:extLst>
            </c:dLbl>
            <c:dLbl>
              <c:idx val="3"/>
              <c:layout>
                <c:manualLayout>
                  <c:x val="1.1623272353863663E-2"/>
                  <c:y val="3.01284102435402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17-423D-86D4-BCF0C8439FF2}"/>
                </c:ext>
              </c:extLst>
            </c:dLbl>
            <c:dLbl>
              <c:idx val="4"/>
              <c:layout>
                <c:manualLayout>
                  <c:x val="1.1623272353863663E-2"/>
                  <c:y val="3.01020589557779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17-423D-86D4-BCF0C8439FF2}"/>
                </c:ext>
              </c:extLst>
            </c:dLbl>
            <c:dLbl>
              <c:idx val="5"/>
              <c:layout>
                <c:manualLayout>
                  <c:x val="9.686060294886386E-3"/>
                  <c:y val="3.14925076596501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17-423D-86D4-BCF0C8439FF2}"/>
                </c:ext>
              </c:extLst>
            </c:dLbl>
            <c:dLbl>
              <c:idx val="6"/>
              <c:layout>
                <c:manualLayout>
                  <c:x val="5.8116361769318314E-3"/>
                  <c:y val="3.01995168930576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17-423D-86D4-BCF0C8439FF2}"/>
                </c:ext>
              </c:extLst>
            </c:dLbl>
            <c:dLbl>
              <c:idx val="7"/>
              <c:layout>
                <c:manualLayout>
                  <c:x val="1.7647696784517802E-2"/>
                  <c:y val="3.01578985893695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17-423D-86D4-BCF0C8439FF2}"/>
                </c:ext>
              </c:extLst>
            </c:dLbl>
            <c:dLbl>
              <c:idx val="8"/>
              <c:layout>
                <c:manualLayout>
                  <c:x val="1.5674943748395509E-2"/>
                  <c:y val="3.0164486411310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17-423D-86D4-BCF0C8439FF2}"/>
                </c:ext>
              </c:extLst>
            </c:dLbl>
            <c:dLbl>
              <c:idx val="9"/>
              <c:layout>
                <c:manualLayout>
                  <c:x val="1.5639555307633089E-2"/>
                  <c:y val="3.41628760548357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17-423D-86D4-BCF0C8439FF2}"/>
                </c:ext>
              </c:extLst>
            </c:dLbl>
            <c:dLbl>
              <c:idx val="10"/>
              <c:layout>
                <c:manualLayout>
                  <c:x val="1.1623272353863663E-2"/>
                  <c:y val="3.10873043260029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17-423D-86D4-BCF0C8439FF2}"/>
                </c:ext>
              </c:extLst>
            </c:dLbl>
            <c:dLbl>
              <c:idx val="11"/>
              <c:layout>
                <c:manualLayout>
                  <c:x val="9.6860602948863686E-3"/>
                  <c:y val="3.1060743901036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17-423D-86D4-BCF0C8439FF2}"/>
                </c:ext>
              </c:extLst>
            </c:dLbl>
            <c:dLbl>
              <c:idx val="12"/>
              <c:layout>
                <c:manualLayout>
                  <c:x val="1.1623272353863663E-2"/>
                  <c:y val="2.78885507837416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17-423D-86D4-BCF0C8439FF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'3.2（区分別）企業数'!$E$87:$E$99</c:f>
              <c:strCache>
                <c:ptCount val="13"/>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pt idx="10">
                  <c:v>平成２７年 </c:v>
                </c:pt>
                <c:pt idx="11">
                  <c:v>平成２８年 </c:v>
                </c:pt>
                <c:pt idx="12">
                  <c:v>平成２９年 </c:v>
                </c:pt>
              </c:strCache>
            </c:strRef>
          </c:cat>
          <c:val>
            <c:numRef>
              <c:f>'3.2（区分別）企業数'!$F$87:$F$99</c:f>
              <c:numCache>
                <c:formatCode>#,##0_ </c:formatCode>
                <c:ptCount val="13"/>
                <c:pt idx="0">
                  <c:v>5286</c:v>
                </c:pt>
                <c:pt idx="1">
                  <c:v>4652</c:v>
                </c:pt>
                <c:pt idx="2">
                  <c:v>4846</c:v>
                </c:pt>
                <c:pt idx="3">
                  <c:v>4936</c:v>
                </c:pt>
                <c:pt idx="4">
                  <c:v>4920</c:v>
                </c:pt>
                <c:pt idx="5">
                  <c:v>5034</c:v>
                </c:pt>
                <c:pt idx="6">
                  <c:v>5543</c:v>
                </c:pt>
                <c:pt idx="7">
                  <c:v>3608</c:v>
                </c:pt>
                <c:pt idx="8">
                  <c:v>3533</c:v>
                </c:pt>
                <c:pt idx="9">
                  <c:v>4322</c:v>
                </c:pt>
                <c:pt idx="10">
                  <c:v>4665</c:v>
                </c:pt>
                <c:pt idx="11">
                  <c:v>5121</c:v>
                </c:pt>
                <c:pt idx="12" formatCode="#,##0_);[Red]\(#,##0\)">
                  <c:v>5347</c:v>
                </c:pt>
              </c:numCache>
            </c:numRef>
          </c:val>
          <c:extLst>
            <c:ext xmlns:c16="http://schemas.microsoft.com/office/drawing/2014/chart" uri="{C3380CC4-5D6E-409C-BE32-E72D297353CC}">
              <c16:uniqueId val="{0000000D-5217-423D-86D4-BCF0C8439FF2}"/>
            </c:ext>
          </c:extLst>
        </c:ser>
        <c:ser>
          <c:idx val="1"/>
          <c:order val="1"/>
          <c:tx>
            <c:strRef>
              <c:f>'3.2（区分別）企業数'!$G$86</c:f>
              <c:strCache>
                <c:ptCount val="1"/>
                <c:pt idx="0">
                  <c:v>現地法人企業</c:v>
                </c:pt>
              </c:strCache>
            </c:strRef>
          </c:tx>
          <c:spPr>
            <a:pattFill prst="dotGrid">
              <a:fgClr>
                <a:schemeClr val="tx1"/>
              </a:fgClr>
              <a:bgClr>
                <a:srgbClr val="00B0F0"/>
              </a:bgClr>
            </a:pattFill>
            <a:ln>
              <a:solidFill>
                <a:schemeClr val="tx1"/>
              </a:solidFill>
            </a:ln>
          </c:spPr>
          <c:invertIfNegative val="0"/>
          <c:dLbls>
            <c:dLbl>
              <c:idx val="0"/>
              <c:layout>
                <c:manualLayout>
                  <c:x val="-3.9453393426754002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17-423D-86D4-BCF0C8439FF2}"/>
                </c:ext>
              </c:extLst>
            </c:dLbl>
            <c:dLbl>
              <c:idx val="1"/>
              <c:layout>
                <c:manualLayout>
                  <c:x val="-1.5462308031055798E-2"/>
                  <c:y val="3.412007143371510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217-423D-86D4-BCF0C8439FF2}"/>
                </c:ext>
              </c:extLst>
            </c:dLbl>
            <c:dLbl>
              <c:idx val="2"/>
              <c:layout>
                <c:manualLayout>
                  <c:x val="-2.3317474125634761E-2"/>
                  <c:y val="3.4148429947355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17-423D-86D4-BCF0C8439FF2}"/>
                </c:ext>
              </c:extLst>
            </c:dLbl>
            <c:dLbl>
              <c:idx val="3"/>
              <c:layout>
                <c:manualLayout>
                  <c:x val="-3.6948887956383139E-2"/>
                  <c:y val="3.2799541845376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217-423D-86D4-BCF0C8439FF2}"/>
                </c:ext>
              </c:extLst>
            </c:dLbl>
            <c:dLbl>
              <c:idx val="4"/>
              <c:layout>
                <c:manualLayout>
                  <c:x val="-3.6913346979238086E-2"/>
                  <c:y val="3.27999666920229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217-423D-86D4-BCF0C8439FF2}"/>
                </c:ext>
              </c:extLst>
            </c:dLbl>
            <c:dLbl>
              <c:idx val="5"/>
              <c:layout>
                <c:manualLayout>
                  <c:x val="-4.2724983156169953E-2"/>
                  <c:y val="3.27996480570382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217-423D-86D4-BCF0C8439FF2}"/>
                </c:ext>
              </c:extLst>
            </c:dLbl>
            <c:dLbl>
              <c:idx val="6"/>
              <c:layout>
                <c:manualLayout>
                  <c:x val="-5.8293609045895603E-2"/>
                  <c:y val="3.55255703513120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217-423D-86D4-BCF0C8439FF2}"/>
                </c:ext>
              </c:extLst>
            </c:dLbl>
            <c:dLbl>
              <c:idx val="7"/>
              <c:layout>
                <c:manualLayout>
                  <c:x val="-2.535094603505763E-2"/>
                  <c:y val="3.15742365132597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217-423D-86D4-BCF0C8439FF2}"/>
                </c:ext>
              </c:extLst>
            </c:dLbl>
            <c:dLbl>
              <c:idx val="8"/>
              <c:layout>
                <c:manualLayout>
                  <c:x val="-1.9336732149010352E-2"/>
                  <c:y val="3.14791184686997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217-423D-86D4-BCF0C8439FF2}"/>
                </c:ext>
              </c:extLst>
            </c:dLbl>
            <c:dLbl>
              <c:idx val="9"/>
              <c:layout>
                <c:manualLayout>
                  <c:x val="-4.0575135379852925E-2"/>
                  <c:y val="3.416255609834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217-423D-86D4-BCF0C8439FF2}"/>
                </c:ext>
              </c:extLst>
            </c:dLbl>
            <c:dLbl>
              <c:idx val="10"/>
              <c:layout>
                <c:manualLayout>
                  <c:x val="-5.2304725592386483E-2"/>
                  <c:y val="3.23735268708068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217-423D-86D4-BCF0C8439FF2}"/>
                </c:ext>
              </c:extLst>
            </c:dLbl>
            <c:dLbl>
              <c:idx val="11"/>
              <c:layout>
                <c:manualLayout>
                  <c:x val="1.7434908530795493E-2"/>
                  <c:y val="3.23886639676113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217-423D-86D4-BCF0C8439FF2}"/>
                </c:ext>
              </c:extLst>
            </c:dLbl>
            <c:dLbl>
              <c:idx val="12"/>
              <c:layout>
                <c:manualLayout>
                  <c:x val="1.7434908530795493E-2"/>
                  <c:y val="3.0544488711819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217-423D-86D4-BCF0C8439FF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'3.2（区分別）企業数'!$E$87:$E$99</c:f>
              <c:strCache>
                <c:ptCount val="13"/>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pt idx="10">
                  <c:v>平成２７年 </c:v>
                </c:pt>
                <c:pt idx="11">
                  <c:v>平成２８年 </c:v>
                </c:pt>
                <c:pt idx="12">
                  <c:v>平成２９年 </c:v>
                </c:pt>
              </c:strCache>
            </c:strRef>
          </c:cat>
          <c:val>
            <c:numRef>
              <c:f>'3.2（区分別）企業数'!$G$87:$G$99</c:f>
              <c:numCache>
                <c:formatCode>#,##0_ </c:formatCode>
                <c:ptCount val="13"/>
                <c:pt idx="0">
                  <c:v>24790</c:v>
                </c:pt>
                <c:pt idx="1">
                  <c:v>26090</c:v>
                </c:pt>
                <c:pt idx="2">
                  <c:v>27542</c:v>
                </c:pt>
                <c:pt idx="3">
                  <c:v>29604</c:v>
                </c:pt>
                <c:pt idx="4">
                  <c:v>29816</c:v>
                </c:pt>
                <c:pt idx="5">
                  <c:v>30592</c:v>
                </c:pt>
                <c:pt idx="6">
                  <c:v>32978</c:v>
                </c:pt>
                <c:pt idx="7">
                  <c:v>30020</c:v>
                </c:pt>
                <c:pt idx="8">
                  <c:v>29021</c:v>
                </c:pt>
                <c:pt idx="9">
                  <c:v>31439</c:v>
                </c:pt>
                <c:pt idx="10">
                  <c:v>33277</c:v>
                </c:pt>
                <c:pt idx="11">
                  <c:v>35831</c:v>
                </c:pt>
                <c:pt idx="12" formatCode="#,##0_);[Red]\(#,##0\)">
                  <c:v>36499</c:v>
                </c:pt>
              </c:numCache>
            </c:numRef>
          </c:val>
          <c:extLst>
            <c:ext xmlns:c16="http://schemas.microsoft.com/office/drawing/2014/chart" uri="{C3380CC4-5D6E-409C-BE32-E72D297353CC}">
              <c16:uniqueId val="{0000001B-5217-423D-86D4-BCF0C8439FF2}"/>
            </c:ext>
          </c:extLst>
        </c:ser>
        <c:ser>
          <c:idx val="2"/>
          <c:order val="2"/>
          <c:tx>
            <c:strRef>
              <c:f>'3.2（区分別）企業数'!$H$86</c:f>
              <c:strCache>
                <c:ptCount val="1"/>
                <c:pt idx="0">
                  <c:v>区分不明</c:v>
                </c:pt>
              </c:strCache>
            </c:strRef>
          </c:tx>
          <c:spPr>
            <a:pattFill prst="diagBrick">
              <a:fgClr>
                <a:schemeClr val="tx1"/>
              </a:fgClr>
              <a:bgClr>
                <a:srgbClr val="92D050"/>
              </a:bgClr>
            </a:pattFill>
            <a:ln>
              <a:solidFill>
                <a:schemeClr val="tx1"/>
              </a:solidFill>
            </a:ln>
          </c:spPr>
          <c:invertIfNegative val="0"/>
          <c:dLbls>
            <c:dLbl>
              <c:idx val="0"/>
              <c:layout>
                <c:manualLayout>
                  <c:x val="-1.9726696713377001E-3"/>
                  <c:y val="3.68033959155636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217-423D-86D4-BCF0C8439FF2}"/>
                </c:ext>
              </c:extLst>
            </c:dLbl>
            <c:dLbl>
              <c:idx val="1"/>
              <c:layout>
                <c:manualLayout>
                  <c:x val="1.1623272353863663E-2"/>
                  <c:y val="3.27569509690858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217-423D-86D4-BCF0C8439FF2}"/>
                </c:ext>
              </c:extLst>
            </c:dLbl>
            <c:dLbl>
              <c:idx val="2"/>
              <c:layout>
                <c:manualLayout>
                  <c:x val="-1.9726004997396968E-3"/>
                  <c:y val="3.1422189018096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217-423D-86D4-BCF0C8439FF2}"/>
                </c:ext>
              </c:extLst>
            </c:dLbl>
            <c:dLbl>
              <c:idx val="3"/>
              <c:layout>
                <c:manualLayout>
                  <c:x val="-7.0929417907435733E-5"/>
                  <c:y val="3.416255609834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217-423D-86D4-BCF0C8439FF2}"/>
                </c:ext>
              </c:extLst>
            </c:dLbl>
            <c:dLbl>
              <c:idx val="4"/>
              <c:layout>
                <c:manualLayout>
                  <c:x val="-5.9179540356016158E-3"/>
                  <c:y val="3.27994356337150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217-423D-86D4-BCF0C8439FF2}"/>
                </c:ext>
              </c:extLst>
            </c:dLbl>
            <c:dLbl>
              <c:idx val="5"/>
              <c:layout>
                <c:manualLayout>
                  <c:x val="-5.9181065719842831E-3"/>
                  <c:y val="3.41483237356935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217-423D-86D4-BCF0C8439FF2}"/>
                </c:ext>
              </c:extLst>
            </c:dLbl>
            <c:dLbl>
              <c:idx val="6"/>
              <c:layout>
                <c:manualLayout>
                  <c:x val="-4.2689594715407529E-2"/>
                  <c:y val="3.28137742080274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217-423D-86D4-BCF0C8439FF2}"/>
                </c:ext>
              </c:extLst>
            </c:dLbl>
            <c:dLbl>
              <c:idx val="7"/>
              <c:layout>
                <c:manualLayout>
                  <c:x val="3.9453535358619897E-3"/>
                  <c:y val="3.0130124155059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217-423D-86D4-BCF0C8439FF2}"/>
                </c:ext>
              </c:extLst>
            </c:dLbl>
            <c:dLbl>
              <c:idx val="8"/>
              <c:layout>
                <c:manualLayout>
                  <c:x val="-1.9513979425587642E-2"/>
                  <c:y val="3.14792246803613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217-423D-86D4-BCF0C8439FF2}"/>
                </c:ext>
              </c:extLst>
            </c:dLbl>
            <c:dLbl>
              <c:idx val="9"/>
              <c:layout>
                <c:manualLayout>
                  <c:x val="1.7186731836310767E-2"/>
                  <c:y val="3.14935632546736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217-423D-86D4-BCF0C8439FF2}"/>
                </c:ext>
              </c:extLst>
            </c:dLbl>
            <c:dLbl>
              <c:idx val="10"/>
              <c:layout>
                <c:manualLayout>
                  <c:x val="-1.9372120589772771E-3"/>
                  <c:y val="3.37224149727853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217-423D-86D4-BCF0C8439FF2}"/>
                </c:ext>
              </c:extLst>
            </c:dLbl>
            <c:dLbl>
              <c:idx val="11"/>
              <c:layout>
                <c:manualLayout>
                  <c:x val="-5.8116361769318314E-3"/>
                  <c:y val="3.10391363022941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217-423D-86D4-BCF0C8439FF2}"/>
                </c:ext>
              </c:extLst>
            </c:dLbl>
            <c:dLbl>
              <c:idx val="12"/>
              <c:layout>
                <c:manualLayout>
                  <c:x val="-3.8744241179545541E-3"/>
                  <c:y val="3.0544488711819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217-423D-86D4-BCF0C8439FF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'3.2（区分別）企業数'!$E$87:$E$99</c:f>
              <c:strCache>
                <c:ptCount val="13"/>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pt idx="10">
                  <c:v>平成２７年 </c:v>
                </c:pt>
                <c:pt idx="11">
                  <c:v>平成２８年 </c:v>
                </c:pt>
                <c:pt idx="12">
                  <c:v>平成２９年 </c:v>
                </c:pt>
              </c:strCache>
            </c:strRef>
          </c:cat>
          <c:val>
            <c:numRef>
              <c:f>'3.2（区分別）企業数'!$H$87:$H$99</c:f>
              <c:numCache>
                <c:formatCode>#,##0_);[Red]\(#,##0\)</c:formatCode>
                <c:ptCount val="13"/>
                <c:pt idx="0">
                  <c:v>5058</c:v>
                </c:pt>
                <c:pt idx="1">
                  <c:v>1753</c:v>
                </c:pt>
                <c:pt idx="2">
                  <c:v>16443</c:v>
                </c:pt>
                <c:pt idx="3">
                  <c:v>19628</c:v>
                </c:pt>
                <c:pt idx="4">
                  <c:v>21694</c:v>
                </c:pt>
                <c:pt idx="5">
                  <c:v>21706</c:v>
                </c:pt>
                <c:pt idx="6">
                  <c:v>23774</c:v>
                </c:pt>
                <c:pt idx="7">
                  <c:v>27160</c:v>
                </c:pt>
                <c:pt idx="8">
                  <c:v>31223</c:v>
                </c:pt>
                <c:pt idx="9">
                  <c:v>32812</c:v>
                </c:pt>
                <c:pt idx="10">
                  <c:v>33187</c:v>
                </c:pt>
                <c:pt idx="11">
                  <c:v>30868</c:v>
                </c:pt>
                <c:pt idx="12">
                  <c:v>33685</c:v>
                </c:pt>
              </c:numCache>
            </c:numRef>
          </c:val>
          <c:extLst>
            <c:ext xmlns:c16="http://schemas.microsoft.com/office/drawing/2014/chart" uri="{C3380CC4-5D6E-409C-BE32-E72D297353CC}">
              <c16:uniqueId val="{00000029-5217-423D-86D4-BCF0C8439FF2}"/>
            </c:ext>
          </c:extLst>
        </c:ser>
        <c:ser>
          <c:idx val="3"/>
          <c:order val="3"/>
          <c:tx>
            <c:strRef>
              <c:f>'3.2（区分別）企業数'!$I$86</c:f>
              <c:strCache>
                <c:ptCount val="1"/>
                <c:pt idx="0">
                  <c:v>計</c:v>
                </c:pt>
              </c:strCache>
            </c:strRef>
          </c:tx>
          <c:spPr>
            <a:noFill/>
            <a:ln>
              <a:noFill/>
            </a:ln>
          </c:spPr>
          <c:invertIfNegative val="0"/>
          <c:dLbls>
            <c:spPr>
              <a:noFill/>
              <a:ln>
                <a:noFill/>
              </a:ln>
              <a:effectLst/>
            </c:spPr>
            <c:txPr>
              <a:bodyPr/>
              <a:lstStyle/>
              <a:p>
                <a:pPr>
                  <a:defRPr sz="15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'3.2（区分別）企業数'!$E$87:$E$99</c:f>
              <c:strCache>
                <c:ptCount val="13"/>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pt idx="10">
                  <c:v>平成２７年 </c:v>
                </c:pt>
                <c:pt idx="11">
                  <c:v>平成２８年 </c:v>
                </c:pt>
                <c:pt idx="12">
                  <c:v>平成２９年 </c:v>
                </c:pt>
              </c:strCache>
            </c:strRef>
          </c:cat>
          <c:val>
            <c:numRef>
              <c:f>'3.2（区分別）企業数'!$I$87:$I$99</c:f>
              <c:numCache>
                <c:formatCode>#,##0_ </c:formatCode>
                <c:ptCount val="13"/>
                <c:pt idx="0">
                  <c:v>35134</c:v>
                </c:pt>
                <c:pt idx="1">
                  <c:v>32495</c:v>
                </c:pt>
                <c:pt idx="2">
                  <c:v>48831</c:v>
                </c:pt>
                <c:pt idx="3">
                  <c:v>54168</c:v>
                </c:pt>
                <c:pt idx="4">
                  <c:v>56430</c:v>
                </c:pt>
                <c:pt idx="5">
                  <c:v>57332</c:v>
                </c:pt>
                <c:pt idx="6">
                  <c:v>62295</c:v>
                </c:pt>
                <c:pt idx="7">
                  <c:v>60788</c:v>
                </c:pt>
                <c:pt idx="8">
                  <c:v>63777</c:v>
                </c:pt>
                <c:pt idx="9">
                  <c:v>68573</c:v>
                </c:pt>
                <c:pt idx="10">
                  <c:v>71129</c:v>
                </c:pt>
                <c:pt idx="11">
                  <c:v>71820</c:v>
                </c:pt>
                <c:pt idx="12">
                  <c:v>75531</c:v>
                </c:pt>
              </c:numCache>
            </c:numRef>
          </c:val>
          <c:extLst>
            <c:ext xmlns:c16="http://schemas.microsoft.com/office/drawing/2014/chart" uri="{C3380CC4-5D6E-409C-BE32-E72D297353CC}">
              <c16:uniqueId val="{0000002A-5217-423D-86D4-BCF0C8439FF2}"/>
            </c:ext>
          </c:extLst>
        </c:ser>
        <c:dLbls>
          <c:showLegendKey val="0"/>
          <c:showVal val="1"/>
          <c:showCatName val="0"/>
          <c:showSerName val="0"/>
          <c:showPercent val="0"/>
          <c:showBubbleSize val="0"/>
        </c:dLbls>
        <c:gapWidth val="75"/>
        <c:overlap val="100"/>
        <c:axId val="255604992"/>
        <c:axId val="262602752"/>
      </c:barChart>
      <c:catAx>
        <c:axId val="255604992"/>
        <c:scaling>
          <c:orientation val="maxMin"/>
        </c:scaling>
        <c:delete val="0"/>
        <c:axPos val="l"/>
        <c:numFmt formatCode="General" sourceLinked="0"/>
        <c:majorTickMark val="none"/>
        <c:minorTickMark val="none"/>
        <c:tickLblPos val="nextTo"/>
        <c:crossAx val="262602752"/>
        <c:crosses val="autoZero"/>
        <c:auto val="1"/>
        <c:lblAlgn val="ctr"/>
        <c:lblOffset val="100"/>
        <c:noMultiLvlLbl val="0"/>
      </c:catAx>
      <c:valAx>
        <c:axId val="262602752"/>
        <c:scaling>
          <c:orientation val="minMax"/>
          <c:max val="80000"/>
        </c:scaling>
        <c:delete val="0"/>
        <c:axPos val="b"/>
        <c:majorGridlines/>
        <c:numFmt formatCode="#,##0_ " sourceLinked="1"/>
        <c:majorTickMark val="none"/>
        <c:minorTickMark val="none"/>
        <c:tickLblPos val="nextTo"/>
        <c:spPr>
          <a:ln w="9525">
            <a:noFill/>
          </a:ln>
        </c:spPr>
        <c:crossAx val="255604992"/>
        <c:crosses val="max"/>
        <c:crossBetween val="between"/>
      </c:valAx>
    </c:plotArea>
    <c:legend>
      <c:legendPos val="b"/>
      <c:layout>
        <c:manualLayout>
          <c:xMode val="edge"/>
          <c:yMode val="edge"/>
          <c:x val="7.3762018532255266E-2"/>
          <c:y val="6.110356890300985E-4"/>
          <c:w val="0.81930875697644212"/>
          <c:h val="7.9254185960900086E-2"/>
        </c:manualLayout>
      </c:layout>
      <c:overlay val="0"/>
      <c:txPr>
        <a:bodyPr/>
        <a:lstStyle/>
        <a:p>
          <a:pPr>
            <a:defRPr sz="1800"/>
          </a:pPr>
          <a:endParaRPr lang="ja-JP"/>
        </a:p>
      </c:txPr>
    </c:legend>
    <c:plotVisOnly val="1"/>
    <c:dispBlanksAs val="gap"/>
    <c:showDLblsOverMax val="0"/>
  </c:chart>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5661861056806259E-2"/>
          <c:w val="0.87366810706486087"/>
          <c:h val="0.87300038443968431"/>
        </c:manualLayout>
      </c:layout>
      <c:barChart>
        <c:barDir val="bar"/>
        <c:grouping val="percentStacked"/>
        <c:varyColors val="0"/>
        <c:ser>
          <c:idx val="0"/>
          <c:order val="0"/>
          <c:tx>
            <c:strRef>
              <c:f>'3.3地域別企業数'!$Z$5</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1.1467288891439395E-2"/>
                  <c:y val="3.5450946321548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E9-45DD-B6D7-C155DE579619}"/>
                </c:ext>
              </c:extLst>
            </c:dLbl>
            <c:dLbl>
              <c:idx val="1"/>
              <c:layout>
                <c:manualLayout>
                  <c:x val="-1.3256095281682315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E9-45DD-B6D7-C155DE579619}"/>
                </c:ext>
              </c:extLst>
            </c:dLbl>
            <c:dLbl>
              <c:idx val="2"/>
              <c:layout>
                <c:manualLayout>
                  <c:x val="-1.9884063659567488E-2"/>
                  <c:y val="3.5871926088384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E9-45DD-B6D7-C155DE579619}"/>
                </c:ext>
              </c:extLst>
            </c:dLbl>
            <c:dLbl>
              <c:idx val="3"/>
              <c:layout>
                <c:manualLayout>
                  <c:x val="-1.3255936755770364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E9-45DD-B6D7-C155DE579619}"/>
                </c:ext>
              </c:extLst>
            </c:dLbl>
            <c:dLbl>
              <c:idx val="4"/>
              <c:layout>
                <c:manualLayout>
                  <c:x val="-1.3255936755770383E-2"/>
                  <c:y val="3.8114561591247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E9-45DD-B6D7-C155DE579619}"/>
                </c:ext>
              </c:extLst>
            </c:dLbl>
            <c:dLbl>
              <c:idx val="5"/>
              <c:layout>
                <c:manualLayout>
                  <c:x val="-1.1046719647083274E-2"/>
                  <c:y val="3.85358945290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E9-45DD-B6D7-C155DE579619}"/>
                </c:ext>
              </c:extLst>
            </c:dLbl>
            <c:dLbl>
              <c:idx val="6"/>
              <c:layout>
                <c:manualLayout>
                  <c:x val="-8.8373440124842328E-3"/>
                  <c:y val="3.8114738176719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E9-45DD-B6D7-C155DE579619}"/>
                </c:ext>
              </c:extLst>
            </c:dLbl>
            <c:dLbl>
              <c:idx val="7"/>
              <c:layout>
                <c:manualLayout>
                  <c:x val="-8.8373440124842328E-3"/>
                  <c:y val="3.9514884389491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E9-45DD-B6D7-C155DE579619}"/>
                </c:ext>
              </c:extLst>
            </c:dLbl>
            <c:dLbl>
              <c:idx val="8"/>
              <c:layout>
                <c:manualLayout>
                  <c:x val="-6.6279683778851916E-3"/>
                  <c:y val="3.7272602057573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EE9-45DD-B6D7-C155DE579619}"/>
                </c:ext>
              </c:extLst>
            </c:dLbl>
            <c:dLbl>
              <c:idx val="9"/>
              <c:layout>
                <c:manualLayout>
                  <c:x val="-6.8240649309453203E-3"/>
                  <c:y val="3.8114914762192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E9-45DD-B6D7-C155DE579619}"/>
                </c:ext>
              </c:extLst>
            </c:dLbl>
            <c:spPr>
              <a:noFill/>
              <a:ln>
                <a:noFill/>
              </a:ln>
              <a:effectLst/>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'3.3地域別企業数'!$AA$5:$AJ$5</c:f>
              <c:numCache>
                <c:formatCode>#,##0</c:formatCode>
                <c:ptCount val="10"/>
                <c:pt idx="0">
                  <c:v>38380</c:v>
                </c:pt>
                <c:pt idx="1">
                  <c:v>39682</c:v>
                </c:pt>
                <c:pt idx="2">
                  <c:v>40189</c:v>
                </c:pt>
                <c:pt idx="3">
                  <c:v>44314</c:v>
                </c:pt>
                <c:pt idx="4">
                  <c:v>42520</c:v>
                </c:pt>
                <c:pt idx="5">
                  <c:v>44729</c:v>
                </c:pt>
                <c:pt idx="6">
                  <c:v>48203</c:v>
                </c:pt>
                <c:pt idx="7">
                  <c:v>49983</c:v>
                </c:pt>
                <c:pt idx="8">
                  <c:v>49673</c:v>
                </c:pt>
                <c:pt idx="9">
                  <c:v>52860</c:v>
                </c:pt>
              </c:numCache>
            </c:numRef>
          </c:val>
          <c:extLst>
            <c:ext xmlns:c16="http://schemas.microsoft.com/office/drawing/2014/chart" uri="{C3380CC4-5D6E-409C-BE32-E72D297353CC}">
              <c16:uniqueId val="{0000000A-9EE9-45DD-B6D7-C155DE579619}"/>
            </c:ext>
          </c:extLst>
        </c:ser>
        <c:ser>
          <c:idx val="1"/>
          <c:order val="1"/>
          <c:tx>
            <c:strRef>
              <c:f>'3.3地域別企業数'!$Z$6</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1.935725863708824E-3"/>
                  <c:y val="3.509248472933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E9-45DD-B6D7-C155DE579619}"/>
                </c:ext>
              </c:extLst>
            </c:dLbl>
            <c:dLbl>
              <c:idx val="1"/>
              <c:layout>
                <c:manualLayout>
                  <c:x val="-9.022985146241988E-3"/>
                  <c:y val="3.5107817251666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E9-45DD-B6D7-C155DE579619}"/>
                </c:ext>
              </c:extLst>
            </c:dLbl>
            <c:dLbl>
              <c:idx val="2"/>
              <c:layout>
                <c:manualLayout>
                  <c:x val="-2.3362366176737435E-3"/>
                  <c:y val="3.7304898009106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E9-45DD-B6D7-C155DE579619}"/>
                </c:ext>
              </c:extLst>
            </c:dLbl>
            <c:dLbl>
              <c:idx val="3"/>
              <c:layout>
                <c:manualLayout>
                  <c:x val="-4.6723210077709134E-3"/>
                  <c:y val="3.5107817251666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E9-45DD-B6D7-C155DE579619}"/>
                </c:ext>
              </c:extLst>
            </c:dLbl>
            <c:dLbl>
              <c:idx val="4"/>
              <c:layout>
                <c:manualLayout>
                  <c:x val="-2.3362366176737435E-3"/>
                  <c:y val="3.7304898009106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E9-45DD-B6D7-C155DE579619}"/>
                </c:ext>
              </c:extLst>
            </c:dLbl>
            <c:dLbl>
              <c:idx val="5"/>
              <c:layout>
                <c:manualLayout>
                  <c:x val="-2.3362366176737435E-3"/>
                  <c:y val="3.7320578997859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E9-45DD-B6D7-C155DE579619}"/>
                </c:ext>
              </c:extLst>
            </c:dLbl>
            <c:dLbl>
              <c:idx val="6"/>
              <c:layout>
                <c:manualLayout>
                  <c:x val="-2.3362366176737435E-3"/>
                  <c:y val="3.73050722423151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EE9-45DD-B6D7-C155DE579619}"/>
                </c:ext>
              </c:extLst>
            </c:dLbl>
            <c:dLbl>
              <c:idx val="7"/>
              <c:layout>
                <c:manualLayout>
                  <c:x val="1.9332902224836477E-3"/>
                  <c:y val="3.73052464755235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EE9-45DD-B6D7-C155DE579619}"/>
                </c:ext>
              </c:extLst>
            </c:dLbl>
            <c:dLbl>
              <c:idx val="8"/>
              <c:layout>
                <c:manualLayout>
                  <c:x val="-4.6723210077709134E-3"/>
                  <c:y val="3.28797229831373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EE9-45DD-B6D7-C155DE579619}"/>
                </c:ext>
              </c:extLst>
            </c:dLbl>
            <c:dLbl>
              <c:idx val="9"/>
              <c:layout>
                <c:manualLayout>
                  <c:x val="0"/>
                  <c:y val="3.7289565486770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EE9-45DD-B6D7-C155DE579619}"/>
                </c:ext>
              </c:extLst>
            </c:dLbl>
            <c:spPr>
              <a:noFill/>
              <a:ln>
                <a:noFill/>
              </a:ln>
              <a:effectLst/>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'3.3地域別企業数'!$AA$6:$AJ$6</c:f>
              <c:numCache>
                <c:formatCode>#,##0</c:formatCode>
                <c:ptCount val="10"/>
                <c:pt idx="0">
                  <c:v>1205</c:v>
                </c:pt>
                <c:pt idx="1">
                  <c:v>1213</c:v>
                </c:pt>
                <c:pt idx="2">
                  <c:v>1193</c:v>
                </c:pt>
                <c:pt idx="3">
                  <c:v>1217</c:v>
                </c:pt>
                <c:pt idx="4">
                  <c:v>1206</c:v>
                </c:pt>
                <c:pt idx="5">
                  <c:v>1180</c:v>
                </c:pt>
                <c:pt idx="6">
                  <c:v>1301</c:v>
                </c:pt>
                <c:pt idx="7">
                  <c:v>1315</c:v>
                </c:pt>
                <c:pt idx="8">
                  <c:v>1287</c:v>
                </c:pt>
                <c:pt idx="9">
                  <c:v>1300</c:v>
                </c:pt>
              </c:numCache>
            </c:numRef>
          </c:val>
          <c:extLst>
            <c:ext xmlns:c16="http://schemas.microsoft.com/office/drawing/2014/chart" uri="{C3380CC4-5D6E-409C-BE32-E72D297353CC}">
              <c16:uniqueId val="{00000015-9EE9-45DD-B6D7-C155DE579619}"/>
            </c:ext>
          </c:extLst>
        </c:ser>
        <c:ser>
          <c:idx val="2"/>
          <c:order val="2"/>
          <c:tx>
            <c:strRef>
              <c:f>'3.3地域別企業数'!$Z$7</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1.9332902224836477E-3"/>
                  <c:y val="3.3191600426104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EE9-45DD-B6D7-C155DE579619}"/>
                </c:ext>
              </c:extLst>
            </c:dLbl>
            <c:dLbl>
              <c:idx val="1"/>
              <c:layout>
                <c:manualLayout>
                  <c:x val="1.9332902224836477E-3"/>
                  <c:y val="3.5404362172297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EE9-45DD-B6D7-C155DE579619}"/>
                </c:ext>
              </c:extLst>
            </c:dLbl>
            <c:dLbl>
              <c:idx val="2"/>
              <c:layout>
                <c:manualLayout>
                  <c:x val="3.8665804449672953E-3"/>
                  <c:y val="3.5404536405506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EE9-45DD-B6D7-C155DE579619}"/>
                </c:ext>
              </c:extLst>
            </c:dLbl>
            <c:dLbl>
              <c:idx val="3"/>
              <c:layout>
                <c:manualLayout>
                  <c:x val="0"/>
                  <c:y val="3.761729815169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EE9-45DD-B6D7-C155DE579619}"/>
                </c:ext>
              </c:extLst>
            </c:dLbl>
            <c:dLbl>
              <c:idx val="4"/>
              <c:layout>
                <c:manualLayout>
                  <c:x val="1.9332902224836477E-3"/>
                  <c:y val="3.5404362172297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EE9-45DD-B6D7-C155DE579619}"/>
                </c:ext>
              </c:extLst>
            </c:dLbl>
            <c:dLbl>
              <c:idx val="5"/>
              <c:layout>
                <c:manualLayout>
                  <c:x val="3.8665804449672953E-3"/>
                  <c:y val="3.5404362172297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EE9-45DD-B6D7-C155DE579619}"/>
                </c:ext>
              </c:extLst>
            </c:dLbl>
            <c:dLbl>
              <c:idx val="6"/>
              <c:layout>
                <c:manualLayout>
                  <c:x val="0"/>
                  <c:y val="3.3191774659313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EE9-45DD-B6D7-C155DE579619}"/>
                </c:ext>
              </c:extLst>
            </c:dLbl>
            <c:dLbl>
              <c:idx val="7"/>
              <c:layout>
                <c:manualLayout>
                  <c:x val="1.9332902224836477E-3"/>
                  <c:y val="3.7617123918490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EE9-45DD-B6D7-C155DE579619}"/>
                </c:ext>
              </c:extLst>
            </c:dLbl>
            <c:dLbl>
              <c:idx val="8"/>
              <c:layout>
                <c:manualLayout>
                  <c:x val="0"/>
                  <c:y val="3.7617123918490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EE9-45DD-B6D7-C155DE579619}"/>
                </c:ext>
              </c:extLst>
            </c:dLbl>
            <c:dLbl>
              <c:idx val="9"/>
              <c:layout>
                <c:manualLayout>
                  <c:x val="1.9332902224836477E-3"/>
                  <c:y val="3.5449281086624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EE9-45DD-B6D7-C155DE579619}"/>
                </c:ext>
              </c:extLst>
            </c:dLbl>
            <c:spPr>
              <a:noFill/>
              <a:ln>
                <a:noFill/>
              </a:ln>
              <a:effectLst/>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'3.3地域別企業数'!$AA$7:$AJ$7</c:f>
              <c:numCache>
                <c:formatCode>#,##0</c:formatCode>
                <c:ptCount val="10"/>
                <c:pt idx="0">
                  <c:v>6349</c:v>
                </c:pt>
                <c:pt idx="1">
                  <c:v>6835</c:v>
                </c:pt>
                <c:pt idx="2">
                  <c:v>6934</c:v>
                </c:pt>
                <c:pt idx="3">
                  <c:v>7551</c:v>
                </c:pt>
                <c:pt idx="4">
                  <c:v>7619</c:v>
                </c:pt>
                <c:pt idx="5">
                  <c:v>7941</c:v>
                </c:pt>
                <c:pt idx="6">
                  <c:v>8584</c:v>
                </c:pt>
                <c:pt idx="7">
                  <c:v>8649</c:v>
                </c:pt>
                <c:pt idx="8">
                  <c:v>9225</c:v>
                </c:pt>
                <c:pt idx="9">
                  <c:v>9417</c:v>
                </c:pt>
              </c:numCache>
            </c:numRef>
          </c:val>
          <c:extLst>
            <c:ext xmlns:c16="http://schemas.microsoft.com/office/drawing/2014/chart" uri="{C3380CC4-5D6E-409C-BE32-E72D297353CC}">
              <c16:uniqueId val="{00000020-9EE9-45DD-B6D7-C155DE579619}"/>
            </c:ext>
          </c:extLst>
        </c:ser>
        <c:ser>
          <c:idx val="3"/>
          <c:order val="3"/>
          <c:tx>
            <c:strRef>
              <c:f>'3.3地域別企業数'!$Z$8</c:f>
              <c:strCache>
                <c:ptCount val="1"/>
                <c:pt idx="0">
                  <c:v>中米</c:v>
                </c:pt>
              </c:strCache>
            </c:strRef>
          </c:tx>
          <c:spPr>
            <a:pattFill prst="trellis">
              <a:fgClr>
                <a:schemeClr val="tx1"/>
              </a:fgClr>
              <a:bgClr>
                <a:schemeClr val="bg1"/>
              </a:bgClr>
            </a:pattFill>
            <a:ln>
              <a:solidFill>
                <a:schemeClr val="tx1"/>
              </a:solidFill>
            </a:ln>
          </c:spPr>
          <c:invertIfNegative val="0"/>
          <c:dLbls>
            <c:delete val="1"/>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'3.3地域別企業数'!$AA$8:$AJ$8</c:f>
              <c:numCache>
                <c:formatCode>#,##0</c:formatCode>
                <c:ptCount val="10"/>
                <c:pt idx="0">
                  <c:v>526</c:v>
                </c:pt>
                <c:pt idx="1">
                  <c:v>556</c:v>
                </c:pt>
                <c:pt idx="2">
                  <c:v>582</c:v>
                </c:pt>
                <c:pt idx="3">
                  <c:v>614</c:v>
                </c:pt>
                <c:pt idx="4">
                  <c:v>709</c:v>
                </c:pt>
                <c:pt idx="5">
                  <c:v>844</c:v>
                </c:pt>
                <c:pt idx="6">
                  <c:v>985</c:v>
                </c:pt>
                <c:pt idx="7">
                  <c:v>1130</c:v>
                </c:pt>
                <c:pt idx="8">
                  <c:v>1290</c:v>
                </c:pt>
                <c:pt idx="9">
                  <c:v>1386</c:v>
                </c:pt>
              </c:numCache>
            </c:numRef>
          </c:val>
          <c:extLst>
            <c:ext xmlns:c16="http://schemas.microsoft.com/office/drawing/2014/chart" uri="{C3380CC4-5D6E-409C-BE32-E72D297353CC}">
              <c16:uniqueId val="{00000021-9EE9-45DD-B6D7-C155DE579619}"/>
            </c:ext>
          </c:extLst>
        </c:ser>
        <c:ser>
          <c:idx val="4"/>
          <c:order val="4"/>
          <c:tx>
            <c:strRef>
              <c:f>'3.3地域別企業数'!$Z$9</c:f>
              <c:strCache>
                <c:ptCount val="1"/>
                <c:pt idx="0">
                  <c:v>南米</c:v>
                </c:pt>
              </c:strCache>
            </c:strRef>
          </c:tx>
          <c:spPr>
            <a:pattFill prst="dashUpDiag">
              <a:fgClr>
                <a:schemeClr val="tx1"/>
              </a:fgClr>
              <a:bgClr>
                <a:srgbClr val="FFFF00"/>
              </a:bgClr>
            </a:pattFill>
            <a:ln>
              <a:solidFill>
                <a:schemeClr val="tx1"/>
              </a:solidFill>
            </a:ln>
          </c:spPr>
          <c:invertIfNegative val="0"/>
          <c:dLbls>
            <c:delete val="1"/>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'3.3地域別企業数'!$AA$9:$AJ$9</c:f>
              <c:numCache>
                <c:formatCode>#,##0</c:formatCode>
                <c:ptCount val="10"/>
                <c:pt idx="0">
                  <c:v>712</c:v>
                </c:pt>
                <c:pt idx="1">
                  <c:v>725</c:v>
                </c:pt>
                <c:pt idx="2">
                  <c:v>779</c:v>
                </c:pt>
                <c:pt idx="3">
                  <c:v>832</c:v>
                </c:pt>
                <c:pt idx="4">
                  <c:v>1004</c:v>
                </c:pt>
                <c:pt idx="5">
                  <c:v>1118</c:v>
                </c:pt>
                <c:pt idx="6">
                  <c:v>1102</c:v>
                </c:pt>
                <c:pt idx="7">
                  <c:v>1378</c:v>
                </c:pt>
                <c:pt idx="8">
                  <c:v>1402</c:v>
                </c:pt>
                <c:pt idx="9">
                  <c:v>1450</c:v>
                </c:pt>
              </c:numCache>
            </c:numRef>
          </c:val>
          <c:extLst>
            <c:ext xmlns:c16="http://schemas.microsoft.com/office/drawing/2014/chart" uri="{C3380CC4-5D6E-409C-BE32-E72D297353CC}">
              <c16:uniqueId val="{00000022-9EE9-45DD-B6D7-C155DE579619}"/>
            </c:ext>
          </c:extLst>
        </c:ser>
        <c:ser>
          <c:idx val="5"/>
          <c:order val="5"/>
          <c:tx>
            <c:strRef>
              <c:f>'3.3地域別企業数'!$Z$10</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1.1599741334901886E-2"/>
                  <c:y val="3.5359869085187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EE9-45DD-B6D7-C155DE579619}"/>
                </c:ext>
              </c:extLst>
            </c:dLbl>
            <c:dLbl>
              <c:idx val="1"/>
              <c:layout>
                <c:manualLayout>
                  <c:x val="-9.6664511124182392E-3"/>
                  <c:y val="3.7617388803377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EE9-45DD-B6D7-C155DE579619}"/>
                </c:ext>
              </c:extLst>
            </c:dLbl>
            <c:dLbl>
              <c:idx val="2"/>
              <c:layout>
                <c:manualLayout>
                  <c:x val="-7.7331608899345906E-3"/>
                  <c:y val="3.5404486207176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EE9-45DD-B6D7-C155DE579619}"/>
                </c:ext>
              </c:extLst>
            </c:dLbl>
            <c:dLbl>
              <c:idx val="3"/>
              <c:layout>
                <c:manualLayout>
                  <c:x val="-7.7331608899345906E-3"/>
                  <c:y val="3.5404486207176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EE9-45DD-B6D7-C155DE579619}"/>
                </c:ext>
              </c:extLst>
            </c:dLbl>
            <c:dLbl>
              <c:idx val="4"/>
              <c:layout>
                <c:manualLayout>
                  <c:x val="-5.799870667450943E-3"/>
                  <c:y val="3.31469664889861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EE9-45DD-B6D7-C155DE579619}"/>
                </c:ext>
              </c:extLst>
            </c:dLbl>
            <c:dLbl>
              <c:idx val="5"/>
              <c:layout>
                <c:manualLayout>
                  <c:x val="-7.7331608899345906E-3"/>
                  <c:y val="3.5404486207176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EE9-45DD-B6D7-C155DE579619}"/>
                </c:ext>
              </c:extLst>
            </c:dLbl>
            <c:dLbl>
              <c:idx val="6"/>
              <c:layout>
                <c:manualLayout>
                  <c:x val="-7.7331608899345906E-3"/>
                  <c:y val="3.3146966488986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9EE9-45DD-B6D7-C155DE579619}"/>
                </c:ext>
              </c:extLst>
            </c:dLbl>
            <c:dLbl>
              <c:idx val="7"/>
              <c:layout>
                <c:manualLayout>
                  <c:x val="-7.7331608899345906E-3"/>
                  <c:y val="3.76175665608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9EE9-45DD-B6D7-C155DE579619}"/>
                </c:ext>
              </c:extLst>
            </c:dLbl>
            <c:dLbl>
              <c:idx val="8"/>
              <c:layout>
                <c:manualLayout>
                  <c:x val="-9.6664511124182392E-3"/>
                  <c:y val="3.76175665608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EE9-45DD-B6D7-C155DE579619}"/>
                </c:ext>
              </c:extLst>
            </c:dLbl>
            <c:dLbl>
              <c:idx val="9"/>
              <c:layout>
                <c:manualLayout>
                  <c:x val="-9.6664511124182392E-3"/>
                  <c:y val="3.7617388803377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EE9-45DD-B6D7-C155DE579619}"/>
                </c:ext>
              </c:extLst>
            </c:dLbl>
            <c:spPr>
              <a:noFill/>
              <a:ln>
                <a:noFill/>
              </a:ln>
              <a:effectLst/>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'3.3地域別企業数'!$AA$10:$AJ$10</c:f>
              <c:numCache>
                <c:formatCode>#,##0</c:formatCode>
                <c:ptCount val="10"/>
                <c:pt idx="0">
                  <c:v>4787</c:v>
                </c:pt>
                <c:pt idx="1">
                  <c:v>5097</c:v>
                </c:pt>
                <c:pt idx="2">
                  <c:v>5198</c:v>
                </c:pt>
                <c:pt idx="3">
                  <c:v>5210</c:v>
                </c:pt>
                <c:pt idx="4">
                  <c:v>5138</c:v>
                </c:pt>
                <c:pt idx="5">
                  <c:v>5280</c:v>
                </c:pt>
                <c:pt idx="6">
                  <c:v>5577</c:v>
                </c:pt>
                <c:pt idx="7">
                  <c:v>5773</c:v>
                </c:pt>
                <c:pt idx="8">
                  <c:v>5810</c:v>
                </c:pt>
                <c:pt idx="9">
                  <c:v>5833</c:v>
                </c:pt>
              </c:numCache>
            </c:numRef>
          </c:val>
          <c:extLst>
            <c:ext xmlns:c16="http://schemas.microsoft.com/office/drawing/2014/chart" uri="{C3380CC4-5D6E-409C-BE32-E72D297353CC}">
              <c16:uniqueId val="{0000002D-9EE9-45DD-B6D7-C155DE579619}"/>
            </c:ext>
          </c:extLst>
        </c:ser>
        <c:ser>
          <c:idx val="6"/>
          <c:order val="6"/>
          <c:tx>
            <c:strRef>
              <c:f>'3.3地域別企業数'!$Z$11</c:f>
              <c:strCache>
                <c:ptCount val="1"/>
                <c:pt idx="0">
                  <c:v>東欧・旧ソ連</c:v>
                </c:pt>
              </c:strCache>
            </c:strRef>
          </c:tx>
          <c:spPr>
            <a:solidFill>
              <a:schemeClr val="tx1"/>
            </a:solidFill>
            <a:ln>
              <a:solidFill>
                <a:schemeClr val="tx1"/>
              </a:solidFill>
            </a:ln>
          </c:spPr>
          <c:invertIfNegative val="0"/>
          <c:dLbls>
            <c:dLbl>
              <c:idx val="0"/>
              <c:layout>
                <c:manualLayout>
                  <c:x val="5.799870667450943E-3"/>
                  <c:y val="3.63615994190367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9EE9-45DD-B6D7-C155DE579619}"/>
                </c:ext>
              </c:extLst>
            </c:dLbl>
            <c:dLbl>
              <c:idx val="1"/>
              <c:layout>
                <c:manualLayout>
                  <c:x val="7.7365098966192085E-3"/>
                  <c:y val="3.86638469593609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EE9-45DD-B6D7-C155DE579619}"/>
                </c:ext>
              </c:extLst>
            </c:dLbl>
            <c:dLbl>
              <c:idx val="2"/>
              <c:layout>
                <c:manualLayout>
                  <c:x val="9.6729968982108994E-3"/>
                  <c:y val="3.85741869320215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9EE9-45DD-B6D7-C155DE579619}"/>
                </c:ext>
              </c:extLst>
            </c:dLbl>
            <c:dLbl>
              <c:idx val="3"/>
              <c:layout>
                <c:manualLayout>
                  <c:x val="1.5472867565661843E-2"/>
                  <c:y val="4.07869486782146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EE9-45DD-B6D7-C155DE579619}"/>
                </c:ext>
              </c:extLst>
            </c:dLbl>
            <c:dLbl>
              <c:idx val="4"/>
              <c:layout>
                <c:manualLayout>
                  <c:x val="1.3533031557385534E-2"/>
                  <c:y val="4.07869486782146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EE9-45DD-B6D7-C155DE579619}"/>
                </c:ext>
              </c:extLst>
            </c:dLbl>
            <c:dLbl>
              <c:idx val="5"/>
              <c:layout>
                <c:manualLayout>
                  <c:x val="1.1599741334901886E-2"/>
                  <c:y val="3.63615994190367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EE9-45DD-B6D7-C155DE579619}"/>
                </c:ext>
              </c:extLst>
            </c:dLbl>
            <c:dLbl>
              <c:idx val="6"/>
              <c:layout>
                <c:manualLayout>
                  <c:x val="9.6664511124182392E-3"/>
                  <c:y val="4.07365952809980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9EE9-45DD-B6D7-C155DE579619}"/>
                </c:ext>
              </c:extLst>
            </c:dLbl>
            <c:dLbl>
              <c:idx val="7"/>
              <c:layout>
                <c:manualLayout>
                  <c:x val="5.799870667450943E-3"/>
                  <c:y val="3.8524007768013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9EE9-45DD-B6D7-C155DE579619}"/>
                </c:ext>
              </c:extLst>
            </c:dLbl>
            <c:dLbl>
              <c:idx val="8"/>
              <c:layout>
                <c:manualLayout>
                  <c:x val="7.7331608899345906E-3"/>
                  <c:y val="3.85741869320215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EE9-45DD-B6D7-C155DE579619}"/>
                </c:ext>
              </c:extLst>
            </c:dLbl>
            <c:dLbl>
              <c:idx val="9"/>
              <c:layout>
                <c:manualLayout>
                  <c:x val="5.799870667450943E-3"/>
                  <c:y val="4.07365952809980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9EE9-45DD-B6D7-C155DE579619}"/>
                </c:ext>
              </c:extLst>
            </c:dLbl>
            <c:spPr>
              <a:noFill/>
              <a:ln>
                <a:noFill/>
              </a:ln>
              <a:effectLst/>
            </c:spPr>
            <c:txPr>
              <a:bodyPr/>
              <a:lstStyle/>
              <a:p>
                <a:pPr>
                  <a:defRPr sz="10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'3.3地域別企業数'!$AA$11:$AJ$11</c:f>
              <c:numCache>
                <c:formatCode>#,##0</c:formatCode>
                <c:ptCount val="10"/>
                <c:pt idx="0">
                  <c:v>1127</c:v>
                </c:pt>
                <c:pt idx="1">
                  <c:v>1209</c:v>
                </c:pt>
                <c:pt idx="2">
                  <c:v>1287</c:v>
                </c:pt>
                <c:pt idx="3">
                  <c:v>1360</c:v>
                </c:pt>
                <c:pt idx="4">
                  <c:v>1414</c:v>
                </c:pt>
                <c:pt idx="5">
                  <c:v>1423</c:v>
                </c:pt>
                <c:pt idx="6">
                  <c:v>1451</c:v>
                </c:pt>
                <c:pt idx="7">
                  <c:v>1458</c:v>
                </c:pt>
                <c:pt idx="8">
                  <c:v>1544</c:v>
                </c:pt>
                <c:pt idx="9">
                  <c:v>1613</c:v>
                </c:pt>
              </c:numCache>
            </c:numRef>
          </c:val>
          <c:extLst>
            <c:ext xmlns:c16="http://schemas.microsoft.com/office/drawing/2014/chart" uri="{C3380CC4-5D6E-409C-BE32-E72D297353CC}">
              <c16:uniqueId val="{00000038-9EE9-45DD-B6D7-C155DE579619}"/>
            </c:ext>
          </c:extLst>
        </c:ser>
        <c:ser>
          <c:idx val="7"/>
          <c:order val="7"/>
          <c:tx>
            <c:strRef>
              <c:f>'3.3地域別企業数'!$Z$12</c:f>
              <c:strCache>
                <c:ptCount val="1"/>
                <c:pt idx="0">
                  <c:v>中東</c:v>
                </c:pt>
              </c:strCache>
            </c:strRef>
          </c:tx>
          <c:spPr>
            <a:noFill/>
            <a:ln>
              <a:solidFill>
                <a:schemeClr val="tx1"/>
              </a:solidFill>
            </a:ln>
          </c:spPr>
          <c:invertIfNegative val="0"/>
          <c:dLbls>
            <c:delete val="1"/>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'3.3地域別企業数'!$AA$12:$AJ$12</c:f>
              <c:numCache>
                <c:formatCode>#,##0</c:formatCode>
                <c:ptCount val="10"/>
                <c:pt idx="0">
                  <c:v>625</c:v>
                </c:pt>
                <c:pt idx="1">
                  <c:v>629</c:v>
                </c:pt>
                <c:pt idx="2">
                  <c:v>650</c:v>
                </c:pt>
                <c:pt idx="3">
                  <c:v>635</c:v>
                </c:pt>
                <c:pt idx="4">
                  <c:v>618</c:v>
                </c:pt>
                <c:pt idx="5">
                  <c:v>678</c:v>
                </c:pt>
                <c:pt idx="6">
                  <c:v>713</c:v>
                </c:pt>
                <c:pt idx="7">
                  <c:v>756</c:v>
                </c:pt>
                <c:pt idx="8">
                  <c:v>851</c:v>
                </c:pt>
                <c:pt idx="9">
                  <c:v>877</c:v>
                </c:pt>
              </c:numCache>
            </c:numRef>
          </c:val>
          <c:extLst>
            <c:ext xmlns:c16="http://schemas.microsoft.com/office/drawing/2014/chart" uri="{C3380CC4-5D6E-409C-BE32-E72D297353CC}">
              <c16:uniqueId val="{00000039-9EE9-45DD-B6D7-C155DE579619}"/>
            </c:ext>
          </c:extLst>
        </c:ser>
        <c:ser>
          <c:idx val="8"/>
          <c:order val="8"/>
          <c:tx>
            <c:strRef>
              <c:f>'3.3地域別企業数'!$Z$13</c:f>
              <c:strCache>
                <c:ptCount val="1"/>
                <c:pt idx="0">
                  <c:v>アフリカ</c:v>
                </c:pt>
              </c:strCache>
            </c:strRef>
          </c:tx>
          <c:spPr>
            <a:solidFill>
              <a:schemeClr val="bg2">
                <a:lumMod val="50000"/>
              </a:schemeClr>
            </a:solidFill>
            <a:ln>
              <a:solidFill>
                <a:schemeClr val="tx1"/>
              </a:solidFill>
            </a:ln>
          </c:spPr>
          <c:invertIfNegative val="0"/>
          <c:dLbls>
            <c:delete val="1"/>
          </c:dLbls>
          <c:cat>
            <c:strRef>
              <c:f>'3.3地域別企業数'!$AA$4:$AJ$4</c:f>
              <c:strCache>
                <c:ptCount val="10"/>
                <c:pt idx="0">
                  <c:v> 平成２０年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'3.3地域別企業数'!$AA$13:$AJ$13</c:f>
              <c:numCache>
                <c:formatCode>#,##0</c:formatCode>
                <c:ptCount val="10"/>
                <c:pt idx="0">
                  <c:v>457</c:v>
                </c:pt>
                <c:pt idx="1">
                  <c:v>484</c:v>
                </c:pt>
                <c:pt idx="2">
                  <c:v>520</c:v>
                </c:pt>
                <c:pt idx="3">
                  <c:v>562</c:v>
                </c:pt>
                <c:pt idx="4">
                  <c:v>560</c:v>
                </c:pt>
                <c:pt idx="5">
                  <c:v>584</c:v>
                </c:pt>
                <c:pt idx="6">
                  <c:v>657</c:v>
                </c:pt>
                <c:pt idx="7">
                  <c:v>687</c:v>
                </c:pt>
                <c:pt idx="8">
                  <c:v>738</c:v>
                </c:pt>
                <c:pt idx="9">
                  <c:v>795</c:v>
                </c:pt>
              </c:numCache>
            </c:numRef>
          </c:val>
          <c:extLst>
            <c:ext xmlns:c16="http://schemas.microsoft.com/office/drawing/2014/chart" uri="{C3380CC4-5D6E-409C-BE32-E72D297353CC}">
              <c16:uniqueId val="{0000003A-9EE9-45DD-B6D7-C155DE579619}"/>
            </c:ext>
          </c:extLst>
        </c:ser>
        <c:dLbls>
          <c:showLegendKey val="0"/>
          <c:showVal val="1"/>
          <c:showCatName val="0"/>
          <c:showSerName val="0"/>
          <c:showPercent val="0"/>
          <c:showBubbleSize val="0"/>
        </c:dLbls>
        <c:gapWidth val="95"/>
        <c:overlap val="100"/>
        <c:axId val="263738496"/>
        <c:axId val="263740032"/>
      </c:barChart>
      <c:catAx>
        <c:axId val="263738496"/>
        <c:scaling>
          <c:orientation val="maxMin"/>
        </c:scaling>
        <c:delete val="0"/>
        <c:axPos val="l"/>
        <c:numFmt formatCode="General" sourceLinked="0"/>
        <c:majorTickMark val="none"/>
        <c:minorTickMark val="none"/>
        <c:tickLblPos val="nextTo"/>
        <c:txPr>
          <a:bodyPr/>
          <a:lstStyle/>
          <a:p>
            <a:pPr>
              <a:defRPr sz="900"/>
            </a:pPr>
            <a:endParaRPr lang="ja-JP"/>
          </a:p>
        </c:txPr>
        <c:crossAx val="263740032"/>
        <c:crosses val="autoZero"/>
        <c:auto val="1"/>
        <c:lblAlgn val="ctr"/>
        <c:lblOffset val="100"/>
        <c:noMultiLvlLbl val="0"/>
      </c:catAx>
      <c:valAx>
        <c:axId val="263740032"/>
        <c:scaling>
          <c:orientation val="minMax"/>
        </c:scaling>
        <c:delete val="1"/>
        <c:axPos val="t"/>
        <c:numFmt formatCode="0%" sourceLinked="1"/>
        <c:majorTickMark val="none"/>
        <c:minorTickMark val="none"/>
        <c:tickLblPos val="nextTo"/>
        <c:crossAx val="263738496"/>
        <c:crosses val="autoZero"/>
        <c:crossBetween val="between"/>
      </c:valAx>
    </c:plotArea>
    <c:legend>
      <c:legendPos val="t"/>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'2.1邦人の動向 (全般) '!$Q$82</c:f>
              <c:strCache>
                <c:ptCount val="1"/>
                <c:pt idx="0">
                  <c:v>中国</c:v>
                </c:pt>
              </c:strCache>
            </c:strRef>
          </c:tx>
          <c:spPr>
            <a:ln>
              <a:solidFill>
                <a:schemeClr val="bg1">
                  <a:lumMod val="50000"/>
                </a:schemeClr>
              </a:solidFill>
              <a:prstDash val="sysDash"/>
            </a:ln>
          </c:spPr>
          <c:marker>
            <c:symbol val="triangle"/>
            <c:size val="7"/>
          </c:marker>
          <c:cat>
            <c:strRef>
              <c:f>'2.1邦人の動向 (全般) '!$R$81:$AA$81</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'!$R$82:$AA$82</c:f>
              <c:numCache>
                <c:formatCode>#,##0_);[Red]\(#,##0\)</c:formatCode>
                <c:ptCount val="10"/>
                <c:pt idx="0">
                  <c:v>125928</c:v>
                </c:pt>
                <c:pt idx="1">
                  <c:v>127282</c:v>
                </c:pt>
                <c:pt idx="2">
                  <c:v>131534</c:v>
                </c:pt>
                <c:pt idx="3">
                  <c:v>140931</c:v>
                </c:pt>
                <c:pt idx="4">
                  <c:v>150399</c:v>
                </c:pt>
                <c:pt idx="5">
                  <c:v>135078</c:v>
                </c:pt>
                <c:pt idx="6">
                  <c:v>133902</c:v>
                </c:pt>
                <c:pt idx="7">
                  <c:v>131161</c:v>
                </c:pt>
                <c:pt idx="8">
                  <c:v>128111</c:v>
                </c:pt>
                <c:pt idx="9">
                  <c:v>124162</c:v>
                </c:pt>
              </c:numCache>
            </c:numRef>
          </c:val>
          <c:smooth val="0"/>
          <c:extLst>
            <c:ext xmlns:c16="http://schemas.microsoft.com/office/drawing/2014/chart" uri="{C3380CC4-5D6E-409C-BE32-E72D297353CC}">
              <c16:uniqueId val="{00000000-0BD5-45EC-858A-EAFE153C0BE6}"/>
            </c:ext>
          </c:extLst>
        </c:ser>
        <c:dLbls>
          <c:showLegendKey val="0"/>
          <c:showVal val="0"/>
          <c:showCatName val="0"/>
          <c:showSerName val="0"/>
          <c:showPercent val="0"/>
          <c:showBubbleSize val="0"/>
        </c:dLbls>
        <c:marker val="1"/>
        <c:smooth val="0"/>
        <c:axId val="89872256"/>
        <c:axId val="89873792"/>
      </c:lineChart>
      <c:catAx>
        <c:axId val="89872256"/>
        <c:scaling>
          <c:orientation val="minMax"/>
        </c:scaling>
        <c:delete val="0"/>
        <c:axPos val="b"/>
        <c:numFmt formatCode="General" sourceLinked="0"/>
        <c:majorTickMark val="out"/>
        <c:minorTickMark val="none"/>
        <c:tickLblPos val="nextTo"/>
        <c:crossAx val="89873792"/>
        <c:crosses val="autoZero"/>
        <c:auto val="1"/>
        <c:lblAlgn val="ctr"/>
        <c:lblOffset val="100"/>
        <c:noMultiLvlLbl val="0"/>
      </c:catAx>
      <c:valAx>
        <c:axId val="89873792"/>
        <c:scaling>
          <c:orientation val="minMax"/>
          <c:min val="100000"/>
        </c:scaling>
        <c:delete val="0"/>
        <c:axPos val="l"/>
        <c:majorGridlines/>
        <c:numFmt formatCode="#,##0_);[Red]\(#,##0\)" sourceLinked="1"/>
        <c:majorTickMark val="out"/>
        <c:minorTickMark val="none"/>
        <c:tickLblPos val="nextTo"/>
        <c:crossAx val="89872256"/>
        <c:crosses val="autoZero"/>
        <c:crossBetween val="between"/>
        <c:majorUnit val="20000"/>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956576518002E-2"/>
          <c:y val="3.4996121938658378E-2"/>
          <c:w val="0.74693693119158311"/>
          <c:h val="0.88603885507219404"/>
        </c:manualLayout>
      </c:layout>
      <c:lineChart>
        <c:grouping val="standard"/>
        <c:varyColors val="0"/>
        <c:ser>
          <c:idx val="0"/>
          <c:order val="0"/>
          <c:tx>
            <c:strRef>
              <c:f>'2.1邦人の動向 (全般) '!$Q$84</c:f>
              <c:strCache>
                <c:ptCount val="1"/>
                <c:pt idx="0">
                  <c:v>オーストラリア</c:v>
                </c:pt>
              </c:strCache>
            </c:strRef>
          </c:tx>
          <c:cat>
            <c:strRef>
              <c:f>'2.1邦人の動向 (全般) '!$R$83:$AA$83</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'!$R$84:$AA$84</c:f>
              <c:numCache>
                <c:formatCode>#,##0_);[Red]\(#,##0\)</c:formatCode>
                <c:ptCount val="10"/>
                <c:pt idx="0">
                  <c:v>66371</c:v>
                </c:pt>
                <c:pt idx="1">
                  <c:v>71013</c:v>
                </c:pt>
                <c:pt idx="2">
                  <c:v>70856</c:v>
                </c:pt>
                <c:pt idx="3">
                  <c:v>74679</c:v>
                </c:pt>
                <c:pt idx="4">
                  <c:v>78664</c:v>
                </c:pt>
                <c:pt idx="5">
                  <c:v>81981</c:v>
                </c:pt>
                <c:pt idx="6">
                  <c:v>85083</c:v>
                </c:pt>
                <c:pt idx="7">
                  <c:v>89133</c:v>
                </c:pt>
                <c:pt idx="8">
                  <c:v>92637</c:v>
                </c:pt>
                <c:pt idx="9">
                  <c:v>97223</c:v>
                </c:pt>
              </c:numCache>
            </c:numRef>
          </c:val>
          <c:smooth val="0"/>
          <c:extLst>
            <c:ext xmlns:c16="http://schemas.microsoft.com/office/drawing/2014/chart" uri="{C3380CC4-5D6E-409C-BE32-E72D297353CC}">
              <c16:uniqueId val="{00000000-04BB-4E76-9608-9ED524379B9E}"/>
            </c:ext>
          </c:extLst>
        </c:ser>
        <c:ser>
          <c:idx val="1"/>
          <c:order val="1"/>
          <c:tx>
            <c:strRef>
              <c:f>'2.1邦人の動向 (全般) '!$Q$85</c:f>
              <c:strCache>
                <c:ptCount val="1"/>
                <c:pt idx="0">
                  <c:v>タイ</c:v>
                </c:pt>
              </c:strCache>
            </c:strRef>
          </c:tx>
          <c:cat>
            <c:strRef>
              <c:f>'2.1邦人の動向 (全般) '!$R$83:$AA$83</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'!$R$85:$AA$85</c:f>
              <c:numCache>
                <c:formatCode>#,##0_);[Red]\(#,##0\)</c:formatCode>
                <c:ptCount val="10"/>
                <c:pt idx="0">
                  <c:v>44114</c:v>
                </c:pt>
                <c:pt idx="1">
                  <c:v>45805</c:v>
                </c:pt>
                <c:pt idx="2">
                  <c:v>47251</c:v>
                </c:pt>
                <c:pt idx="3">
                  <c:v>49983</c:v>
                </c:pt>
                <c:pt idx="4">
                  <c:v>55634</c:v>
                </c:pt>
                <c:pt idx="5">
                  <c:v>59270</c:v>
                </c:pt>
                <c:pt idx="6">
                  <c:v>64285</c:v>
                </c:pt>
                <c:pt idx="7">
                  <c:v>67424</c:v>
                </c:pt>
                <c:pt idx="8">
                  <c:v>70337</c:v>
                </c:pt>
                <c:pt idx="9">
                  <c:v>72754</c:v>
                </c:pt>
              </c:numCache>
            </c:numRef>
          </c:val>
          <c:smooth val="0"/>
          <c:extLst>
            <c:ext xmlns:c16="http://schemas.microsoft.com/office/drawing/2014/chart" uri="{C3380CC4-5D6E-409C-BE32-E72D297353CC}">
              <c16:uniqueId val="{00000001-04BB-4E76-9608-9ED524379B9E}"/>
            </c:ext>
          </c:extLst>
        </c:ser>
        <c:ser>
          <c:idx val="2"/>
          <c:order val="2"/>
          <c:tx>
            <c:strRef>
              <c:f>'2.1邦人の動向 (全般) '!$Q$86</c:f>
              <c:strCache>
                <c:ptCount val="1"/>
                <c:pt idx="0">
                  <c:v>カナダ</c:v>
                </c:pt>
              </c:strCache>
            </c:strRef>
          </c:tx>
          <c:spPr>
            <a:ln cmpd="dbl"/>
          </c:spPr>
          <c:cat>
            <c:strRef>
              <c:f>'2.1邦人の動向 (全般) '!$R$83:$AA$83</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'!$R$86:$AA$86</c:f>
              <c:numCache>
                <c:formatCode>#,##0_);[Red]\(#,##0\)</c:formatCode>
                <c:ptCount val="10"/>
                <c:pt idx="0">
                  <c:v>50201</c:v>
                </c:pt>
                <c:pt idx="1">
                  <c:v>52890</c:v>
                </c:pt>
                <c:pt idx="2">
                  <c:v>54436</c:v>
                </c:pt>
                <c:pt idx="3">
                  <c:v>56891</c:v>
                </c:pt>
                <c:pt idx="4">
                  <c:v>61854</c:v>
                </c:pt>
                <c:pt idx="5">
                  <c:v>62349</c:v>
                </c:pt>
                <c:pt idx="6">
                  <c:v>63252</c:v>
                </c:pt>
                <c:pt idx="7">
                  <c:v>66245</c:v>
                </c:pt>
                <c:pt idx="8">
                  <c:v>70174</c:v>
                </c:pt>
                <c:pt idx="9">
                  <c:v>70025</c:v>
                </c:pt>
              </c:numCache>
            </c:numRef>
          </c:val>
          <c:smooth val="0"/>
          <c:extLst>
            <c:ext xmlns:c16="http://schemas.microsoft.com/office/drawing/2014/chart" uri="{C3380CC4-5D6E-409C-BE32-E72D297353CC}">
              <c16:uniqueId val="{00000002-04BB-4E76-9608-9ED524379B9E}"/>
            </c:ext>
          </c:extLst>
        </c:ser>
        <c:ser>
          <c:idx val="3"/>
          <c:order val="3"/>
          <c:tx>
            <c:strRef>
              <c:f>'2.1邦人の動向 (全般) '!$Q$87</c:f>
              <c:strCache>
                <c:ptCount val="1"/>
                <c:pt idx="0">
                  <c:v>英国</c:v>
                </c:pt>
              </c:strCache>
            </c:strRef>
          </c:tx>
          <c:cat>
            <c:strRef>
              <c:f>'2.1邦人の動向 (全般) '!$R$83:$AA$83</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'!$R$87:$AA$87</c:f>
              <c:numCache>
                <c:formatCode>#,##0_);[Red]\(#,##0\)</c:formatCode>
                <c:ptCount val="10"/>
                <c:pt idx="0">
                  <c:v>63017</c:v>
                </c:pt>
                <c:pt idx="1">
                  <c:v>59431</c:v>
                </c:pt>
                <c:pt idx="2">
                  <c:v>62126</c:v>
                </c:pt>
                <c:pt idx="3">
                  <c:v>63011</c:v>
                </c:pt>
                <c:pt idx="4">
                  <c:v>65070</c:v>
                </c:pt>
                <c:pt idx="5">
                  <c:v>67148</c:v>
                </c:pt>
                <c:pt idx="6">
                  <c:v>67258</c:v>
                </c:pt>
                <c:pt idx="7">
                  <c:v>67997</c:v>
                </c:pt>
                <c:pt idx="8">
                  <c:v>64968</c:v>
                </c:pt>
                <c:pt idx="9">
                  <c:v>62887</c:v>
                </c:pt>
              </c:numCache>
            </c:numRef>
          </c:val>
          <c:smooth val="0"/>
          <c:extLst>
            <c:ext xmlns:c16="http://schemas.microsoft.com/office/drawing/2014/chart" uri="{C3380CC4-5D6E-409C-BE32-E72D297353CC}">
              <c16:uniqueId val="{00000003-04BB-4E76-9608-9ED524379B9E}"/>
            </c:ext>
          </c:extLst>
        </c:ser>
        <c:ser>
          <c:idx val="4"/>
          <c:order val="4"/>
          <c:tx>
            <c:strRef>
              <c:f>'2.1邦人の動向 (全般) '!$Q$88</c:f>
              <c:strCache>
                <c:ptCount val="1"/>
                <c:pt idx="0">
                  <c:v>ブラジル</c:v>
                </c:pt>
              </c:strCache>
            </c:strRef>
          </c:tx>
          <c:spPr>
            <a:ln>
              <a:prstDash val="sysDash"/>
            </a:ln>
          </c:spPr>
          <c:cat>
            <c:strRef>
              <c:f>'2.1邦人の動向 (全般) '!$R$83:$AA$83</c:f>
              <c:strCache>
                <c:ptCount val="10"/>
                <c:pt idx="0">
                  <c:v>H20</c:v>
                </c:pt>
                <c:pt idx="1">
                  <c:v>H21</c:v>
                </c:pt>
                <c:pt idx="2">
                  <c:v>H22</c:v>
                </c:pt>
                <c:pt idx="3">
                  <c:v>H23</c:v>
                </c:pt>
                <c:pt idx="4">
                  <c:v>H24</c:v>
                </c:pt>
                <c:pt idx="5">
                  <c:v>H25</c:v>
                </c:pt>
                <c:pt idx="6">
                  <c:v>H26</c:v>
                </c:pt>
                <c:pt idx="7">
                  <c:v>H27</c:v>
                </c:pt>
                <c:pt idx="8">
                  <c:v>H28</c:v>
                </c:pt>
                <c:pt idx="9">
                  <c:v>H29</c:v>
                </c:pt>
              </c:strCache>
            </c:strRef>
          </c:cat>
          <c:val>
            <c:numRef>
              <c:f>'2.1邦人の動向 (全般) '!$R$88:$AA$88</c:f>
              <c:numCache>
                <c:formatCode>#,##0_);[Red]\(#,##0\)</c:formatCode>
                <c:ptCount val="10"/>
                <c:pt idx="0">
                  <c:v>60578</c:v>
                </c:pt>
                <c:pt idx="1">
                  <c:v>59627</c:v>
                </c:pt>
                <c:pt idx="2">
                  <c:v>58374</c:v>
                </c:pt>
                <c:pt idx="3">
                  <c:v>56767</c:v>
                </c:pt>
                <c:pt idx="4">
                  <c:v>55927</c:v>
                </c:pt>
                <c:pt idx="5">
                  <c:v>56217</c:v>
                </c:pt>
                <c:pt idx="6">
                  <c:v>54377</c:v>
                </c:pt>
                <c:pt idx="7">
                  <c:v>54014</c:v>
                </c:pt>
                <c:pt idx="8">
                  <c:v>53400</c:v>
                </c:pt>
                <c:pt idx="9">
                  <c:v>52426</c:v>
                </c:pt>
              </c:numCache>
            </c:numRef>
          </c:val>
          <c:smooth val="0"/>
          <c:extLst>
            <c:ext xmlns:c16="http://schemas.microsoft.com/office/drawing/2014/chart" uri="{C3380CC4-5D6E-409C-BE32-E72D297353CC}">
              <c16:uniqueId val="{00000004-04BB-4E76-9608-9ED524379B9E}"/>
            </c:ext>
          </c:extLst>
        </c:ser>
        <c:dLbls>
          <c:showLegendKey val="0"/>
          <c:showVal val="0"/>
          <c:showCatName val="0"/>
          <c:showSerName val="0"/>
          <c:showPercent val="0"/>
          <c:showBubbleSize val="0"/>
        </c:dLbls>
        <c:marker val="1"/>
        <c:smooth val="0"/>
        <c:axId val="89905408"/>
        <c:axId val="89907200"/>
      </c:lineChart>
      <c:catAx>
        <c:axId val="89905408"/>
        <c:scaling>
          <c:orientation val="minMax"/>
        </c:scaling>
        <c:delete val="0"/>
        <c:axPos val="b"/>
        <c:numFmt formatCode="General" sourceLinked="0"/>
        <c:majorTickMark val="out"/>
        <c:minorTickMark val="none"/>
        <c:tickLblPos val="nextTo"/>
        <c:crossAx val="89907200"/>
        <c:crosses val="autoZero"/>
        <c:auto val="1"/>
        <c:lblAlgn val="ctr"/>
        <c:lblOffset val="100"/>
        <c:noMultiLvlLbl val="0"/>
      </c:catAx>
      <c:valAx>
        <c:axId val="89907200"/>
        <c:scaling>
          <c:orientation val="minMax"/>
          <c:max val="100000"/>
          <c:min val="44000"/>
        </c:scaling>
        <c:delete val="0"/>
        <c:axPos val="l"/>
        <c:majorGridlines/>
        <c:numFmt formatCode="#,##0_);[Red]\(#,##0\)" sourceLinked="1"/>
        <c:majorTickMark val="out"/>
        <c:minorTickMark val="none"/>
        <c:tickLblPos val="nextTo"/>
        <c:crossAx val="89905408"/>
        <c:crosses val="autoZero"/>
        <c:crossBetween val="between"/>
      </c:valAx>
    </c:plotArea>
    <c:legend>
      <c:legendPos val="r"/>
      <c:layout>
        <c:manualLayout>
          <c:xMode val="edge"/>
          <c:yMode val="edge"/>
          <c:x val="0.83563048600676959"/>
          <c:y val="7.1251426516479796E-2"/>
          <c:w val="0.15398664643324655"/>
          <c:h val="0.92169168010625169"/>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81914401546235227"/>
          <c:h val="0.90526792871858253"/>
        </c:manualLayout>
      </c:layout>
      <c:barChart>
        <c:barDir val="bar"/>
        <c:grouping val="stacked"/>
        <c:varyColors val="0"/>
        <c:ser>
          <c:idx val="0"/>
          <c:order val="0"/>
          <c:tx>
            <c:strRef>
              <c:f>'2.2邦人数推移'!$E$86</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5.4891505501689766E-2"/>
                  <c:y val="1.6584417805556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56-4B1F-8314-F5877EDE2B69}"/>
                </c:ext>
              </c:extLst>
            </c:dLbl>
            <c:dLbl>
              <c:idx val="1"/>
              <c:layout>
                <c:manualLayout>
                  <c:x val="4.5750127698237823E-2"/>
                  <c:y val="1.5338609284222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56-4B1F-8314-F5877EDE2B69}"/>
                </c:ext>
              </c:extLst>
            </c:dLbl>
            <c:dLbl>
              <c:idx val="2"/>
              <c:layout>
                <c:manualLayout>
                  <c:x val="3.2894835456640827E-2"/>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56-4B1F-8314-F5877EDE2B69}"/>
                </c:ext>
              </c:extLst>
            </c:dLbl>
            <c:dLbl>
              <c:idx val="3"/>
              <c:layout>
                <c:manualLayout>
                  <c:x val="3.4729164432668151E-2"/>
                  <c:y val="1.3966758399800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56-4B1F-8314-F5877EDE2B69}"/>
                </c:ext>
              </c:extLst>
            </c:dLbl>
            <c:dLbl>
              <c:idx val="4"/>
              <c:layout>
                <c:manualLayout>
                  <c:x val="3.1071460279794624E-2"/>
                  <c:y val="1.4022212893428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56-4B1F-8314-F5877EDE2B69}"/>
                </c:ext>
              </c:extLst>
            </c:dLbl>
            <c:dLbl>
              <c:idx val="5"/>
              <c:layout>
                <c:manualLayout>
                  <c:x val="3.2899303453675227E-2"/>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56-4B1F-8314-F5877EDE2B69}"/>
                </c:ext>
              </c:extLst>
            </c:dLbl>
            <c:dLbl>
              <c:idx val="6"/>
              <c:layout>
                <c:manualLayout>
                  <c:x val="2.559081333688467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56-4B1F-8314-F5877EDE2B69}"/>
                </c:ext>
              </c:extLst>
            </c:dLbl>
            <c:dLbl>
              <c:idx val="7"/>
              <c:layout>
                <c:manualLayout>
                  <c:x val="1.6455056561959877E-2"/>
                  <c:y val="1.27058165026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56-4B1F-8314-F5877EDE2B69}"/>
                </c:ext>
              </c:extLst>
            </c:dLbl>
            <c:dLbl>
              <c:idx val="8"/>
              <c:layout>
                <c:manualLayout>
                  <c:x val="1.280225279293049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56-4B1F-8314-F5877EDE2B69}"/>
                </c:ext>
              </c:extLst>
            </c:dLbl>
            <c:dLbl>
              <c:idx val="9"/>
              <c:layout>
                <c:manualLayout>
                  <c:x val="1.2802252792930567E-2"/>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56-4B1F-8314-F5877EDE2B69}"/>
                </c:ext>
              </c:extLst>
            </c:dLbl>
            <c:dLbl>
              <c:idx val="10"/>
              <c:layout>
                <c:manualLayout>
                  <c:x val="1.2799514343135254E-2"/>
                  <c:y val="1.3967380319355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56-4B1F-8314-F5877EDE2B69}"/>
                </c:ext>
              </c:extLst>
            </c:dLbl>
            <c:dLbl>
              <c:idx val="11"/>
              <c:layout>
                <c:manualLayout>
                  <c:x val="9.1386393536566669E-3"/>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56-4B1F-8314-F5877EDE2B69}"/>
                </c:ext>
              </c:extLst>
            </c:dLbl>
            <c:dLbl>
              <c:idx val="12"/>
              <c:layout>
                <c:manualLayout>
                  <c:x val="5.4855352132484317E-3"/>
                  <c:y val="1.5262982068029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A56-4B1F-8314-F5877EDE2B69}"/>
                </c:ext>
              </c:extLst>
            </c:dLbl>
            <c:dLbl>
              <c:idx val="13"/>
              <c:layout>
                <c:manualLayout>
                  <c:x val="3.3557633076246169E-17"/>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56-4B1F-8314-F5877EDE2B69}"/>
                </c:ext>
              </c:extLst>
            </c:dLbl>
            <c:dLbl>
              <c:idx val="14"/>
              <c:layout>
                <c:manualLayout>
                  <c:x val="-1.4409454446527092E-7"/>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56-4B1F-8314-F5877EDE2B69}"/>
                </c:ext>
              </c:extLst>
            </c:dLbl>
            <c:dLbl>
              <c:idx val="15"/>
              <c:layout>
                <c:manualLayout>
                  <c:x val="-3.655678593083923E-3"/>
                  <c:y val="1.5318222112326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A56-4B1F-8314-F5877EDE2B69}"/>
                </c:ext>
              </c:extLst>
            </c:dLbl>
            <c:dLbl>
              <c:idx val="16"/>
              <c:layout>
                <c:manualLayout>
                  <c:x val="-1.4621880617425304E-2"/>
                  <c:y val="1.396655109328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A56-4B1F-8314-F5877EDE2B69}"/>
                </c:ext>
              </c:extLst>
            </c:dLbl>
            <c:dLbl>
              <c:idx val="17"/>
              <c:layout>
                <c:manualLayout>
                  <c:x val="-2.1932965055074548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A56-4B1F-8314-F5877EDE2B69}"/>
                </c:ext>
              </c:extLst>
            </c:dLbl>
            <c:dLbl>
              <c:idx val="18"/>
              <c:layout>
                <c:manualLayout>
                  <c:x val="-2.1930226605279268E-2"/>
                  <c:y val="1.52830511373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A56-4B1F-8314-F5877EDE2B69}"/>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A56-4B1F-8314-F5877EDE2B69}"/>
                </c:ext>
              </c:extLst>
            </c:dLbl>
            <c:dLbl>
              <c:idx val="20"/>
              <c:layout>
                <c:manualLayout>
                  <c:x val="-2.741614850268477E-2"/>
                  <c:y val="1.5263402944557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A56-4B1F-8314-F5877EDE2B69}"/>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A56-4B1F-8314-F5877EDE2B69}"/>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A56-4B1F-8314-F5877EDE2B69}"/>
                </c:ext>
              </c:extLst>
            </c:dLbl>
            <c:dLbl>
              <c:idx val="23"/>
              <c:layout>
                <c:manualLayout>
                  <c:x val="-5.3004313614283115E-2"/>
                  <c:y val="1.3982044355125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A56-4B1F-8314-F5877EDE2B69}"/>
                </c:ext>
              </c:extLst>
            </c:dLbl>
            <c:dLbl>
              <c:idx val="24"/>
              <c:layout>
                <c:manualLayout>
                  <c:x val="-5.4832152910825077E-2"/>
                  <c:y val="1.3981939135993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A56-4B1F-8314-F5877EDE2B69}"/>
                </c:ext>
              </c:extLst>
            </c:dLbl>
            <c:dLbl>
              <c:idx val="25"/>
              <c:layout>
                <c:manualLayout>
                  <c:x val="-5.8487543314820069E-2"/>
                  <c:y val="1.5318222112326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A56-4B1F-8314-F5877EDE2B69}"/>
                </c:ext>
              </c:extLst>
            </c:dLbl>
            <c:dLbl>
              <c:idx val="26"/>
              <c:layout>
                <c:manualLayout>
                  <c:x val="-6.0315262740537876E-2"/>
                  <c:y val="1.5373446270863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A56-4B1F-8314-F5877EDE2B69}"/>
                </c:ext>
              </c:extLst>
            </c:dLbl>
            <c:dLbl>
              <c:idx val="27"/>
              <c:layout>
                <c:manualLayout>
                  <c:x val="-6.0315406656698108E-2"/>
                  <c:y val="1.4814922433248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A56-4B1F-8314-F5877EDE2B69}"/>
                </c:ext>
              </c:extLst>
            </c:dLbl>
            <c:dLbl>
              <c:idx val="28"/>
              <c:layout>
                <c:manualLayout>
                  <c:x val="-5.8560166965230566E-2"/>
                  <c:y val="1.4362706004915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A56-4B1F-8314-F5877EDE2B69}"/>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'2.2邦人数推移'!$D$87:$D$115</c:f>
              <c:strCache>
                <c:ptCount val="29"/>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strCache>
            </c:strRef>
          </c:cat>
          <c:val>
            <c:numRef>
              <c:f>'2.2邦人数推移'!$E$87:$E$115</c:f>
              <c:numCache>
                <c:formatCode>#,##0_);[Red]\(#,##0\)</c:formatCode>
                <c:ptCount val="29"/>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numCache>
            </c:numRef>
          </c:val>
          <c:extLst>
            <c:ext xmlns:c16="http://schemas.microsoft.com/office/drawing/2014/chart" uri="{C3380CC4-5D6E-409C-BE32-E72D297353CC}">
              <c16:uniqueId val="{0000001D-0A56-4B1F-8314-F5877EDE2B69}"/>
            </c:ext>
          </c:extLst>
        </c:ser>
        <c:ser>
          <c:idx val="1"/>
          <c:order val="1"/>
          <c:tx>
            <c:strRef>
              <c:f>'2.2邦人数推移'!$F$86</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6990449440146E-3"/>
                  <c:y val="1.5267503148467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A56-4B1F-8314-F5877EDE2B69}"/>
                </c:ext>
              </c:extLst>
            </c:dLbl>
            <c:dLbl>
              <c:idx val="1"/>
              <c:layout>
                <c:manualLayout>
                  <c:x val="0"/>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A56-4B1F-8314-F5877EDE2B69}"/>
                </c:ext>
              </c:extLst>
            </c:dLbl>
            <c:dLbl>
              <c:idx val="2"/>
              <c:layout>
                <c:manualLayout>
                  <c:x val="-3.6555422188246228E-3"/>
                  <c:y val="1.4022109240169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A56-4B1F-8314-F5877EDE2B69}"/>
                </c:ext>
              </c:extLst>
            </c:dLbl>
            <c:dLbl>
              <c:idx val="3"/>
              <c:layout>
                <c:manualLayout>
                  <c:x val="-1.46218498050689E-2"/>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A56-4B1F-8314-F5877EDE2B69}"/>
                </c:ext>
              </c:extLst>
            </c:dLbl>
            <c:dLbl>
              <c:idx val="4"/>
              <c:layout>
                <c:manualLayout>
                  <c:x val="-1.8277422836249925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A56-4B1F-8314-F5877EDE2B69}"/>
                </c:ext>
              </c:extLst>
            </c:dLbl>
            <c:dLbl>
              <c:idx val="5"/>
              <c:layout>
                <c:manualLayout>
                  <c:x val="-1.6449723791305913E-2"/>
                  <c:y val="1.5283154790594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A56-4B1F-8314-F5877EDE2B69}"/>
                </c:ext>
              </c:extLst>
            </c:dLbl>
            <c:dLbl>
              <c:idx val="6"/>
              <c:layout>
                <c:manualLayout>
                  <c:x val="-3.1122770181221959E-2"/>
                  <c:y val="1.6599862141165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A56-4B1F-8314-F5877EDE2B69}"/>
                </c:ext>
              </c:extLst>
            </c:dLbl>
            <c:dLbl>
              <c:idx val="7"/>
              <c:layout>
                <c:manualLayout>
                  <c:x val="1.832858860874066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A56-4B1F-8314-F5877EDE2B69}"/>
                </c:ext>
              </c:extLst>
            </c:dLbl>
            <c:dLbl>
              <c:idx val="8"/>
              <c:layout>
                <c:manualLayout>
                  <c:x val="7.3595117603447099E-3"/>
                  <c:y val="1.3966862053060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A56-4B1F-8314-F5877EDE2B69}"/>
                </c:ext>
              </c:extLst>
            </c:dLbl>
            <c:dLbl>
              <c:idx val="9"/>
              <c:layout>
                <c:manualLayout>
                  <c:x val="5.4966452548718464E-3"/>
                  <c:y val="1.5338298324445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A56-4B1F-8314-F5877EDE2B69}"/>
                </c:ext>
              </c:extLst>
            </c:dLbl>
            <c:dLbl>
              <c:idx val="10"/>
              <c:layout>
                <c:manualLayout>
                  <c:x val="9.1384760099874809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A56-4B1F-8314-F5877EDE2B69}"/>
                </c:ext>
              </c:extLst>
            </c:dLbl>
            <c:dLbl>
              <c:idx val="11"/>
              <c:layout>
                <c:manualLayout>
                  <c:x val="3.6576959167064368E-3"/>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A56-4B1F-8314-F5877EDE2B69}"/>
                </c:ext>
              </c:extLst>
            </c:dLbl>
            <c:dLbl>
              <c:idx val="12"/>
              <c:layout>
                <c:manualLayout>
                  <c:x val="-7.3109403087126519E-3"/>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A56-4B1F-8314-F5877EDE2B69}"/>
                </c:ext>
              </c:extLst>
            </c:dLbl>
            <c:dLbl>
              <c:idx val="13"/>
              <c:layout>
                <c:manualLayout>
                  <c:x val="-3.6555422188246228E-3"/>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A56-4B1F-8314-F5877EDE2B69}"/>
                </c:ext>
              </c:extLst>
            </c:dLbl>
            <c:dLbl>
              <c:idx val="14"/>
              <c:layout>
                <c:manualLayout>
                  <c:x val="-1.827756696518652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A56-4B1F-8314-F5877EDE2B69}"/>
                </c:ext>
              </c:extLst>
            </c:dLbl>
            <c:dLbl>
              <c:idx val="15"/>
              <c:layout>
                <c:manualLayout>
                  <c:x val="-5.4832412637686369E-3"/>
                  <c:y val="1.533840197770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A56-4B1F-8314-F5877EDE2B69}"/>
                </c:ext>
              </c:extLst>
            </c:dLbl>
            <c:dLbl>
              <c:idx val="16"/>
              <c:layout>
                <c:manualLayout>
                  <c:x val="5.483229700536954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A56-4B1F-8314-F5877EDE2B69}"/>
                </c:ext>
              </c:extLst>
            </c:dLbl>
            <c:dLbl>
              <c:idx val="17"/>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A56-4B1F-8314-F5877EDE2B69}"/>
                </c:ext>
              </c:extLst>
            </c:dLbl>
            <c:dLbl>
              <c:idx val="18"/>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A56-4B1F-8314-F5877EDE2B69}"/>
                </c:ext>
              </c:extLst>
            </c:dLbl>
            <c:dLbl>
              <c:idx val="19"/>
              <c:layout>
                <c:manualLayout>
                  <c:x val="0"/>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A56-4B1F-8314-F5877EDE2B69}"/>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A56-4B1F-8314-F5877EDE2B69}"/>
                </c:ext>
              </c:extLst>
            </c:dLbl>
            <c:dLbl>
              <c:idx val="21"/>
              <c:layout>
                <c:manualLayout>
                  <c:x val="-7.3054634091220937E-3"/>
                  <c:y val="1.5318396898694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A56-4B1F-8314-F5877EDE2B69}"/>
                </c:ext>
              </c:extLst>
            </c:dLbl>
            <c:dLbl>
              <c:idx val="22"/>
              <c:layout>
                <c:manualLayout>
                  <c:x val="4.3918825429878967E-2"/>
                  <c:y val="1.398241004192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A56-4B1F-8314-F5877EDE2B69}"/>
                </c:ext>
              </c:extLst>
            </c:dLbl>
            <c:dLbl>
              <c:idx val="23"/>
              <c:layout>
                <c:manualLayout>
                  <c:x val="1.0966459401073908E-2"/>
                  <c:y val="1.5208162900260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A56-4B1F-8314-F5877EDE2B69}"/>
                </c:ext>
              </c:extLst>
            </c:dLbl>
            <c:dLbl>
              <c:idx val="24"/>
              <c:layout>
                <c:manualLayout>
                  <c:x val="1.0966459401073908E-2"/>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A56-4B1F-8314-F5877EDE2B69}"/>
                </c:ext>
              </c:extLst>
            </c:dLbl>
            <c:dLbl>
              <c:idx val="25"/>
              <c:layout>
                <c:manualLayout>
                  <c:x val="-1.8277352345617537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A56-4B1F-8314-F5877EDE2B69}"/>
                </c:ext>
              </c:extLst>
            </c:dLbl>
            <c:dLbl>
              <c:idx val="26"/>
              <c:layout>
                <c:manualLayout>
                  <c:x val="-9.1386761728087691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A56-4B1F-8314-F5877EDE2B69}"/>
                </c:ext>
              </c:extLst>
            </c:dLbl>
            <c:dLbl>
              <c:idx val="27"/>
              <c:layout>
                <c:manualLayout>
                  <c:x val="-1.6449579662369318E-2"/>
                  <c:y val="1.35291343398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A56-4B1F-8314-F5877EDE2B69}"/>
                </c:ext>
              </c:extLst>
            </c:dLbl>
            <c:dLbl>
              <c:idx val="28"/>
              <c:layout>
                <c:manualLayout>
                  <c:x val="-2.0130007861798346E-2"/>
                  <c:y val="1.4362706004915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A56-4B1F-8314-F5877EDE2B69}"/>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'2.2邦人数推移'!$D$87:$D$115</c:f>
              <c:strCache>
                <c:ptCount val="29"/>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strCache>
            </c:strRef>
          </c:cat>
          <c:val>
            <c:numRef>
              <c:f>'2.2邦人数推移'!$F$87:$F$115</c:f>
              <c:numCache>
                <c:formatCode>#,##0_);[Red]\(#,##0\)</c:formatCode>
                <c:ptCount val="29"/>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numCache>
            </c:numRef>
          </c:val>
          <c:extLst>
            <c:ext xmlns:c16="http://schemas.microsoft.com/office/drawing/2014/chart" uri="{C3380CC4-5D6E-409C-BE32-E72D297353CC}">
              <c16:uniqueId val="{0000003B-0A56-4B1F-8314-F5877EDE2B69}"/>
            </c:ext>
          </c:extLst>
        </c:ser>
        <c:ser>
          <c:idx val="2"/>
          <c:order val="2"/>
          <c:tx>
            <c:strRef>
              <c:f>'2.2邦人数推移'!$G$86</c:f>
              <c:strCache>
                <c:ptCount val="1"/>
                <c:pt idx="0">
                  <c:v>合計</c:v>
                </c:pt>
              </c:strCache>
            </c:strRef>
          </c:tx>
          <c:spPr>
            <a:noFill/>
          </c:spPr>
          <c:invertIfNegative val="0"/>
          <c:dLbls>
            <c:dLbl>
              <c:idx val="26"/>
              <c:layout>
                <c:manualLayout>
                  <c:x val="-9.1386761728087691E-3"/>
                  <c:y val="1.060473613878799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A56-4B1F-8314-F5877EDE2B69}"/>
                </c:ext>
              </c:extLst>
            </c:dLbl>
            <c:dLbl>
              <c:idx val="27"/>
              <c:layout>
                <c:manualLayout>
                  <c:x val="-9.1455366426662788E-3"/>
                  <c:y val="4.112413226795785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A56-4B1F-8314-F5877EDE2B69}"/>
                </c:ext>
              </c:extLst>
            </c:dLbl>
            <c:dLbl>
              <c:idx val="28"/>
              <c:layout>
                <c:manualLayout>
                  <c:x val="3.2902692377744291E-2"/>
                  <c:y val="1.914991637131099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A56-4B1F-8314-F5877EDE2B69}"/>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'2.2邦人数推移'!$D$87:$D$115</c:f>
              <c:strCache>
                <c:ptCount val="29"/>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strCache>
            </c:strRef>
          </c:cat>
          <c:val>
            <c:numRef>
              <c:f>'2.2邦人数推移'!$G$87:$G$115</c:f>
              <c:numCache>
                <c:formatCode>#,##0_);[Red]\(#,##0\)</c:formatCode>
                <c:ptCount val="29"/>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numCache>
            </c:numRef>
          </c:val>
          <c:extLst>
            <c:ext xmlns:c16="http://schemas.microsoft.com/office/drawing/2014/chart" uri="{C3380CC4-5D6E-409C-BE32-E72D297353CC}">
              <c16:uniqueId val="{0000003F-0A56-4B1F-8314-F5877EDE2B69}"/>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40000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479096826423733"/>
          <c:h val="3.0893311085668968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0617443999645883E-2"/>
          <c:w val="0.87366810706486087"/>
          <c:h val="0.87804477048504104"/>
        </c:manualLayout>
      </c:layout>
      <c:barChart>
        <c:barDir val="bar"/>
        <c:grouping val="percentStacked"/>
        <c:varyColors val="0"/>
        <c:ser>
          <c:idx val="0"/>
          <c:order val="0"/>
          <c:tx>
            <c:strRef>
              <c:f>'2.3.1地域別邦人数'!$B$39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3.4167871836488645E-3"/>
                  <c:y val="3.9767324174298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B0-4BC9-AE42-F5A043E3EA38}"/>
                </c:ext>
              </c:extLst>
            </c:dLbl>
            <c:dLbl>
              <c:idx val="1"/>
              <c:layout>
                <c:manualLayout>
                  <c:x val="1.0894861967249174E-2"/>
                  <c:y val="3.7566238305269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B0-4BC9-AE42-F5A043E3EA38}"/>
                </c:ext>
              </c:extLst>
            </c:dLbl>
            <c:dLbl>
              <c:idx val="2"/>
              <c:layout>
                <c:manualLayout>
                  <c:x val="1.0304717007743196E-2"/>
                  <c:y val="3.7944953276516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B0-4BC9-AE42-F5A043E3EA38}"/>
                </c:ext>
              </c:extLst>
            </c:dLbl>
            <c:dLbl>
              <c:idx val="3"/>
              <c:layout>
                <c:manualLayout>
                  <c:x val="6.8697056913491154E-3"/>
                  <c:y val="3.75662383052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B0-4BC9-AE42-F5A043E3EA38}"/>
                </c:ext>
              </c:extLst>
            </c:dLbl>
            <c:dLbl>
              <c:idx val="4"/>
              <c:layout>
                <c:manualLayout>
                  <c:x val="4.8571275533990863E-3"/>
                  <c:y val="4.0145172917340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B0-4BC9-AE42-F5A043E3EA38}"/>
                </c:ext>
              </c:extLst>
            </c:dLbl>
            <c:dLbl>
              <c:idx val="5"/>
              <c:layout>
                <c:manualLayout>
                  <c:x val="5.0539481870474278E-3"/>
                  <c:y val="3.612344860694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B0-4BC9-AE42-F5A043E3EA38}"/>
                </c:ext>
              </c:extLst>
            </c:dLbl>
            <c:dLbl>
              <c:idx val="6"/>
              <c:layout>
                <c:manualLayout>
                  <c:x val="3.2381906827457399E-3"/>
                  <c:y val="3.5744906881334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B0-4BC9-AE42-F5A043E3EA38}"/>
                </c:ext>
              </c:extLst>
            </c:dLbl>
            <c:dLbl>
              <c:idx val="7"/>
              <c:layout>
                <c:manualLayout>
                  <c:x val="1.2256125447957106E-3"/>
                  <c:y val="3.93877429748459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B0-4BC9-AE42-F5A043E3EA38}"/>
                </c:ext>
              </c:extLst>
            </c:dLbl>
            <c:dLbl>
              <c:idx val="8"/>
              <c:layout>
                <c:manualLayout>
                  <c:x val="5.4474309836245868E-3"/>
                  <c:y val="3.4987476938839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B0-4BC9-AE42-F5A043E3EA38}"/>
                </c:ext>
              </c:extLst>
            </c:dLbl>
            <c:dLbl>
              <c:idx val="9"/>
              <c:layout>
                <c:manualLayout>
                  <c:x val="1.2256125447957106E-3"/>
                  <c:y val="4.014534616298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B0-4BC9-AE42-F5A043E3EA38}"/>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'2.3.1地域別邦人数'!$C$39:$L$39</c:f>
              <c:numCache>
                <c:formatCode>#,##0</c:formatCode>
                <c:ptCount val="10"/>
                <c:pt idx="0">
                  <c:v>292632</c:v>
                </c:pt>
                <c:pt idx="1">
                  <c:v>302469</c:v>
                </c:pt>
                <c:pt idx="2">
                  <c:v>312767</c:v>
                </c:pt>
                <c:pt idx="3">
                  <c:v>331796</c:v>
                </c:pt>
                <c:pt idx="4">
                  <c:v>362022</c:v>
                </c:pt>
                <c:pt idx="5">
                  <c:v>362878</c:v>
                </c:pt>
                <c:pt idx="6">
                  <c:v>379498</c:v>
                </c:pt>
                <c:pt idx="7">
                  <c:v>385507</c:v>
                </c:pt>
                <c:pt idx="8">
                  <c:v>392216</c:v>
                </c:pt>
                <c:pt idx="9">
                  <c:v>393276</c:v>
                </c:pt>
              </c:numCache>
            </c:numRef>
          </c:val>
          <c:extLst>
            <c:ext xmlns:c16="http://schemas.microsoft.com/office/drawing/2014/chart" uri="{C3380CC4-5D6E-409C-BE32-E72D297353CC}">
              <c16:uniqueId val="{0000000A-89B0-4BC9-AE42-F5A043E3EA38}"/>
            </c:ext>
          </c:extLst>
        </c:ser>
        <c:ser>
          <c:idx val="1"/>
          <c:order val="1"/>
          <c:tx>
            <c:strRef>
              <c:f>'2.3.1地域別邦人数'!$B$40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2.0849675626284207E-2"/>
                  <c:y val="3.9604300026108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B0-4BC9-AE42-F5A043E3EA38}"/>
                </c:ext>
              </c:extLst>
            </c:dLbl>
            <c:dLbl>
              <c:idx val="1"/>
              <c:layout>
                <c:manualLayout>
                  <c:x val="2.2138201046730796E-2"/>
                  <c:y val="3.9604126780467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B0-4BC9-AE42-F5A043E3EA38}"/>
                </c:ext>
              </c:extLst>
            </c:dLbl>
            <c:dLbl>
              <c:idx val="2"/>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9B0-4BC9-AE42-F5A043E3EA38}"/>
                </c:ext>
              </c:extLst>
            </c:dLbl>
            <c:dLbl>
              <c:idx val="3"/>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9B0-4BC9-AE42-F5A043E3EA38}"/>
                </c:ext>
              </c:extLst>
            </c:dLbl>
            <c:dLbl>
              <c:idx val="4"/>
              <c:layout>
                <c:manualLayout>
                  <c:x val="1.4088046965650204E-2"/>
                  <c:y val="3.9604300026108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9B0-4BC9-AE42-F5A043E3EA38}"/>
                </c:ext>
              </c:extLst>
            </c:dLbl>
            <c:dLbl>
              <c:idx val="5"/>
              <c:layout>
                <c:manualLayout>
                  <c:x val="1.2075468827700175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9B0-4BC9-AE42-F5A043E3EA38}"/>
                </c:ext>
              </c:extLst>
            </c:dLbl>
            <c:dLbl>
              <c:idx val="6"/>
              <c:layout>
                <c:manualLayout>
                  <c:x val="2.0125781379500291E-3"/>
                  <c:y val="3.9603953534826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9B0-4BC9-AE42-F5A043E3EA38}"/>
                </c:ext>
              </c:extLst>
            </c:dLbl>
            <c:dLbl>
              <c:idx val="7"/>
              <c:layout>
                <c:manualLayout>
                  <c:x val="0"/>
                  <c:y val="3.96039535348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9B0-4BC9-AE42-F5A043E3EA38}"/>
                </c:ext>
              </c:extLst>
            </c:dLbl>
            <c:dLbl>
              <c:idx val="8"/>
              <c:layout>
                <c:manualLayout>
                  <c:x val="0"/>
                  <c:y val="4.18041731756497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9B0-4BC9-AE42-F5A043E3EA38}"/>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9B0-4BC9-AE42-F5A043E3EA38}"/>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'2.3.1地域別邦人数'!$C$40:$L$40</c:f>
              <c:numCache>
                <c:formatCode>#,##0</c:formatCode>
                <c:ptCount val="10"/>
                <c:pt idx="0">
                  <c:v>86553</c:v>
                </c:pt>
                <c:pt idx="1">
                  <c:v>91189</c:v>
                </c:pt>
                <c:pt idx="2">
                  <c:v>91186</c:v>
                </c:pt>
                <c:pt idx="3">
                  <c:v>95198</c:v>
                </c:pt>
                <c:pt idx="4">
                  <c:v>100320</c:v>
                </c:pt>
                <c:pt idx="5">
                  <c:v>105067</c:v>
                </c:pt>
                <c:pt idx="6">
                  <c:v>108903</c:v>
                </c:pt>
                <c:pt idx="7">
                  <c:v>114436</c:v>
                </c:pt>
                <c:pt idx="8">
                  <c:v>118452</c:v>
                </c:pt>
                <c:pt idx="9">
                  <c:v>123479</c:v>
                </c:pt>
              </c:numCache>
            </c:numRef>
          </c:val>
          <c:extLst>
            <c:ext xmlns:c16="http://schemas.microsoft.com/office/drawing/2014/chart" uri="{C3380CC4-5D6E-409C-BE32-E72D297353CC}">
              <c16:uniqueId val="{00000015-89B0-4BC9-AE42-F5A043E3EA38}"/>
            </c:ext>
          </c:extLst>
        </c:ser>
        <c:ser>
          <c:idx val="2"/>
          <c:order val="2"/>
          <c:tx>
            <c:strRef>
              <c:f>'2.3.1地域別邦人数'!$B$41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1.006289068975014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9B0-4BC9-AE42-F5A043E3EA38}"/>
                </c:ext>
              </c:extLst>
            </c:dLbl>
            <c:dLbl>
              <c:idx val="1"/>
              <c:layout>
                <c:manualLayout>
                  <c:x val="-1.4088046965650204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9B0-4BC9-AE42-F5A043E3EA38}"/>
                </c:ext>
              </c:extLst>
            </c:dLbl>
            <c:dLbl>
              <c:idx val="2"/>
              <c:layout>
                <c:manualLayout>
                  <c:x val="-1.81132032415502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9B0-4BC9-AE42-F5A043E3EA38}"/>
                </c:ext>
              </c:extLst>
            </c:dLbl>
            <c:dLbl>
              <c:idx val="3"/>
              <c:layout>
                <c:manualLayout>
                  <c:x val="-2.0125781379500291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9B0-4BC9-AE42-F5A043E3EA38}"/>
                </c:ext>
              </c:extLst>
            </c:dLbl>
            <c:dLbl>
              <c:idx val="4"/>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9B0-4BC9-AE42-F5A043E3EA38}"/>
                </c:ext>
              </c:extLst>
            </c:dLbl>
            <c:dLbl>
              <c:idx val="5"/>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9B0-4BC9-AE42-F5A043E3EA38}"/>
                </c:ext>
              </c:extLst>
            </c:dLbl>
            <c:dLbl>
              <c:idx val="6"/>
              <c:layout>
                <c:manualLayout>
                  <c:x val="-3.0188672069250435E-2"/>
                  <c:y val="3.7404080385284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9B0-4BC9-AE42-F5A043E3EA38}"/>
                </c:ext>
              </c:extLst>
            </c:dLbl>
            <c:dLbl>
              <c:idx val="7"/>
              <c:layout>
                <c:manualLayout>
                  <c:x val="-2.4150937655400349E-2"/>
                  <c:y val="3.5204033990101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9B0-4BC9-AE42-F5A043E3EA38}"/>
                </c:ext>
              </c:extLst>
            </c:dLbl>
            <c:dLbl>
              <c:idx val="8"/>
              <c:layout>
                <c:manualLayout>
                  <c:x val="-1.2075468827700175E-2"/>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9B0-4BC9-AE42-F5A043E3EA38}"/>
                </c:ext>
              </c:extLst>
            </c:dLbl>
            <c:dLbl>
              <c:idx val="9"/>
              <c:layout>
                <c:manualLayout>
                  <c:x val="0"/>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9B0-4BC9-AE42-F5A043E3EA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'2.3.1地域別邦人数'!$C$41:$L$41</c:f>
              <c:numCache>
                <c:formatCode>#,##0</c:formatCode>
                <c:ptCount val="10"/>
                <c:pt idx="0">
                  <c:v>436532</c:v>
                </c:pt>
                <c:pt idx="1">
                  <c:v>437308</c:v>
                </c:pt>
                <c:pt idx="2">
                  <c:v>442900</c:v>
                </c:pt>
                <c:pt idx="3">
                  <c:v>454835</c:v>
                </c:pt>
                <c:pt idx="4">
                  <c:v>472835</c:v>
                </c:pt>
                <c:pt idx="5">
                  <c:v>474996</c:v>
                </c:pt>
                <c:pt idx="6">
                  <c:v>477507</c:v>
                </c:pt>
                <c:pt idx="7">
                  <c:v>485864</c:v>
                </c:pt>
                <c:pt idx="8">
                  <c:v>491844</c:v>
                </c:pt>
                <c:pt idx="9">
                  <c:v>496236</c:v>
                </c:pt>
              </c:numCache>
            </c:numRef>
          </c:val>
          <c:extLst>
            <c:ext xmlns:c16="http://schemas.microsoft.com/office/drawing/2014/chart" uri="{C3380CC4-5D6E-409C-BE32-E72D297353CC}">
              <c16:uniqueId val="{00000020-89B0-4BC9-AE42-F5A043E3EA38}"/>
            </c:ext>
          </c:extLst>
        </c:ser>
        <c:ser>
          <c:idx val="3"/>
          <c:order val="3"/>
          <c:tx>
            <c:strRef>
              <c:f>'2.3.1地域別邦人数'!$B$42</c:f>
              <c:strCache>
                <c:ptCount val="1"/>
                <c:pt idx="0">
                  <c:v>中米</c:v>
                </c:pt>
              </c:strCache>
            </c:strRef>
          </c:tx>
          <c:spPr>
            <a:pattFill prst="trellis">
              <a:fgClr>
                <a:schemeClr val="tx1"/>
              </a:fgClr>
              <a:bgClr>
                <a:schemeClr val="bg1"/>
              </a:bgClr>
            </a:pattFill>
            <a:ln>
              <a:solidFill>
                <a:schemeClr val="tx1"/>
              </a:solidFill>
            </a:ln>
          </c:spPr>
          <c:invertIfNegative val="0"/>
          <c:dLbls>
            <c:dLbl>
              <c:idx val="0"/>
              <c:layout>
                <c:manualLayout>
                  <c:x val="-2.6163515793350377E-2"/>
                  <c:y val="3.93877429748459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9B0-4BC9-AE42-F5A043E3EA38}"/>
                </c:ext>
              </c:extLst>
            </c:dLbl>
            <c:dLbl>
              <c:idx val="1"/>
              <c:layout>
                <c:manualLayout>
                  <c:x val="-2.4544420451977508E-2"/>
                  <c:y val="3.2787084052374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9B0-4BC9-AE42-F5A043E3EA38}"/>
                </c:ext>
              </c:extLst>
            </c:dLbl>
            <c:dLbl>
              <c:idx val="2"/>
              <c:layout>
                <c:manualLayout>
                  <c:x val="-3.0385492702898777E-2"/>
                  <c:y val="4.2345565803805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9B0-4BC9-AE42-F5A043E3EA38}"/>
                </c:ext>
              </c:extLst>
            </c:dLbl>
            <c:dLbl>
              <c:idx val="3"/>
              <c:layout>
                <c:manualLayout>
                  <c:x val="-3.8435805254698897E-2"/>
                  <c:y val="4.1966850832557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9B0-4BC9-AE42-F5A043E3EA38}"/>
                </c:ext>
              </c:extLst>
            </c:dLbl>
            <c:dLbl>
              <c:idx val="4"/>
              <c:layout>
                <c:manualLayout>
                  <c:x val="-3.6226406483100521E-2"/>
                  <c:y val="3.9766631191734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9B0-4BC9-AE42-F5A043E3EA38}"/>
                </c:ext>
              </c:extLst>
            </c:dLbl>
            <c:dLbl>
              <c:idx val="5"/>
              <c:layout>
                <c:manualLayout>
                  <c:x val="-4.0645045555577741E-2"/>
                  <c:y val="3.8323841493405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9B0-4BC9-AE42-F5A043E3EA38}"/>
                </c:ext>
              </c:extLst>
            </c:dLbl>
            <c:dLbl>
              <c:idx val="6"/>
              <c:layout>
                <c:manualLayout>
                  <c:x val="-3.8239143091770074E-2"/>
                  <c:y val="3.79451265221578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9B0-4BC9-AE42-F5A043E3EA38}"/>
                </c:ext>
              </c:extLst>
            </c:dLbl>
            <c:dLbl>
              <c:idx val="7"/>
              <c:layout>
                <c:manualLayout>
                  <c:x val="-3.4607311141727652E-2"/>
                  <c:y val="3.9766631191734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9B0-4BC9-AE42-F5A043E3EA38}"/>
                </c:ext>
              </c:extLst>
            </c:dLbl>
            <c:dLbl>
              <c:idx val="8"/>
              <c:layout>
                <c:manualLayout>
                  <c:x val="-3.6619889279677686E-2"/>
                  <c:y val="4.1588135861310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9B0-4BC9-AE42-F5A043E3EA38}"/>
                </c:ext>
              </c:extLst>
            </c:dLbl>
            <c:dLbl>
              <c:idx val="9"/>
              <c:layout>
                <c:manualLayout>
                  <c:x val="-3.4607311141727652E-2"/>
                  <c:y val="4.05240611342288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9B0-4BC9-AE42-F5A043E3EA38}"/>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'2.3.1地域別邦人数'!$C$42:$L$42</c:f>
              <c:numCache>
                <c:formatCode>#,##0</c:formatCode>
                <c:ptCount val="10"/>
                <c:pt idx="0">
                  <c:v>9292</c:v>
                </c:pt>
                <c:pt idx="1">
                  <c:v>9546</c:v>
                </c:pt>
                <c:pt idx="2">
                  <c:v>9784</c:v>
                </c:pt>
                <c:pt idx="3">
                  <c:v>10167</c:v>
                </c:pt>
                <c:pt idx="4">
                  <c:v>11112</c:v>
                </c:pt>
                <c:pt idx="5">
                  <c:v>11352</c:v>
                </c:pt>
                <c:pt idx="6">
                  <c:v>12125</c:v>
                </c:pt>
                <c:pt idx="7">
                  <c:v>12354</c:v>
                </c:pt>
                <c:pt idx="8">
                  <c:v>14419</c:v>
                </c:pt>
                <c:pt idx="9">
                  <c:v>14241</c:v>
                </c:pt>
              </c:numCache>
            </c:numRef>
          </c:val>
          <c:extLst>
            <c:ext xmlns:c16="http://schemas.microsoft.com/office/drawing/2014/chart" uri="{C3380CC4-5D6E-409C-BE32-E72D297353CC}">
              <c16:uniqueId val="{0000002B-89B0-4BC9-AE42-F5A043E3EA38}"/>
            </c:ext>
          </c:extLst>
        </c:ser>
        <c:ser>
          <c:idx val="4"/>
          <c:order val="4"/>
          <c:tx>
            <c:strRef>
              <c:f>'2.3.1地域別邦人数'!$B$43</c:f>
              <c:strCache>
                <c:ptCount val="1"/>
                <c:pt idx="0">
                  <c:v>南米</c:v>
                </c:pt>
              </c:strCache>
            </c:strRef>
          </c:tx>
          <c:spPr>
            <a:pattFill prst="dashUpDiag">
              <a:fgClr>
                <a:schemeClr val="tx1"/>
              </a:fgClr>
              <a:bgClr>
                <a:srgbClr val="FFFF00"/>
              </a:bgClr>
            </a:pattFill>
            <a:ln>
              <a:solidFill>
                <a:schemeClr val="tx1"/>
              </a:solidFill>
            </a:ln>
          </c:spPr>
          <c:invertIfNegative val="0"/>
          <c:dLbls>
            <c:dLbl>
              <c:idx val="0"/>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9B0-4BC9-AE42-F5A043E3EA38}"/>
                </c:ext>
              </c:extLst>
            </c:dLbl>
            <c:dLbl>
              <c:idx val="1"/>
              <c:layout>
                <c:manualLayout>
                  <c:x val="-2.0125781379500291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9B0-4BC9-AE42-F5A043E3EA38}"/>
                </c:ext>
              </c:extLst>
            </c:dLbl>
            <c:dLbl>
              <c:idx val="2"/>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9B0-4BC9-AE42-F5A043E3EA38}"/>
                </c:ext>
              </c:extLst>
            </c:dLbl>
            <c:dLbl>
              <c:idx val="3"/>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9B0-4BC9-AE42-F5A043E3EA38}"/>
                </c:ext>
              </c:extLst>
            </c:dLbl>
            <c:dLbl>
              <c:idx val="4"/>
              <c:layout>
                <c:manualLayout>
                  <c:x val="0"/>
                  <c:y val="3.7403733894002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9B0-4BC9-AE42-F5A043E3EA38}"/>
                </c:ext>
              </c:extLst>
            </c:dLbl>
            <c:dLbl>
              <c:idx val="5"/>
              <c:layout>
                <c:manualLayout>
                  <c:x val="-4.0251562759000582E-3"/>
                  <c:y val="3.3003467857996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9B0-4BC9-AE42-F5A043E3EA38}"/>
                </c:ext>
              </c:extLst>
            </c:dLbl>
            <c:dLbl>
              <c:idx val="6"/>
              <c:layout>
                <c:manualLayout>
                  <c:x val="0"/>
                  <c:y val="3.52036874988197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9B0-4BC9-AE42-F5A043E3EA38}"/>
                </c:ext>
              </c:extLst>
            </c:dLbl>
            <c:dLbl>
              <c:idx val="7"/>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9B0-4BC9-AE42-F5A043E3EA38}"/>
                </c:ext>
              </c:extLst>
            </c:dLbl>
            <c:dLbl>
              <c:idx val="8"/>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9B0-4BC9-AE42-F5A043E3EA38}"/>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9B0-4BC9-AE42-F5A043E3EA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'2.3.1地域別邦人数'!$C$43:$L$43</c:f>
              <c:numCache>
                <c:formatCode>#,##0</c:formatCode>
                <c:ptCount val="10"/>
                <c:pt idx="0">
                  <c:v>85750</c:v>
                </c:pt>
                <c:pt idx="1">
                  <c:v>85009</c:v>
                </c:pt>
                <c:pt idx="2">
                  <c:v>83831</c:v>
                </c:pt>
                <c:pt idx="3">
                  <c:v>82029</c:v>
                </c:pt>
                <c:pt idx="4">
                  <c:v>81754</c:v>
                </c:pt>
                <c:pt idx="5">
                  <c:v>82756</c:v>
                </c:pt>
                <c:pt idx="6">
                  <c:v>80213</c:v>
                </c:pt>
                <c:pt idx="7">
                  <c:v>79608</c:v>
                </c:pt>
                <c:pt idx="8">
                  <c:v>79615</c:v>
                </c:pt>
                <c:pt idx="9">
                  <c:v>78760</c:v>
                </c:pt>
              </c:numCache>
            </c:numRef>
          </c:val>
          <c:extLst>
            <c:ext xmlns:c16="http://schemas.microsoft.com/office/drawing/2014/chart" uri="{C3380CC4-5D6E-409C-BE32-E72D297353CC}">
              <c16:uniqueId val="{00000036-89B0-4BC9-AE42-F5A043E3EA38}"/>
            </c:ext>
          </c:extLst>
        </c:ser>
        <c:ser>
          <c:idx val="5"/>
          <c:order val="5"/>
          <c:tx>
            <c:strRef>
              <c:f>'2.3.1地域別邦人数'!$B$44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9B0-4BC9-AE42-F5A043E3EA38}"/>
                </c:ext>
              </c:extLst>
            </c:dLbl>
            <c:dLbl>
              <c:idx val="1"/>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9B0-4BC9-AE42-F5A043E3EA38}"/>
                </c:ext>
              </c:extLst>
            </c:dLbl>
            <c:dLbl>
              <c:idx val="2"/>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9B0-4BC9-AE42-F5A043E3EA38}"/>
                </c:ext>
              </c:extLst>
            </c:dLbl>
            <c:dLbl>
              <c:idx val="3"/>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9B0-4BC9-AE42-F5A043E3EA38}"/>
                </c:ext>
              </c:extLst>
            </c:dLbl>
            <c:dLbl>
              <c:idx val="4"/>
              <c:layout>
                <c:manualLayout>
                  <c:x val="0"/>
                  <c:y val="3.9603953534826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9B0-4BC9-AE42-F5A043E3EA38}"/>
                </c:ext>
              </c:extLst>
            </c:dLbl>
            <c:dLbl>
              <c:idx val="5"/>
              <c:layout>
                <c:manualLayout>
                  <c:x val="2.0125781379500291E-3"/>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9B0-4BC9-AE42-F5A043E3EA38}"/>
                </c:ext>
              </c:extLst>
            </c:dLbl>
            <c:dLbl>
              <c:idx val="6"/>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9B0-4BC9-AE42-F5A043E3EA38}"/>
                </c:ext>
              </c:extLst>
            </c:dLbl>
            <c:dLbl>
              <c:idx val="7"/>
              <c:layout>
                <c:manualLayout>
                  <c:x val="4.0251562759000582E-3"/>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9B0-4BC9-AE42-F5A043E3EA38}"/>
                </c:ext>
              </c:extLst>
            </c:dLbl>
            <c:dLbl>
              <c:idx val="8"/>
              <c:layout>
                <c:manualLayout>
                  <c:x val="6.0377344138500873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9B0-4BC9-AE42-F5A043E3EA38}"/>
                </c:ext>
              </c:extLst>
            </c:dLbl>
            <c:dLbl>
              <c:idx val="9"/>
              <c:layout>
                <c:manualLayout>
                  <c:x val="4.0251562759000582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9B0-4BC9-AE42-F5A043E3EA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'2.3.1地域別邦人数'!$C$44:$L$44</c:f>
              <c:numCache>
                <c:formatCode>#,##0</c:formatCode>
                <c:ptCount val="10"/>
                <c:pt idx="0">
                  <c:v>180742</c:v>
                </c:pt>
                <c:pt idx="1">
                  <c:v>180622</c:v>
                </c:pt>
                <c:pt idx="2">
                  <c:v>177380</c:v>
                </c:pt>
                <c:pt idx="3">
                  <c:v>182836</c:v>
                </c:pt>
                <c:pt idx="4">
                  <c:v>194878</c:v>
                </c:pt>
                <c:pt idx="5">
                  <c:v>194406</c:v>
                </c:pt>
                <c:pt idx="6">
                  <c:v>204711</c:v>
                </c:pt>
                <c:pt idx="7">
                  <c:v>211445</c:v>
                </c:pt>
                <c:pt idx="8">
                  <c:v>213202</c:v>
                </c:pt>
                <c:pt idx="9">
                  <c:v>217049</c:v>
                </c:pt>
              </c:numCache>
            </c:numRef>
          </c:val>
          <c:extLst>
            <c:ext xmlns:c16="http://schemas.microsoft.com/office/drawing/2014/chart" uri="{C3380CC4-5D6E-409C-BE32-E72D297353CC}">
              <c16:uniqueId val="{00000041-89B0-4BC9-AE42-F5A043E3EA38}"/>
            </c:ext>
          </c:extLst>
        </c:ser>
        <c:ser>
          <c:idx val="6"/>
          <c:order val="6"/>
          <c:tx>
            <c:strRef>
              <c:f>'2.3.1地域別邦人数'!$B$45</c:f>
              <c:strCache>
                <c:ptCount val="1"/>
                <c:pt idx="0">
                  <c:v>東欧・旧ソ連</c:v>
                </c:pt>
              </c:strCache>
            </c:strRef>
          </c:tx>
          <c:spPr>
            <a:solidFill>
              <a:schemeClr val="tx1"/>
            </a:solidFill>
            <a:ln>
              <a:solidFill>
                <a:schemeClr val="tx1"/>
              </a:solidFill>
            </a:ln>
          </c:spPr>
          <c:invertIfNegative val="0"/>
          <c:dLbls>
            <c:delete val="1"/>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'2.3.1地域別邦人数'!$C$45:$L$45</c:f>
              <c:numCache>
                <c:formatCode>#,##0</c:formatCode>
                <c:ptCount val="10"/>
                <c:pt idx="0">
                  <c:v>8051</c:v>
                </c:pt>
                <c:pt idx="1">
                  <c:v>7916</c:v>
                </c:pt>
                <c:pt idx="2">
                  <c:v>7823</c:v>
                </c:pt>
                <c:pt idx="3">
                  <c:v>8112</c:v>
                </c:pt>
                <c:pt idx="4">
                  <c:v>8783</c:v>
                </c:pt>
                <c:pt idx="5">
                  <c:v>8968</c:v>
                </c:pt>
                <c:pt idx="6">
                  <c:v>9061</c:v>
                </c:pt>
                <c:pt idx="7">
                  <c:v>9249</c:v>
                </c:pt>
                <c:pt idx="8">
                  <c:v>9806</c:v>
                </c:pt>
                <c:pt idx="9">
                  <c:v>10250</c:v>
                </c:pt>
              </c:numCache>
            </c:numRef>
          </c:val>
          <c:extLst>
            <c:ext xmlns:c16="http://schemas.microsoft.com/office/drawing/2014/chart" uri="{C3380CC4-5D6E-409C-BE32-E72D297353CC}">
              <c16:uniqueId val="{00000042-89B0-4BC9-AE42-F5A043E3EA38}"/>
            </c:ext>
          </c:extLst>
        </c:ser>
        <c:ser>
          <c:idx val="7"/>
          <c:order val="7"/>
          <c:tx>
            <c:strRef>
              <c:f>'2.3.1地域別邦人数'!$B$46</c:f>
              <c:strCache>
                <c:ptCount val="1"/>
                <c:pt idx="0">
                  <c:v>中東</c:v>
                </c:pt>
              </c:strCache>
            </c:strRef>
          </c:tx>
          <c:spPr>
            <a:noFill/>
            <a:ln>
              <a:solidFill>
                <a:schemeClr val="tx1"/>
              </a:solidFill>
            </a:ln>
          </c:spPr>
          <c:invertIfNegative val="0"/>
          <c:dLbls>
            <c:delete val="1"/>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'2.3.1地域別邦人数'!$C$46:$L$46</c:f>
              <c:numCache>
                <c:formatCode>#,##0</c:formatCode>
                <c:ptCount val="10"/>
                <c:pt idx="0">
                  <c:v>9754</c:v>
                </c:pt>
                <c:pt idx="1">
                  <c:v>9832</c:v>
                </c:pt>
                <c:pt idx="2">
                  <c:v>9695</c:v>
                </c:pt>
                <c:pt idx="3">
                  <c:v>9452</c:v>
                </c:pt>
                <c:pt idx="4">
                  <c:v>9606</c:v>
                </c:pt>
                <c:pt idx="5">
                  <c:v>9773</c:v>
                </c:pt>
                <c:pt idx="6">
                  <c:v>10083</c:v>
                </c:pt>
                <c:pt idx="7">
                  <c:v>10569</c:v>
                </c:pt>
                <c:pt idx="8">
                  <c:v>10962</c:v>
                </c:pt>
                <c:pt idx="9">
                  <c:v>11055</c:v>
                </c:pt>
              </c:numCache>
            </c:numRef>
          </c:val>
          <c:extLst>
            <c:ext xmlns:c16="http://schemas.microsoft.com/office/drawing/2014/chart" uri="{C3380CC4-5D6E-409C-BE32-E72D297353CC}">
              <c16:uniqueId val="{00000043-89B0-4BC9-AE42-F5A043E3EA38}"/>
            </c:ext>
          </c:extLst>
        </c:ser>
        <c:ser>
          <c:idx val="8"/>
          <c:order val="8"/>
          <c:tx>
            <c:strRef>
              <c:f>'2.3.1地域別邦人数'!$B$47</c:f>
              <c:strCache>
                <c:ptCount val="1"/>
                <c:pt idx="0">
                  <c:v>アフリカ</c:v>
                </c:pt>
              </c:strCache>
            </c:strRef>
          </c:tx>
          <c:spPr>
            <a:solidFill>
              <a:schemeClr val="bg2">
                <a:lumMod val="50000"/>
              </a:schemeClr>
            </a:solidFill>
            <a:ln>
              <a:solidFill>
                <a:schemeClr val="tx1"/>
              </a:solidFill>
            </a:ln>
          </c:spPr>
          <c:invertIfNegative val="0"/>
          <c:dLbls>
            <c:delete val="1"/>
          </c:dLbls>
          <c:cat>
            <c:strRef>
              <c:f>'2.3.1地域別邦人数'!$C$38:$L$38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'2.3.1地域別邦人数'!$C$47:$L$47</c:f>
              <c:numCache>
                <c:formatCode>#,##0</c:formatCode>
                <c:ptCount val="10"/>
                <c:pt idx="0">
                  <c:v>7658</c:v>
                </c:pt>
                <c:pt idx="1">
                  <c:v>7888</c:v>
                </c:pt>
                <c:pt idx="2">
                  <c:v>7963</c:v>
                </c:pt>
                <c:pt idx="3">
                  <c:v>8102</c:v>
                </c:pt>
                <c:pt idx="4">
                  <c:v>8236</c:v>
                </c:pt>
                <c:pt idx="5">
                  <c:v>8037</c:v>
                </c:pt>
                <c:pt idx="6">
                  <c:v>8050.1</c:v>
                </c:pt>
                <c:pt idx="7">
                  <c:v>8020</c:v>
                </c:pt>
                <c:pt idx="8">
                  <c:v>7931</c:v>
                </c:pt>
                <c:pt idx="9">
                  <c:v>7591</c:v>
                </c:pt>
              </c:numCache>
            </c:numRef>
          </c:val>
          <c:extLst>
            <c:ext xmlns:c16="http://schemas.microsoft.com/office/drawing/2014/chart" uri="{C3380CC4-5D6E-409C-BE32-E72D297353CC}">
              <c16:uniqueId val="{00000044-89B0-4BC9-AE42-F5A043E3EA38}"/>
            </c:ext>
          </c:extLst>
        </c:ser>
        <c:dLbls>
          <c:showLegendKey val="0"/>
          <c:showVal val="1"/>
          <c:showCatName val="0"/>
          <c:showSerName val="0"/>
          <c:showPercent val="0"/>
          <c:showBubbleSize val="0"/>
        </c:dLbls>
        <c:gapWidth val="95"/>
        <c:overlap val="100"/>
        <c:axId val="97822592"/>
        <c:axId val="97824128"/>
      </c:barChart>
      <c:catAx>
        <c:axId val="97822592"/>
        <c:scaling>
          <c:orientation val="maxMin"/>
        </c:scaling>
        <c:delete val="0"/>
        <c:axPos val="l"/>
        <c:numFmt formatCode="General" sourceLinked="0"/>
        <c:majorTickMark val="none"/>
        <c:minorTickMark val="none"/>
        <c:tickLblPos val="nextTo"/>
        <c:txPr>
          <a:bodyPr/>
          <a:lstStyle/>
          <a:p>
            <a:pPr>
              <a:defRPr sz="900"/>
            </a:pPr>
            <a:endParaRPr lang="ja-JP"/>
          </a:p>
        </c:txPr>
        <c:crossAx val="97824128"/>
        <c:crosses val="autoZero"/>
        <c:auto val="1"/>
        <c:lblAlgn val="ctr"/>
        <c:lblOffset val="100"/>
        <c:noMultiLvlLbl val="0"/>
      </c:catAx>
      <c:valAx>
        <c:axId val="97824128"/>
        <c:scaling>
          <c:orientation val="minMax"/>
        </c:scaling>
        <c:delete val="1"/>
        <c:axPos val="t"/>
        <c:numFmt formatCode="0%" sourceLinked="1"/>
        <c:majorTickMark val="none"/>
        <c:minorTickMark val="none"/>
        <c:tickLblPos val="nextTo"/>
        <c:crossAx val="97822592"/>
        <c:crosses val="autoZero"/>
        <c:crossBetween val="between"/>
      </c:valAx>
    </c:plotArea>
    <c:legend>
      <c:legendPos val="t"/>
      <c:legendEntry>
        <c:idx val="0"/>
        <c:txPr>
          <a:bodyPr/>
          <a:lstStyle/>
          <a:p>
            <a:pPr>
              <a:defRPr sz="1400"/>
            </a:pPr>
            <a:endParaRPr lang="ja-JP"/>
          </a:p>
        </c:txPr>
      </c:legendEntry>
      <c:legendEntry>
        <c:idx val="1"/>
        <c:txPr>
          <a:bodyPr/>
          <a:lstStyle/>
          <a:p>
            <a:pPr>
              <a:defRPr sz="1400"/>
            </a:pPr>
            <a:endParaRPr lang="ja-JP"/>
          </a:p>
        </c:txPr>
      </c:legendEntry>
      <c:legendEntry>
        <c:idx val="2"/>
        <c:txPr>
          <a:bodyPr/>
          <a:lstStyle/>
          <a:p>
            <a:pPr>
              <a:defRPr sz="1400"/>
            </a:pPr>
            <a:endParaRPr lang="ja-JP"/>
          </a:p>
        </c:txPr>
      </c:legendEntry>
      <c:legendEntry>
        <c:idx val="3"/>
        <c:txPr>
          <a:bodyPr/>
          <a:lstStyle/>
          <a:p>
            <a:pPr>
              <a:defRPr sz="1400"/>
            </a:pPr>
            <a:endParaRPr lang="ja-JP"/>
          </a:p>
        </c:txPr>
      </c:legendEntry>
      <c:legendEntry>
        <c:idx val="4"/>
        <c:txPr>
          <a:bodyPr/>
          <a:lstStyle/>
          <a:p>
            <a:pPr>
              <a:defRPr sz="1400"/>
            </a:pPr>
            <a:endParaRPr lang="ja-JP"/>
          </a:p>
        </c:txPr>
      </c:legendEntry>
      <c:legendEntry>
        <c:idx val="5"/>
        <c:txPr>
          <a:bodyPr/>
          <a:lstStyle/>
          <a:p>
            <a:pPr>
              <a:defRPr sz="1400"/>
            </a:pPr>
            <a:endParaRPr lang="ja-JP"/>
          </a:p>
        </c:txPr>
      </c:legendEntry>
      <c:legendEntry>
        <c:idx val="6"/>
        <c:txPr>
          <a:bodyPr/>
          <a:lstStyle/>
          <a:p>
            <a:pPr>
              <a:defRPr sz="1400"/>
            </a:pPr>
            <a:endParaRPr lang="ja-JP"/>
          </a:p>
        </c:txPr>
      </c:legendEntry>
      <c:legendEntry>
        <c:idx val="7"/>
        <c:txPr>
          <a:bodyPr/>
          <a:lstStyle/>
          <a:p>
            <a:pPr>
              <a:defRPr sz="1400"/>
            </a:pPr>
            <a:endParaRPr lang="ja-JP"/>
          </a:p>
        </c:txPr>
      </c:legendEntry>
      <c:legendEntry>
        <c:idx val="8"/>
        <c:txPr>
          <a:bodyPr/>
          <a:lstStyle/>
          <a:p>
            <a:pPr>
              <a:defRPr sz="1400"/>
            </a:pPr>
            <a:endParaRPr lang="ja-JP"/>
          </a:p>
        </c:txPr>
      </c:legendEntry>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0617443999645883E-2"/>
          <c:w val="0.87366810706486087"/>
          <c:h val="0.87804477048504104"/>
        </c:manualLayout>
      </c:layout>
      <c:barChart>
        <c:barDir val="bar"/>
        <c:grouping val="percentStacked"/>
        <c:varyColors val="0"/>
        <c:ser>
          <c:idx val="0"/>
          <c:order val="0"/>
          <c:tx>
            <c:strRef>
              <c:f>'2.3.2地域別永住者数'!$B$39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3.4167871836488645E-3"/>
                  <c:y val="3.9767324174298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2D-46D1-B7AA-01E3B905A2EF}"/>
                </c:ext>
              </c:extLst>
            </c:dLbl>
            <c:dLbl>
              <c:idx val="1"/>
              <c:layout>
                <c:manualLayout>
                  <c:x val="1.0894861967249174E-2"/>
                  <c:y val="3.7566238305269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2D-46D1-B7AA-01E3B905A2EF}"/>
                </c:ext>
              </c:extLst>
            </c:dLbl>
            <c:dLbl>
              <c:idx val="2"/>
              <c:layout>
                <c:manualLayout>
                  <c:x val="1.0304717007743196E-2"/>
                  <c:y val="3.7944953276516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2D-46D1-B7AA-01E3B905A2EF}"/>
                </c:ext>
              </c:extLst>
            </c:dLbl>
            <c:dLbl>
              <c:idx val="3"/>
              <c:layout>
                <c:manualLayout>
                  <c:x val="6.8697056913491154E-3"/>
                  <c:y val="3.75662383052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2D-46D1-B7AA-01E3B905A2EF}"/>
                </c:ext>
              </c:extLst>
            </c:dLbl>
            <c:dLbl>
              <c:idx val="4"/>
              <c:layout>
                <c:manualLayout>
                  <c:x val="8.8822838292991445E-3"/>
                  <c:y val="4.0145346162981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2D-46D1-B7AA-01E3B905A2EF}"/>
                </c:ext>
              </c:extLst>
            </c:dLbl>
            <c:dLbl>
              <c:idx val="5"/>
              <c:layout>
                <c:manualLayout>
                  <c:x val="5.0539481870474278E-3"/>
                  <c:y val="3.612344860694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2D-46D1-B7AA-01E3B905A2EF}"/>
                </c:ext>
              </c:extLst>
            </c:dLbl>
            <c:dLbl>
              <c:idx val="6"/>
              <c:layout>
                <c:manualLayout>
                  <c:x val="3.2381906827457399E-3"/>
                  <c:y val="3.5744906881334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2D-46D1-B7AA-01E3B905A2EF}"/>
                </c:ext>
              </c:extLst>
            </c:dLbl>
            <c:dLbl>
              <c:idx val="7"/>
              <c:layout>
                <c:manualLayout>
                  <c:x val="5.2507688206957686E-3"/>
                  <c:y val="3.9387916220486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F2D-46D1-B7AA-01E3B905A2EF}"/>
                </c:ext>
              </c:extLst>
            </c:dLbl>
            <c:dLbl>
              <c:idx val="8"/>
              <c:layout>
                <c:manualLayout>
                  <c:x val="5.4474309836245868E-3"/>
                  <c:y val="3.4987476938839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F2D-46D1-B7AA-01E3B905A2EF}"/>
                </c:ext>
              </c:extLst>
            </c:dLbl>
            <c:dLbl>
              <c:idx val="9"/>
              <c:layout>
                <c:manualLayout>
                  <c:x val="1.2256125447957106E-3"/>
                  <c:y val="4.014534616298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2D-46D1-B7AA-01E3B905A2EF}"/>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'2.3.2地域別永住者数'!$C$39:$L$39</c:f>
              <c:numCache>
                <c:formatCode>#,##0</c:formatCode>
                <c:ptCount val="10"/>
                <c:pt idx="0">
                  <c:v>17944</c:v>
                </c:pt>
                <c:pt idx="1">
                  <c:v>19475</c:v>
                </c:pt>
                <c:pt idx="2">
                  <c:v>20950</c:v>
                </c:pt>
                <c:pt idx="3">
                  <c:v>22750</c:v>
                </c:pt>
                <c:pt idx="4">
                  <c:v>23705</c:v>
                </c:pt>
                <c:pt idx="5">
                  <c:v>23018</c:v>
                </c:pt>
                <c:pt idx="6">
                  <c:v>25538</c:v>
                </c:pt>
                <c:pt idx="7">
                  <c:v>27541</c:v>
                </c:pt>
                <c:pt idx="8">
                  <c:v>29078</c:v>
                </c:pt>
                <c:pt idx="9">
                  <c:v>31581</c:v>
                </c:pt>
              </c:numCache>
            </c:numRef>
          </c:val>
          <c:extLst>
            <c:ext xmlns:c16="http://schemas.microsoft.com/office/drawing/2014/chart" uri="{C3380CC4-5D6E-409C-BE32-E72D297353CC}">
              <c16:uniqueId val="{0000000A-CF2D-46D1-B7AA-01E3B905A2EF}"/>
            </c:ext>
          </c:extLst>
        </c:ser>
        <c:ser>
          <c:idx val="1"/>
          <c:order val="1"/>
          <c:tx>
            <c:strRef>
              <c:f>'2.3.2地域別永住者数'!$B$40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2.0849675626284207E-2"/>
                  <c:y val="3.9604300026108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2D-46D1-B7AA-01E3B905A2EF}"/>
                </c:ext>
              </c:extLst>
            </c:dLbl>
            <c:dLbl>
              <c:idx val="1"/>
              <c:layout>
                <c:manualLayout>
                  <c:x val="2.2138201046730796E-2"/>
                  <c:y val="3.9604126780467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F2D-46D1-B7AA-01E3B905A2EF}"/>
                </c:ext>
              </c:extLst>
            </c:dLbl>
            <c:dLbl>
              <c:idx val="2"/>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F2D-46D1-B7AA-01E3B905A2EF}"/>
                </c:ext>
              </c:extLst>
            </c:dLbl>
            <c:dLbl>
              <c:idx val="3"/>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F2D-46D1-B7AA-01E3B905A2EF}"/>
                </c:ext>
              </c:extLst>
            </c:dLbl>
            <c:dLbl>
              <c:idx val="4"/>
              <c:layout>
                <c:manualLayout>
                  <c:x val="1.4088046965650204E-2"/>
                  <c:y val="3.9604300026108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F2D-46D1-B7AA-01E3B905A2EF}"/>
                </c:ext>
              </c:extLst>
            </c:dLbl>
            <c:dLbl>
              <c:idx val="5"/>
              <c:layout>
                <c:manualLayout>
                  <c:x val="1.2075468827700175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F2D-46D1-B7AA-01E3B905A2EF}"/>
                </c:ext>
              </c:extLst>
            </c:dLbl>
            <c:dLbl>
              <c:idx val="6"/>
              <c:layout>
                <c:manualLayout>
                  <c:x val="2.0125781379500291E-3"/>
                  <c:y val="3.9603953534826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F2D-46D1-B7AA-01E3B905A2EF}"/>
                </c:ext>
              </c:extLst>
            </c:dLbl>
            <c:dLbl>
              <c:idx val="7"/>
              <c:layout>
                <c:manualLayout>
                  <c:x val="0"/>
                  <c:y val="3.96039535348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2D-46D1-B7AA-01E3B905A2EF}"/>
                </c:ext>
              </c:extLst>
            </c:dLbl>
            <c:dLbl>
              <c:idx val="8"/>
              <c:layout>
                <c:manualLayout>
                  <c:x val="0"/>
                  <c:y val="4.18041731756497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F2D-46D1-B7AA-01E3B905A2EF}"/>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F2D-46D1-B7AA-01E3B905A2EF}"/>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'2.3.2地域別永住者数'!$C$40:$L$40</c:f>
              <c:numCache>
                <c:formatCode>#,##0</c:formatCode>
                <c:ptCount val="10"/>
                <c:pt idx="0">
                  <c:v>43236</c:v>
                </c:pt>
                <c:pt idx="1">
                  <c:v>46724</c:v>
                </c:pt>
                <c:pt idx="2">
                  <c:v>49840</c:v>
                </c:pt>
                <c:pt idx="3">
                  <c:v>52908</c:v>
                </c:pt>
                <c:pt idx="4">
                  <c:v>55669</c:v>
                </c:pt>
                <c:pt idx="5">
                  <c:v>57613</c:v>
                </c:pt>
                <c:pt idx="6">
                  <c:v>60725</c:v>
                </c:pt>
                <c:pt idx="7">
                  <c:v>64716</c:v>
                </c:pt>
                <c:pt idx="8">
                  <c:v>66356</c:v>
                </c:pt>
                <c:pt idx="9">
                  <c:v>69686</c:v>
                </c:pt>
              </c:numCache>
            </c:numRef>
          </c:val>
          <c:extLst>
            <c:ext xmlns:c16="http://schemas.microsoft.com/office/drawing/2014/chart" uri="{C3380CC4-5D6E-409C-BE32-E72D297353CC}">
              <c16:uniqueId val="{00000015-CF2D-46D1-B7AA-01E3B905A2EF}"/>
            </c:ext>
          </c:extLst>
        </c:ser>
        <c:ser>
          <c:idx val="2"/>
          <c:order val="2"/>
          <c:tx>
            <c:strRef>
              <c:f>'2.3.2地域別永住者数'!$B$41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1.006289068975014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F2D-46D1-B7AA-01E3B905A2EF}"/>
                </c:ext>
              </c:extLst>
            </c:dLbl>
            <c:dLbl>
              <c:idx val="1"/>
              <c:layout>
                <c:manualLayout>
                  <c:x val="-1.4088046965650204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F2D-46D1-B7AA-01E3B905A2EF}"/>
                </c:ext>
              </c:extLst>
            </c:dLbl>
            <c:dLbl>
              <c:idx val="2"/>
              <c:layout>
                <c:manualLayout>
                  <c:x val="-1.81132032415502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F2D-46D1-B7AA-01E3B905A2EF}"/>
                </c:ext>
              </c:extLst>
            </c:dLbl>
            <c:dLbl>
              <c:idx val="3"/>
              <c:layout>
                <c:manualLayout>
                  <c:x val="-2.0125781379500291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F2D-46D1-B7AA-01E3B905A2EF}"/>
                </c:ext>
              </c:extLst>
            </c:dLbl>
            <c:dLbl>
              <c:idx val="4"/>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F2D-46D1-B7AA-01E3B905A2EF}"/>
                </c:ext>
              </c:extLst>
            </c:dLbl>
            <c:dLbl>
              <c:idx val="5"/>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F2D-46D1-B7AA-01E3B905A2EF}"/>
                </c:ext>
              </c:extLst>
            </c:dLbl>
            <c:dLbl>
              <c:idx val="6"/>
              <c:layout>
                <c:manualLayout>
                  <c:x val="-3.0188672069250435E-2"/>
                  <c:y val="3.7404080385284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F2D-46D1-B7AA-01E3B905A2EF}"/>
                </c:ext>
              </c:extLst>
            </c:dLbl>
            <c:dLbl>
              <c:idx val="7"/>
              <c:layout>
                <c:manualLayout>
                  <c:x val="-2.4150937655400349E-2"/>
                  <c:y val="3.5204033990101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F2D-46D1-B7AA-01E3B905A2EF}"/>
                </c:ext>
              </c:extLst>
            </c:dLbl>
            <c:dLbl>
              <c:idx val="8"/>
              <c:layout>
                <c:manualLayout>
                  <c:x val="-1.2075468827700175E-2"/>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F2D-46D1-B7AA-01E3B905A2EF}"/>
                </c:ext>
              </c:extLst>
            </c:dLbl>
            <c:dLbl>
              <c:idx val="9"/>
              <c:layout>
                <c:manualLayout>
                  <c:x val="0"/>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F2D-46D1-B7AA-01E3B905A2E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'2.3.2地域別永住者数'!$C$41:$L$41</c:f>
              <c:numCache>
                <c:formatCode>#,##0</c:formatCode>
                <c:ptCount val="10"/>
                <c:pt idx="0">
                  <c:v>167052</c:v>
                </c:pt>
                <c:pt idx="1">
                  <c:v>174087</c:v>
                </c:pt>
                <c:pt idx="2">
                  <c:v>181130</c:v>
                </c:pt>
                <c:pt idx="3">
                  <c:v>191256</c:v>
                </c:pt>
                <c:pt idx="4">
                  <c:v>197949</c:v>
                </c:pt>
                <c:pt idx="5">
                  <c:v>202641</c:v>
                </c:pt>
                <c:pt idx="6">
                  <c:v>213675</c:v>
                </c:pt>
                <c:pt idx="7">
                  <c:v>224685</c:v>
                </c:pt>
                <c:pt idx="8">
                  <c:v>230510</c:v>
                </c:pt>
                <c:pt idx="9">
                  <c:v>236561</c:v>
                </c:pt>
              </c:numCache>
            </c:numRef>
          </c:val>
          <c:extLst>
            <c:ext xmlns:c16="http://schemas.microsoft.com/office/drawing/2014/chart" uri="{C3380CC4-5D6E-409C-BE32-E72D297353CC}">
              <c16:uniqueId val="{00000020-CF2D-46D1-B7AA-01E3B905A2EF}"/>
            </c:ext>
          </c:extLst>
        </c:ser>
        <c:ser>
          <c:idx val="3"/>
          <c:order val="3"/>
          <c:tx>
            <c:strRef>
              <c:f>'2.3.2地域別永住者数'!$B$42</c:f>
              <c:strCache>
                <c:ptCount val="1"/>
                <c:pt idx="0">
                  <c:v>中米</c:v>
                </c:pt>
              </c:strCache>
            </c:strRef>
          </c:tx>
          <c:spPr>
            <a:pattFill prst="trellis">
              <a:fgClr>
                <a:schemeClr val="tx1"/>
              </a:fgClr>
              <a:bgClr>
                <a:schemeClr val="bg1"/>
              </a:bgClr>
            </a:pattFill>
            <a:ln>
              <a:solidFill>
                <a:schemeClr val="tx1"/>
              </a:solidFill>
            </a:ln>
          </c:spPr>
          <c:invertIfNegative val="0"/>
          <c:dLbls>
            <c:dLbl>
              <c:idx val="0"/>
              <c:layout>
                <c:manualLayout>
                  <c:x val="0"/>
                  <c:y val="3.2786880543453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F2D-46D1-B7AA-01E3B905A2EF}"/>
                </c:ext>
              </c:extLst>
            </c:dLbl>
            <c:dLbl>
              <c:idx val="1"/>
              <c:layout>
                <c:manualLayout>
                  <c:x val="-4.4186684916580178E-3"/>
                  <c:y val="3.2786880543453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F2D-46D1-B7AA-01E3B905A2EF}"/>
                </c:ext>
              </c:extLst>
            </c:dLbl>
            <c:dLbl>
              <c:idx val="2"/>
              <c:layout>
                <c:manualLayout>
                  <c:x val="-2.2093987715983707E-3"/>
                  <c:y val="3.7944953276516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F2D-46D1-B7AA-01E3B905A2EF}"/>
                </c:ext>
              </c:extLst>
            </c:dLbl>
            <c:dLbl>
              <c:idx val="3"/>
              <c:layout>
                <c:manualLayout>
                  <c:x val="-2.2093987715982965E-3"/>
                  <c:y val="3.976645794609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F2D-46D1-B7AA-01E3B905A2EF}"/>
                </c:ext>
              </c:extLst>
            </c:dLbl>
            <c:dLbl>
              <c:idx val="4"/>
              <c:layout>
                <c:manualLayout>
                  <c:x val="0"/>
                  <c:y val="3.536601866444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F2D-46D1-B7AA-01E3B905A2EF}"/>
                </c:ext>
              </c:extLst>
            </c:dLbl>
            <c:dLbl>
              <c:idx val="5"/>
              <c:layout>
                <c:manualLayout>
                  <c:x val="-4.4186390724771435E-3"/>
                  <c:y val="3.392322896611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F2D-46D1-B7AA-01E3B905A2EF}"/>
                </c:ext>
              </c:extLst>
            </c:dLbl>
            <c:dLbl>
              <c:idx val="6"/>
              <c:layout>
                <c:manualLayout>
                  <c:x val="-1.5847071952362434E-7"/>
                  <c:y val="3.3544513994869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F2D-46D1-B7AA-01E3B905A2EF}"/>
                </c:ext>
              </c:extLst>
            </c:dLbl>
            <c:dLbl>
              <c:idx val="7"/>
              <c:layout>
                <c:manualLayout>
                  <c:x val="-4.4186390724772172E-3"/>
                  <c:y val="3.536601866444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F2D-46D1-B7AA-01E3B905A2EF}"/>
                </c:ext>
              </c:extLst>
            </c:dLbl>
            <c:dLbl>
              <c:idx val="8"/>
              <c:layout>
                <c:manualLayout>
                  <c:x val="-3.9348279657715923E-4"/>
                  <c:y val="3.49873036931985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F2D-46D1-B7AA-01E3B905A2EF}"/>
                </c:ext>
              </c:extLst>
            </c:dLbl>
            <c:dLbl>
              <c:idx val="9"/>
              <c:layout>
                <c:manualLayout>
                  <c:x val="-4.4186390724772172E-3"/>
                  <c:y val="3.612344860694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F2D-46D1-B7AA-01E3B905A2EF}"/>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'2.3.2地域別永住者数'!$C$42:$L$42</c:f>
              <c:numCache>
                <c:formatCode>#,##0</c:formatCode>
                <c:ptCount val="10"/>
                <c:pt idx="0">
                  <c:v>3202</c:v>
                </c:pt>
                <c:pt idx="1">
                  <c:v>3260</c:v>
                </c:pt>
                <c:pt idx="2">
                  <c:v>3147</c:v>
                </c:pt>
                <c:pt idx="3">
                  <c:v>3194</c:v>
                </c:pt>
                <c:pt idx="4">
                  <c:v>3288</c:v>
                </c:pt>
                <c:pt idx="5">
                  <c:v>3347</c:v>
                </c:pt>
                <c:pt idx="6">
                  <c:v>3414</c:v>
                </c:pt>
                <c:pt idx="7">
                  <c:v>3573</c:v>
                </c:pt>
                <c:pt idx="8">
                  <c:v>3610</c:v>
                </c:pt>
                <c:pt idx="9">
                  <c:v>3713</c:v>
                </c:pt>
              </c:numCache>
            </c:numRef>
          </c:val>
          <c:extLst>
            <c:ext xmlns:c16="http://schemas.microsoft.com/office/drawing/2014/chart" uri="{C3380CC4-5D6E-409C-BE32-E72D297353CC}">
              <c16:uniqueId val="{0000002B-CF2D-46D1-B7AA-01E3B905A2EF}"/>
            </c:ext>
          </c:extLst>
        </c:ser>
        <c:ser>
          <c:idx val="4"/>
          <c:order val="4"/>
          <c:tx>
            <c:strRef>
              <c:f>'2.3.2地域別永住者数'!$B$43</c:f>
              <c:strCache>
                <c:ptCount val="1"/>
                <c:pt idx="0">
                  <c:v>南米</c:v>
                </c:pt>
              </c:strCache>
            </c:strRef>
          </c:tx>
          <c:spPr>
            <a:pattFill prst="dashUpDiag">
              <a:fgClr>
                <a:schemeClr val="tx1"/>
              </a:fgClr>
              <a:bgClr>
                <a:srgbClr val="FFFF00"/>
              </a:bgClr>
            </a:pattFill>
            <a:ln>
              <a:solidFill>
                <a:schemeClr val="tx1"/>
              </a:solidFill>
            </a:ln>
          </c:spPr>
          <c:invertIfNegative val="0"/>
          <c:dLbls>
            <c:dLbl>
              <c:idx val="0"/>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F2D-46D1-B7AA-01E3B905A2EF}"/>
                </c:ext>
              </c:extLst>
            </c:dLbl>
            <c:dLbl>
              <c:idx val="1"/>
              <c:layout>
                <c:manualLayout>
                  <c:x val="-2.0125781379500291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F2D-46D1-B7AA-01E3B905A2EF}"/>
                </c:ext>
              </c:extLst>
            </c:dLbl>
            <c:dLbl>
              <c:idx val="2"/>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F2D-46D1-B7AA-01E3B905A2EF}"/>
                </c:ext>
              </c:extLst>
            </c:dLbl>
            <c:dLbl>
              <c:idx val="3"/>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F2D-46D1-B7AA-01E3B905A2EF}"/>
                </c:ext>
              </c:extLst>
            </c:dLbl>
            <c:dLbl>
              <c:idx val="4"/>
              <c:layout>
                <c:manualLayout>
                  <c:x val="0"/>
                  <c:y val="3.7403733894002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F2D-46D1-B7AA-01E3B905A2EF}"/>
                </c:ext>
              </c:extLst>
            </c:dLbl>
            <c:dLbl>
              <c:idx val="5"/>
              <c:layout>
                <c:manualLayout>
                  <c:x val="-4.0251562759000582E-3"/>
                  <c:y val="3.3003467857996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F2D-46D1-B7AA-01E3B905A2EF}"/>
                </c:ext>
              </c:extLst>
            </c:dLbl>
            <c:dLbl>
              <c:idx val="6"/>
              <c:layout>
                <c:manualLayout>
                  <c:x val="0"/>
                  <c:y val="3.52036874988197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F2D-46D1-B7AA-01E3B905A2EF}"/>
                </c:ext>
              </c:extLst>
            </c:dLbl>
            <c:dLbl>
              <c:idx val="7"/>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F2D-46D1-B7AA-01E3B905A2EF}"/>
                </c:ext>
              </c:extLst>
            </c:dLbl>
            <c:dLbl>
              <c:idx val="8"/>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F2D-46D1-B7AA-01E3B905A2EF}"/>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F2D-46D1-B7AA-01E3B905A2E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'2.3.2地域別永住者数'!$C$43:$L$43</c:f>
              <c:numCache>
                <c:formatCode>#,##0</c:formatCode>
                <c:ptCount val="10"/>
                <c:pt idx="0">
                  <c:v>80137</c:v>
                </c:pt>
                <c:pt idx="1">
                  <c:v>79107</c:v>
                </c:pt>
                <c:pt idx="2">
                  <c:v>77946</c:v>
                </c:pt>
                <c:pt idx="3">
                  <c:v>76168</c:v>
                </c:pt>
                <c:pt idx="4">
                  <c:v>74751</c:v>
                </c:pt>
                <c:pt idx="5">
                  <c:v>74733</c:v>
                </c:pt>
                <c:pt idx="6">
                  <c:v>72432</c:v>
                </c:pt>
                <c:pt idx="7">
                  <c:v>72193</c:v>
                </c:pt>
                <c:pt idx="8">
                  <c:v>71652</c:v>
                </c:pt>
                <c:pt idx="9">
                  <c:v>70894</c:v>
                </c:pt>
              </c:numCache>
            </c:numRef>
          </c:val>
          <c:extLst>
            <c:ext xmlns:c16="http://schemas.microsoft.com/office/drawing/2014/chart" uri="{C3380CC4-5D6E-409C-BE32-E72D297353CC}">
              <c16:uniqueId val="{00000036-CF2D-46D1-B7AA-01E3B905A2EF}"/>
            </c:ext>
          </c:extLst>
        </c:ser>
        <c:ser>
          <c:idx val="5"/>
          <c:order val="5"/>
          <c:tx>
            <c:strRef>
              <c:f>'2.3.2地域別永住者数'!$B$44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F2D-46D1-B7AA-01E3B905A2EF}"/>
                </c:ext>
              </c:extLst>
            </c:dLbl>
            <c:dLbl>
              <c:idx val="1"/>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F2D-46D1-B7AA-01E3B905A2EF}"/>
                </c:ext>
              </c:extLst>
            </c:dLbl>
            <c:dLbl>
              <c:idx val="2"/>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F2D-46D1-B7AA-01E3B905A2EF}"/>
                </c:ext>
              </c:extLst>
            </c:dLbl>
            <c:dLbl>
              <c:idx val="3"/>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F2D-46D1-B7AA-01E3B905A2EF}"/>
                </c:ext>
              </c:extLst>
            </c:dLbl>
            <c:dLbl>
              <c:idx val="4"/>
              <c:layout>
                <c:manualLayout>
                  <c:x val="0"/>
                  <c:y val="3.9603953534826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F2D-46D1-B7AA-01E3B905A2EF}"/>
                </c:ext>
              </c:extLst>
            </c:dLbl>
            <c:dLbl>
              <c:idx val="5"/>
              <c:layout>
                <c:manualLayout>
                  <c:x val="2.0125781379500291E-3"/>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F2D-46D1-B7AA-01E3B905A2EF}"/>
                </c:ext>
              </c:extLst>
            </c:dLbl>
            <c:dLbl>
              <c:idx val="6"/>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F2D-46D1-B7AA-01E3B905A2EF}"/>
                </c:ext>
              </c:extLst>
            </c:dLbl>
            <c:dLbl>
              <c:idx val="7"/>
              <c:layout>
                <c:manualLayout>
                  <c:x val="4.0251562759000582E-3"/>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F2D-46D1-B7AA-01E3B905A2EF}"/>
                </c:ext>
              </c:extLst>
            </c:dLbl>
            <c:dLbl>
              <c:idx val="8"/>
              <c:layout>
                <c:manualLayout>
                  <c:x val="6.0377344138500873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F2D-46D1-B7AA-01E3B905A2EF}"/>
                </c:ext>
              </c:extLst>
            </c:dLbl>
            <c:dLbl>
              <c:idx val="9"/>
              <c:layout>
                <c:manualLayout>
                  <c:x val="4.0251562759000582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F2D-46D1-B7AA-01E3B905A2E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'2.3.2地域別永住者数'!$C$44:$L$44</c:f>
              <c:numCache>
                <c:formatCode>#,##0</c:formatCode>
                <c:ptCount val="10"/>
                <c:pt idx="0">
                  <c:v>46772</c:v>
                </c:pt>
                <c:pt idx="1">
                  <c:v>47833</c:v>
                </c:pt>
                <c:pt idx="2">
                  <c:v>48304</c:v>
                </c:pt>
                <c:pt idx="3">
                  <c:v>50204</c:v>
                </c:pt>
                <c:pt idx="4">
                  <c:v>52911</c:v>
                </c:pt>
                <c:pt idx="5">
                  <c:v>53798</c:v>
                </c:pt>
                <c:pt idx="6">
                  <c:v>56965</c:v>
                </c:pt>
                <c:pt idx="7">
                  <c:v>60451</c:v>
                </c:pt>
                <c:pt idx="8">
                  <c:v>63082</c:v>
                </c:pt>
                <c:pt idx="9">
                  <c:v>67443</c:v>
                </c:pt>
              </c:numCache>
            </c:numRef>
          </c:val>
          <c:extLst>
            <c:ext xmlns:c16="http://schemas.microsoft.com/office/drawing/2014/chart" uri="{C3380CC4-5D6E-409C-BE32-E72D297353CC}">
              <c16:uniqueId val="{00000041-CF2D-46D1-B7AA-01E3B905A2EF}"/>
            </c:ext>
          </c:extLst>
        </c:ser>
        <c:ser>
          <c:idx val="6"/>
          <c:order val="6"/>
          <c:tx>
            <c:strRef>
              <c:f>'2.3.2地域別永住者数'!$B$45</c:f>
              <c:strCache>
                <c:ptCount val="1"/>
                <c:pt idx="0">
                  <c:v>東欧・旧ソ連</c:v>
                </c:pt>
              </c:strCache>
            </c:strRef>
          </c:tx>
          <c:spPr>
            <a:solidFill>
              <a:schemeClr val="tx1"/>
            </a:solidFill>
            <a:ln>
              <a:solidFill>
                <a:schemeClr val="tx1"/>
              </a:solidFill>
            </a:ln>
          </c:spPr>
          <c:invertIfNegative val="0"/>
          <c:dLbls>
            <c:delete val="1"/>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'2.3.2地域別永住者数'!$C$45:$L$45</c:f>
              <c:numCache>
                <c:formatCode>#,##0</c:formatCode>
                <c:ptCount val="10"/>
                <c:pt idx="0">
                  <c:v>895</c:v>
                </c:pt>
                <c:pt idx="1">
                  <c:v>931</c:v>
                </c:pt>
                <c:pt idx="2">
                  <c:v>968</c:v>
                </c:pt>
                <c:pt idx="3">
                  <c:v>1028</c:v>
                </c:pt>
                <c:pt idx="4">
                  <c:v>1119</c:v>
                </c:pt>
                <c:pt idx="5">
                  <c:v>1163</c:v>
                </c:pt>
                <c:pt idx="6">
                  <c:v>1192</c:v>
                </c:pt>
                <c:pt idx="7">
                  <c:v>1302</c:v>
                </c:pt>
                <c:pt idx="8">
                  <c:v>1425</c:v>
                </c:pt>
                <c:pt idx="9">
                  <c:v>1528</c:v>
                </c:pt>
              </c:numCache>
            </c:numRef>
          </c:val>
          <c:extLst>
            <c:ext xmlns:c16="http://schemas.microsoft.com/office/drawing/2014/chart" uri="{C3380CC4-5D6E-409C-BE32-E72D297353CC}">
              <c16:uniqueId val="{00000042-CF2D-46D1-B7AA-01E3B905A2EF}"/>
            </c:ext>
          </c:extLst>
        </c:ser>
        <c:ser>
          <c:idx val="7"/>
          <c:order val="7"/>
          <c:tx>
            <c:strRef>
              <c:f>'2.3.2地域別永住者数'!$B$46</c:f>
              <c:strCache>
                <c:ptCount val="1"/>
                <c:pt idx="0">
                  <c:v>中東</c:v>
                </c:pt>
              </c:strCache>
            </c:strRef>
          </c:tx>
          <c:spPr>
            <a:noFill/>
            <a:ln>
              <a:solidFill>
                <a:schemeClr val="tx1"/>
              </a:solidFill>
            </a:ln>
          </c:spPr>
          <c:invertIfNegative val="0"/>
          <c:dLbls>
            <c:delete val="1"/>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'2.3.2地域別永住者数'!$C$46:$L$46</c:f>
              <c:numCache>
                <c:formatCode>#,##0</c:formatCode>
                <c:ptCount val="10"/>
                <c:pt idx="0">
                  <c:v>1433</c:v>
                </c:pt>
                <c:pt idx="1">
                  <c:v>1520</c:v>
                </c:pt>
                <c:pt idx="2">
                  <c:v>1644</c:v>
                </c:pt>
                <c:pt idx="3">
                  <c:v>1746</c:v>
                </c:pt>
                <c:pt idx="4">
                  <c:v>1804</c:v>
                </c:pt>
                <c:pt idx="5">
                  <c:v>1767</c:v>
                </c:pt>
                <c:pt idx="6">
                  <c:v>1834</c:v>
                </c:pt>
                <c:pt idx="7">
                  <c:v>1889</c:v>
                </c:pt>
                <c:pt idx="8">
                  <c:v>1933</c:v>
                </c:pt>
                <c:pt idx="9">
                  <c:v>1909</c:v>
                </c:pt>
              </c:numCache>
            </c:numRef>
          </c:val>
          <c:extLst>
            <c:ext xmlns:c16="http://schemas.microsoft.com/office/drawing/2014/chart" uri="{C3380CC4-5D6E-409C-BE32-E72D297353CC}">
              <c16:uniqueId val="{00000043-CF2D-46D1-B7AA-01E3B905A2EF}"/>
            </c:ext>
          </c:extLst>
        </c:ser>
        <c:ser>
          <c:idx val="8"/>
          <c:order val="8"/>
          <c:tx>
            <c:strRef>
              <c:f>'2.3.2地域別永住者数'!$B$47</c:f>
              <c:strCache>
                <c:ptCount val="1"/>
                <c:pt idx="0">
                  <c:v>アフリカ</c:v>
                </c:pt>
              </c:strCache>
            </c:strRef>
          </c:tx>
          <c:spPr>
            <a:solidFill>
              <a:schemeClr val="bg2">
                <a:lumMod val="50000"/>
              </a:schemeClr>
            </a:solidFill>
            <a:ln>
              <a:solidFill>
                <a:schemeClr val="tx1"/>
              </a:solidFill>
            </a:ln>
          </c:spPr>
          <c:invertIfNegative val="0"/>
          <c:dLbls>
            <c:delete val="1"/>
          </c:dLbls>
          <c:cat>
            <c:strRef>
              <c:f>'2.3.2地域別永住者数'!$C$38:$L$38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'2.3.2地域別永住者数'!$C$47:$L$47</c:f>
              <c:numCache>
                <c:formatCode>#,##0</c:formatCode>
                <c:ptCount val="10"/>
                <c:pt idx="0">
                  <c:v>598</c:v>
                </c:pt>
                <c:pt idx="1">
                  <c:v>622</c:v>
                </c:pt>
                <c:pt idx="2">
                  <c:v>640</c:v>
                </c:pt>
                <c:pt idx="3">
                  <c:v>653</c:v>
                </c:pt>
                <c:pt idx="4">
                  <c:v>663</c:v>
                </c:pt>
                <c:pt idx="5">
                  <c:v>667</c:v>
                </c:pt>
                <c:pt idx="6">
                  <c:v>713</c:v>
                </c:pt>
                <c:pt idx="7">
                  <c:v>734</c:v>
                </c:pt>
                <c:pt idx="8">
                  <c:v>782</c:v>
                </c:pt>
                <c:pt idx="9">
                  <c:v>835</c:v>
                </c:pt>
              </c:numCache>
            </c:numRef>
          </c:val>
          <c:extLst>
            <c:ext xmlns:c16="http://schemas.microsoft.com/office/drawing/2014/chart" uri="{C3380CC4-5D6E-409C-BE32-E72D297353CC}">
              <c16:uniqueId val="{00000044-CF2D-46D1-B7AA-01E3B905A2EF}"/>
            </c:ext>
          </c:extLst>
        </c:ser>
        <c:dLbls>
          <c:showLegendKey val="0"/>
          <c:showVal val="1"/>
          <c:showCatName val="0"/>
          <c:showSerName val="0"/>
          <c:showPercent val="0"/>
          <c:showBubbleSize val="0"/>
        </c:dLbls>
        <c:gapWidth val="95"/>
        <c:overlap val="100"/>
        <c:axId val="107339776"/>
        <c:axId val="107341312"/>
      </c:barChart>
      <c:catAx>
        <c:axId val="107339776"/>
        <c:scaling>
          <c:orientation val="maxMin"/>
        </c:scaling>
        <c:delete val="0"/>
        <c:axPos val="l"/>
        <c:numFmt formatCode="General" sourceLinked="0"/>
        <c:majorTickMark val="none"/>
        <c:minorTickMark val="none"/>
        <c:tickLblPos val="nextTo"/>
        <c:txPr>
          <a:bodyPr/>
          <a:lstStyle/>
          <a:p>
            <a:pPr>
              <a:defRPr sz="900"/>
            </a:pPr>
            <a:endParaRPr lang="ja-JP"/>
          </a:p>
        </c:txPr>
        <c:crossAx val="107341312"/>
        <c:crosses val="autoZero"/>
        <c:auto val="1"/>
        <c:lblAlgn val="ctr"/>
        <c:lblOffset val="100"/>
        <c:noMultiLvlLbl val="0"/>
      </c:catAx>
      <c:valAx>
        <c:axId val="107341312"/>
        <c:scaling>
          <c:orientation val="minMax"/>
        </c:scaling>
        <c:delete val="1"/>
        <c:axPos val="t"/>
        <c:numFmt formatCode="0%" sourceLinked="1"/>
        <c:majorTickMark val="none"/>
        <c:minorTickMark val="none"/>
        <c:tickLblPos val="nextTo"/>
        <c:crossAx val="107339776"/>
        <c:crosses val="autoZero"/>
        <c:crossBetween val="between"/>
      </c:valAx>
    </c:plotArea>
    <c:legend>
      <c:legendPos val="t"/>
      <c:legendEntry>
        <c:idx val="0"/>
        <c:txPr>
          <a:bodyPr/>
          <a:lstStyle/>
          <a:p>
            <a:pPr>
              <a:defRPr sz="1400"/>
            </a:pPr>
            <a:endParaRPr lang="ja-JP"/>
          </a:p>
        </c:txPr>
      </c:legendEntry>
      <c:legendEntry>
        <c:idx val="1"/>
        <c:txPr>
          <a:bodyPr/>
          <a:lstStyle/>
          <a:p>
            <a:pPr>
              <a:defRPr sz="1400"/>
            </a:pPr>
            <a:endParaRPr lang="ja-JP"/>
          </a:p>
        </c:txPr>
      </c:legendEntry>
      <c:legendEntry>
        <c:idx val="2"/>
        <c:txPr>
          <a:bodyPr/>
          <a:lstStyle/>
          <a:p>
            <a:pPr>
              <a:defRPr sz="1400"/>
            </a:pPr>
            <a:endParaRPr lang="ja-JP"/>
          </a:p>
        </c:txPr>
      </c:legendEntry>
      <c:legendEntry>
        <c:idx val="3"/>
        <c:txPr>
          <a:bodyPr/>
          <a:lstStyle/>
          <a:p>
            <a:pPr>
              <a:defRPr sz="1400"/>
            </a:pPr>
            <a:endParaRPr lang="ja-JP"/>
          </a:p>
        </c:txPr>
      </c:legendEntry>
      <c:legendEntry>
        <c:idx val="4"/>
        <c:txPr>
          <a:bodyPr/>
          <a:lstStyle/>
          <a:p>
            <a:pPr>
              <a:defRPr sz="1400"/>
            </a:pPr>
            <a:endParaRPr lang="ja-JP"/>
          </a:p>
        </c:txPr>
      </c:legendEntry>
      <c:legendEntry>
        <c:idx val="5"/>
        <c:txPr>
          <a:bodyPr/>
          <a:lstStyle/>
          <a:p>
            <a:pPr>
              <a:defRPr sz="1400"/>
            </a:pPr>
            <a:endParaRPr lang="ja-JP"/>
          </a:p>
        </c:txPr>
      </c:legendEntry>
      <c:legendEntry>
        <c:idx val="6"/>
        <c:txPr>
          <a:bodyPr/>
          <a:lstStyle/>
          <a:p>
            <a:pPr>
              <a:defRPr sz="1400"/>
            </a:pPr>
            <a:endParaRPr lang="ja-JP"/>
          </a:p>
        </c:txPr>
      </c:legendEntry>
      <c:legendEntry>
        <c:idx val="7"/>
        <c:txPr>
          <a:bodyPr/>
          <a:lstStyle/>
          <a:p>
            <a:pPr>
              <a:defRPr sz="1400"/>
            </a:pPr>
            <a:endParaRPr lang="ja-JP"/>
          </a:p>
        </c:txPr>
      </c:legendEntry>
      <c:legendEntry>
        <c:idx val="8"/>
        <c:txPr>
          <a:bodyPr/>
          <a:lstStyle/>
          <a:p>
            <a:pPr>
              <a:defRPr sz="1400"/>
            </a:pPr>
            <a:endParaRPr lang="ja-JP"/>
          </a:p>
        </c:txPr>
      </c:legendEntry>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7.7195509665514243E-3"/>
          <c:w val="0.87366810706486087"/>
          <c:h val="0.89094261649317685"/>
        </c:manualLayout>
      </c:layout>
      <c:barChart>
        <c:barDir val="bar"/>
        <c:grouping val="percentStacked"/>
        <c:varyColors val="0"/>
        <c:ser>
          <c:idx val="0"/>
          <c:order val="0"/>
          <c:tx>
            <c:strRef>
              <c:f>'2.3.3地域別長期滞在者数'!$B$39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1.1467083234086082E-2"/>
                  <c:y val="3.5344541355685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FB-4E5A-AEDC-BF0694CBB7BF}"/>
                </c:ext>
              </c:extLst>
            </c:dLbl>
            <c:dLbl>
              <c:idx val="1"/>
              <c:layout>
                <c:manualLayout>
                  <c:x val="-1.3256084693538837E-2"/>
                  <c:y val="3.7533750085765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FB-4E5A-AEDC-BF0694CBB7BF}"/>
                </c:ext>
              </c:extLst>
            </c:dLbl>
            <c:dLbl>
              <c:idx val="2"/>
              <c:layout>
                <c:manualLayout>
                  <c:x val="-1.7859243960744963E-2"/>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FB-4E5A-AEDC-BF0694CBB7BF}"/>
                </c:ext>
              </c:extLst>
            </c:dLbl>
            <c:dLbl>
              <c:idx val="3"/>
              <c:layout>
                <c:manualLayout>
                  <c:x val="-9.2064779677479124E-3"/>
                  <c:y val="3.9723131208059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FB-4E5A-AEDC-BF0694CBB7BF}"/>
                </c:ext>
              </c:extLst>
            </c:dLbl>
            <c:dLbl>
              <c:idx val="4"/>
              <c:layout>
                <c:manualLayout>
                  <c:x val="-1.3256084693538837E-2"/>
                  <c:y val="3.5712253948902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FB-4E5A-AEDC-BF0694CBB7BF}"/>
                </c:ext>
              </c:extLst>
            </c:dLbl>
            <c:dLbl>
              <c:idx val="5"/>
              <c:layout>
                <c:manualLayout>
                  <c:x val="-9.0218541650524033E-3"/>
                  <c:y val="3.8269520056627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FB-4E5A-AEDC-BF0694CBB7BF}"/>
                </c:ext>
              </c:extLst>
            </c:dLbl>
            <c:dLbl>
              <c:idx val="6"/>
              <c:layout>
                <c:manualLayout>
                  <c:x val="-8.837389795692558E-3"/>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FB-4E5A-AEDC-BF0694CBB7BF}"/>
                </c:ext>
              </c:extLst>
            </c:dLbl>
            <c:dLbl>
              <c:idx val="7"/>
              <c:layout>
                <c:manualLayout>
                  <c:x val="-8.837389795692558E-3"/>
                  <c:y val="3.7166037492548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FB-4E5A-AEDC-BF0694CBB7BF}"/>
                </c:ext>
              </c:extLst>
            </c:dLbl>
            <c:dLbl>
              <c:idx val="8"/>
              <c:layout>
                <c:manualLayout>
                  <c:x val="-6.6279626301015875E-3"/>
                  <c:y val="3.9355246222627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FB-4E5A-AEDC-BF0694CBB7BF}"/>
                </c:ext>
              </c:extLst>
            </c:dLbl>
            <c:dLbl>
              <c:idx val="9"/>
              <c:layout>
                <c:manualLayout>
                  <c:x val="-8.837389795692558E-3"/>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FB-4E5A-AEDC-BF0694CBB7BF}"/>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'2.3.3地域別長期滞在者数'!$C$39:$L$39</c:f>
              <c:numCache>
                <c:formatCode>#,##0</c:formatCode>
                <c:ptCount val="10"/>
                <c:pt idx="0">
                  <c:v>274688</c:v>
                </c:pt>
                <c:pt idx="1">
                  <c:v>282994</c:v>
                </c:pt>
                <c:pt idx="2">
                  <c:v>291817</c:v>
                </c:pt>
                <c:pt idx="3">
                  <c:v>309046</c:v>
                </c:pt>
                <c:pt idx="4">
                  <c:v>338317</c:v>
                </c:pt>
                <c:pt idx="5">
                  <c:v>339860</c:v>
                </c:pt>
                <c:pt idx="6">
                  <c:v>353960</c:v>
                </c:pt>
                <c:pt idx="7">
                  <c:v>357966</c:v>
                </c:pt>
                <c:pt idx="8">
                  <c:v>363138</c:v>
                </c:pt>
                <c:pt idx="9">
                  <c:v>361695</c:v>
                </c:pt>
              </c:numCache>
            </c:numRef>
          </c:val>
          <c:extLst>
            <c:ext xmlns:c16="http://schemas.microsoft.com/office/drawing/2014/chart" uri="{C3380CC4-5D6E-409C-BE32-E72D297353CC}">
              <c16:uniqueId val="{0000000A-5CFB-4E5A-AEDC-BF0694CBB7BF}"/>
            </c:ext>
          </c:extLst>
        </c:ser>
        <c:ser>
          <c:idx val="1"/>
          <c:order val="1"/>
          <c:tx>
            <c:strRef>
              <c:f>'2.3.3地域別長期滞在者数'!$B$40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2.7366732066220955E-3"/>
                  <c:y val="3.7219823863426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FB-4E5A-AEDC-BF0694CBB7BF}"/>
                </c:ext>
              </c:extLst>
            </c:dLbl>
            <c:dLbl>
              <c:idx val="1"/>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CFB-4E5A-AEDC-BF0694CBB7BF}"/>
                </c:ext>
              </c:extLst>
            </c:dLbl>
            <c:dLbl>
              <c:idx val="2"/>
              <c:layout>
                <c:manualLayout>
                  <c:x val="0"/>
                  <c:y val="3.9408860201292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CFB-4E5A-AEDC-BF0694CBB7BF}"/>
                </c:ext>
              </c:extLst>
            </c:dLbl>
            <c:dLbl>
              <c:idx val="3"/>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FB-4E5A-AEDC-BF0694CBB7BF}"/>
                </c:ext>
              </c:extLst>
            </c:dLbl>
            <c:dLbl>
              <c:idx val="4"/>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FB-4E5A-AEDC-BF0694CBB7BF}"/>
                </c:ext>
              </c:extLst>
            </c:dLbl>
            <c:dLbl>
              <c:idx val="5"/>
              <c:layout>
                <c:manualLayout>
                  <c:x val="0"/>
                  <c:y val="3.7219479078998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FB-4E5A-AEDC-BF0694CBB7BF}"/>
                </c:ext>
              </c:extLst>
            </c:dLbl>
            <c:dLbl>
              <c:idx val="6"/>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CFB-4E5A-AEDC-BF0694CBB7BF}"/>
                </c:ext>
              </c:extLst>
            </c:dLbl>
            <c:dLbl>
              <c:idx val="7"/>
              <c:layout>
                <c:manualLayout>
                  <c:x val="0"/>
                  <c:y val="3.2840716834410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FB-4E5A-AEDC-BF0694CBB7BF}"/>
                </c:ext>
              </c:extLst>
            </c:dLbl>
            <c:dLbl>
              <c:idx val="8"/>
              <c:layout>
                <c:manualLayout>
                  <c:x val="0"/>
                  <c:y val="3.721947907899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FB-4E5A-AEDC-BF0694CBB7BF}"/>
                </c:ext>
              </c:extLst>
            </c:dLbl>
            <c:dLbl>
              <c:idx val="9"/>
              <c:layout>
                <c:manualLayout>
                  <c:x val="0"/>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FB-4E5A-AEDC-BF0694CBB7BF}"/>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'2.3.3地域別長期滞在者数'!$C$40:$L$40</c:f>
              <c:numCache>
                <c:formatCode>#,##0</c:formatCode>
                <c:ptCount val="10"/>
                <c:pt idx="0">
                  <c:v>43317</c:v>
                </c:pt>
                <c:pt idx="1">
                  <c:v>44465</c:v>
                </c:pt>
                <c:pt idx="2">
                  <c:v>41346</c:v>
                </c:pt>
                <c:pt idx="3">
                  <c:v>42290</c:v>
                </c:pt>
                <c:pt idx="4">
                  <c:v>44651</c:v>
                </c:pt>
                <c:pt idx="5">
                  <c:v>47454</c:v>
                </c:pt>
                <c:pt idx="6">
                  <c:v>48178</c:v>
                </c:pt>
                <c:pt idx="7">
                  <c:v>49720</c:v>
                </c:pt>
                <c:pt idx="8">
                  <c:v>52096</c:v>
                </c:pt>
                <c:pt idx="9">
                  <c:v>53793</c:v>
                </c:pt>
              </c:numCache>
            </c:numRef>
          </c:val>
          <c:extLst>
            <c:ext xmlns:c16="http://schemas.microsoft.com/office/drawing/2014/chart" uri="{C3380CC4-5D6E-409C-BE32-E72D297353CC}">
              <c16:uniqueId val="{00000015-5CFB-4E5A-AEDC-BF0694CBB7BF}"/>
            </c:ext>
          </c:extLst>
        </c:ser>
        <c:ser>
          <c:idx val="2"/>
          <c:order val="2"/>
          <c:tx>
            <c:strRef>
              <c:f>'2.3.3地域別長期滞在者数'!$B$41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7.4241932323696105E-17"/>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CFB-4E5A-AEDC-BF0694CBB7BF}"/>
                </c:ext>
              </c:extLst>
            </c:dLbl>
            <c:dLbl>
              <c:idx val="1"/>
              <c:layout>
                <c:manualLayout>
                  <c:x val="4.0496067257909246E-3"/>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CFB-4E5A-AEDC-BF0694CBB7BF}"/>
                </c:ext>
              </c:extLst>
            </c:dLbl>
            <c:dLbl>
              <c:idx val="2"/>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CFB-4E5A-AEDC-BF0694CBB7BF}"/>
                </c:ext>
              </c:extLst>
            </c:dLbl>
            <c:dLbl>
              <c:idx val="3"/>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CFB-4E5A-AEDC-BF0694CBB7BF}"/>
                </c:ext>
              </c:extLst>
            </c:dLbl>
            <c:dLbl>
              <c:idx val="4"/>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CFB-4E5A-AEDC-BF0694CBB7BF}"/>
                </c:ext>
              </c:extLst>
            </c:dLbl>
            <c:dLbl>
              <c:idx val="5"/>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CFB-4E5A-AEDC-BF0694CBB7BF}"/>
                </c:ext>
              </c:extLst>
            </c:dLbl>
            <c:dLbl>
              <c:idx val="6"/>
              <c:layout>
                <c:manualLayout>
                  <c:x val="0"/>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CFB-4E5A-AEDC-BF0694CBB7BF}"/>
                </c:ext>
              </c:extLst>
            </c:dLbl>
            <c:dLbl>
              <c:idx val="7"/>
              <c:layout>
                <c:manualLayout>
                  <c:x val="-7.4241932323696105E-17"/>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CFB-4E5A-AEDC-BF0694CBB7BF}"/>
                </c:ext>
              </c:extLst>
            </c:dLbl>
            <c:dLbl>
              <c:idx val="8"/>
              <c:layout>
                <c:manualLayout>
                  <c:x val="0"/>
                  <c:y val="3.503044274113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CFB-4E5A-AEDC-BF0694CBB7BF}"/>
                </c:ext>
              </c:extLst>
            </c:dLbl>
            <c:dLbl>
              <c:idx val="9"/>
              <c:layout>
                <c:manualLayout>
                  <c:x val="-7.4241932323696105E-17"/>
                  <c:y val="3.5030097956704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CFB-4E5A-AEDC-BF0694CBB7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'2.3.3地域別長期滞在者数'!$C$41:$L$41</c:f>
              <c:numCache>
                <c:formatCode>#,##0</c:formatCode>
                <c:ptCount val="10"/>
                <c:pt idx="0">
                  <c:v>269480</c:v>
                </c:pt>
                <c:pt idx="1">
                  <c:v>263221</c:v>
                </c:pt>
                <c:pt idx="2">
                  <c:v>261770</c:v>
                </c:pt>
                <c:pt idx="3">
                  <c:v>263579</c:v>
                </c:pt>
                <c:pt idx="4">
                  <c:v>274886</c:v>
                </c:pt>
                <c:pt idx="5">
                  <c:v>272355</c:v>
                </c:pt>
                <c:pt idx="6">
                  <c:v>263832</c:v>
                </c:pt>
                <c:pt idx="7">
                  <c:v>261179</c:v>
                </c:pt>
                <c:pt idx="8">
                  <c:v>261334</c:v>
                </c:pt>
                <c:pt idx="9">
                  <c:v>259675</c:v>
                </c:pt>
              </c:numCache>
            </c:numRef>
          </c:val>
          <c:extLst>
            <c:ext xmlns:c16="http://schemas.microsoft.com/office/drawing/2014/chart" uri="{C3380CC4-5D6E-409C-BE32-E72D297353CC}">
              <c16:uniqueId val="{00000020-5CFB-4E5A-AEDC-BF0694CBB7BF}"/>
            </c:ext>
          </c:extLst>
        </c:ser>
        <c:ser>
          <c:idx val="3"/>
          <c:order val="3"/>
          <c:tx>
            <c:strRef>
              <c:f>'2.3.3地域別長期滞在者数'!$B$42</c:f>
              <c:strCache>
                <c:ptCount val="1"/>
                <c:pt idx="0">
                  <c:v>中米</c:v>
                </c:pt>
              </c:strCache>
            </c:strRef>
          </c:tx>
          <c:spPr>
            <a:pattFill prst="trellis">
              <a:fgClr>
                <a:schemeClr val="tx1"/>
              </a:fgClr>
              <a:bgClr>
                <a:schemeClr val="bg1"/>
              </a:bgClr>
            </a:pattFill>
            <a:ln>
              <a:solidFill>
                <a:schemeClr val="tx1"/>
              </a:solidFill>
            </a:ln>
          </c:spPr>
          <c:invertIfNegative val="0"/>
          <c:dLbls>
            <c:delete val="1"/>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'2.3.3地域別長期滞在者数'!$C$42:$L$42</c:f>
              <c:numCache>
                <c:formatCode>#,##0</c:formatCode>
                <c:ptCount val="10"/>
                <c:pt idx="0">
                  <c:v>6090</c:v>
                </c:pt>
                <c:pt idx="1">
                  <c:v>6286</c:v>
                </c:pt>
                <c:pt idx="2">
                  <c:v>6637</c:v>
                </c:pt>
                <c:pt idx="3">
                  <c:v>6973</c:v>
                </c:pt>
                <c:pt idx="4">
                  <c:v>7824</c:v>
                </c:pt>
                <c:pt idx="5">
                  <c:v>8005</c:v>
                </c:pt>
                <c:pt idx="6">
                  <c:v>8711</c:v>
                </c:pt>
                <c:pt idx="7">
                  <c:v>8781</c:v>
                </c:pt>
                <c:pt idx="8">
                  <c:v>10809</c:v>
                </c:pt>
                <c:pt idx="9">
                  <c:v>10528</c:v>
                </c:pt>
              </c:numCache>
            </c:numRef>
          </c:val>
          <c:extLst>
            <c:ext xmlns:c16="http://schemas.microsoft.com/office/drawing/2014/chart" uri="{C3380CC4-5D6E-409C-BE32-E72D297353CC}">
              <c16:uniqueId val="{00000021-5CFB-4E5A-AEDC-BF0694CBB7BF}"/>
            </c:ext>
          </c:extLst>
        </c:ser>
        <c:ser>
          <c:idx val="4"/>
          <c:order val="4"/>
          <c:tx>
            <c:strRef>
              <c:f>'2.3.3地域別長期滞在者数'!$B$43</c:f>
              <c:strCache>
                <c:ptCount val="1"/>
                <c:pt idx="0">
                  <c:v>南米</c:v>
                </c:pt>
              </c:strCache>
            </c:strRef>
          </c:tx>
          <c:spPr>
            <a:pattFill prst="dashUpDiag">
              <a:fgClr>
                <a:schemeClr val="tx1"/>
              </a:fgClr>
              <a:bgClr>
                <a:srgbClr val="FFFF00"/>
              </a:bgClr>
            </a:pattFill>
            <a:ln>
              <a:solidFill>
                <a:schemeClr val="tx1"/>
              </a:solidFill>
            </a:ln>
          </c:spPr>
          <c:invertIfNegative val="0"/>
          <c:dLbls>
            <c:delete val="1"/>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'2.3.3地域別長期滞在者数'!$C$43:$L$43</c:f>
              <c:numCache>
                <c:formatCode>#,##0</c:formatCode>
                <c:ptCount val="10"/>
                <c:pt idx="0">
                  <c:v>5613</c:v>
                </c:pt>
                <c:pt idx="1">
                  <c:v>5902</c:v>
                </c:pt>
                <c:pt idx="2">
                  <c:v>5885</c:v>
                </c:pt>
                <c:pt idx="3">
                  <c:v>5861</c:v>
                </c:pt>
                <c:pt idx="4">
                  <c:v>7003</c:v>
                </c:pt>
                <c:pt idx="5">
                  <c:v>8023</c:v>
                </c:pt>
                <c:pt idx="6">
                  <c:v>7781</c:v>
                </c:pt>
                <c:pt idx="7">
                  <c:v>7415</c:v>
                </c:pt>
                <c:pt idx="8">
                  <c:v>7963</c:v>
                </c:pt>
                <c:pt idx="9">
                  <c:v>7866</c:v>
                </c:pt>
              </c:numCache>
            </c:numRef>
          </c:val>
          <c:extLst>
            <c:ext xmlns:c16="http://schemas.microsoft.com/office/drawing/2014/chart" uri="{C3380CC4-5D6E-409C-BE32-E72D297353CC}">
              <c16:uniqueId val="{00000022-5CFB-4E5A-AEDC-BF0694CBB7BF}"/>
            </c:ext>
          </c:extLst>
        </c:ser>
        <c:ser>
          <c:idx val="5"/>
          <c:order val="5"/>
          <c:tx>
            <c:strRef>
              <c:f>'2.3.3地域別長期滞在者数'!$B$44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0"/>
                  <c:y val="3.5030097956704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CFB-4E5A-AEDC-BF0694CBB7BF}"/>
                </c:ext>
              </c:extLst>
            </c:dLbl>
            <c:dLbl>
              <c:idx val="1"/>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CFB-4E5A-AEDC-BF0694CBB7BF}"/>
                </c:ext>
              </c:extLst>
            </c:dLbl>
            <c:dLbl>
              <c:idx val="2"/>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CFB-4E5A-AEDC-BF0694CBB7BF}"/>
                </c:ext>
              </c:extLst>
            </c:dLbl>
            <c:dLbl>
              <c:idx val="3"/>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CFB-4E5A-AEDC-BF0694CBB7BF}"/>
                </c:ext>
              </c:extLst>
            </c:dLbl>
            <c:dLbl>
              <c:idx val="4"/>
              <c:layout>
                <c:manualLayout>
                  <c:x val="2.0248033628954623E-3"/>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CFB-4E5A-AEDC-BF0694CBB7BF}"/>
                </c:ext>
              </c:extLst>
            </c:dLbl>
            <c:dLbl>
              <c:idx val="5"/>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CFB-4E5A-AEDC-BF0694CBB7BF}"/>
                </c:ext>
              </c:extLst>
            </c:dLbl>
            <c:dLbl>
              <c:idx val="6"/>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CFB-4E5A-AEDC-BF0694CBB7BF}"/>
                </c:ext>
              </c:extLst>
            </c:dLbl>
            <c:dLbl>
              <c:idx val="7"/>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CFB-4E5A-AEDC-BF0694CBB7BF}"/>
                </c:ext>
              </c:extLst>
            </c:dLbl>
            <c:dLbl>
              <c:idx val="8"/>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CFB-4E5A-AEDC-BF0694CBB7BF}"/>
                </c:ext>
              </c:extLst>
            </c:dLbl>
            <c:dLbl>
              <c:idx val="9"/>
              <c:layout>
                <c:manualLayout>
                  <c:x val="2.0248033628954623E-3"/>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CFB-4E5A-AEDC-BF0694CBB7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'2.3.3地域別長期滞在者数'!$C$44:$L$44</c:f>
              <c:numCache>
                <c:formatCode>#,##0</c:formatCode>
                <c:ptCount val="10"/>
                <c:pt idx="0">
                  <c:v>133970</c:v>
                </c:pt>
                <c:pt idx="1">
                  <c:v>132789</c:v>
                </c:pt>
                <c:pt idx="2">
                  <c:v>129076</c:v>
                </c:pt>
                <c:pt idx="3">
                  <c:v>132632</c:v>
                </c:pt>
                <c:pt idx="4">
                  <c:v>141967</c:v>
                </c:pt>
                <c:pt idx="5">
                  <c:v>140608</c:v>
                </c:pt>
                <c:pt idx="6">
                  <c:v>147746</c:v>
                </c:pt>
                <c:pt idx="7">
                  <c:v>150994</c:v>
                </c:pt>
                <c:pt idx="8">
                  <c:v>150120</c:v>
                </c:pt>
                <c:pt idx="9">
                  <c:v>149606</c:v>
                </c:pt>
              </c:numCache>
            </c:numRef>
          </c:val>
          <c:extLst>
            <c:ext xmlns:c16="http://schemas.microsoft.com/office/drawing/2014/chart" uri="{C3380CC4-5D6E-409C-BE32-E72D297353CC}">
              <c16:uniqueId val="{0000002D-5CFB-4E5A-AEDC-BF0694CBB7BF}"/>
            </c:ext>
          </c:extLst>
        </c:ser>
        <c:ser>
          <c:idx val="6"/>
          <c:order val="6"/>
          <c:tx>
            <c:strRef>
              <c:f>'2.3.3地域別長期滞在者数'!$B$45</c:f>
              <c:strCache>
                <c:ptCount val="1"/>
                <c:pt idx="0">
                  <c:v>東欧・旧ソ連</c:v>
                </c:pt>
              </c:strCache>
            </c:strRef>
          </c:tx>
          <c:spPr>
            <a:solidFill>
              <a:schemeClr val="tx1"/>
            </a:solidFill>
            <a:ln>
              <a:solidFill>
                <a:schemeClr val="tx1"/>
              </a:solidFill>
            </a:ln>
          </c:spPr>
          <c:invertIfNegative val="0"/>
          <c:dLbls>
            <c:delete val="1"/>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'2.3.3地域別長期滞在者数'!$C$45:$L$45</c:f>
              <c:numCache>
                <c:formatCode>#,##0</c:formatCode>
                <c:ptCount val="10"/>
                <c:pt idx="0">
                  <c:v>7156</c:v>
                </c:pt>
                <c:pt idx="1">
                  <c:v>6985</c:v>
                </c:pt>
                <c:pt idx="2">
                  <c:v>6855</c:v>
                </c:pt>
                <c:pt idx="3">
                  <c:v>7084</c:v>
                </c:pt>
                <c:pt idx="4">
                  <c:v>7664</c:v>
                </c:pt>
                <c:pt idx="5">
                  <c:v>7805</c:v>
                </c:pt>
                <c:pt idx="6">
                  <c:v>7869</c:v>
                </c:pt>
                <c:pt idx="7">
                  <c:v>7947</c:v>
                </c:pt>
                <c:pt idx="8">
                  <c:v>8381</c:v>
                </c:pt>
                <c:pt idx="9">
                  <c:v>8722</c:v>
                </c:pt>
              </c:numCache>
            </c:numRef>
          </c:val>
          <c:extLst>
            <c:ext xmlns:c16="http://schemas.microsoft.com/office/drawing/2014/chart" uri="{C3380CC4-5D6E-409C-BE32-E72D297353CC}">
              <c16:uniqueId val="{0000002E-5CFB-4E5A-AEDC-BF0694CBB7BF}"/>
            </c:ext>
          </c:extLst>
        </c:ser>
        <c:ser>
          <c:idx val="7"/>
          <c:order val="7"/>
          <c:tx>
            <c:strRef>
              <c:f>'2.3.3地域別長期滞在者数'!$B$46</c:f>
              <c:strCache>
                <c:ptCount val="1"/>
                <c:pt idx="0">
                  <c:v>中東</c:v>
                </c:pt>
              </c:strCache>
            </c:strRef>
          </c:tx>
          <c:spPr>
            <a:noFill/>
            <a:ln>
              <a:solidFill>
                <a:schemeClr val="tx1"/>
              </a:solidFill>
            </a:ln>
          </c:spPr>
          <c:invertIfNegative val="0"/>
          <c:dLbls>
            <c:delete val="1"/>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'2.3.3地域別長期滞在者数'!$C$46:$L$46</c:f>
              <c:numCache>
                <c:formatCode>#,##0</c:formatCode>
                <c:ptCount val="10"/>
                <c:pt idx="0">
                  <c:v>8321</c:v>
                </c:pt>
                <c:pt idx="1">
                  <c:v>8312</c:v>
                </c:pt>
                <c:pt idx="2">
                  <c:v>8051</c:v>
                </c:pt>
                <c:pt idx="3">
                  <c:v>7706</c:v>
                </c:pt>
                <c:pt idx="4">
                  <c:v>7802</c:v>
                </c:pt>
                <c:pt idx="5">
                  <c:v>8006</c:v>
                </c:pt>
                <c:pt idx="6">
                  <c:v>8249</c:v>
                </c:pt>
                <c:pt idx="7">
                  <c:v>8680</c:v>
                </c:pt>
                <c:pt idx="8">
                  <c:v>9029</c:v>
                </c:pt>
                <c:pt idx="9">
                  <c:v>9146</c:v>
                </c:pt>
              </c:numCache>
            </c:numRef>
          </c:val>
          <c:extLst>
            <c:ext xmlns:c16="http://schemas.microsoft.com/office/drawing/2014/chart" uri="{C3380CC4-5D6E-409C-BE32-E72D297353CC}">
              <c16:uniqueId val="{0000002F-5CFB-4E5A-AEDC-BF0694CBB7BF}"/>
            </c:ext>
          </c:extLst>
        </c:ser>
        <c:ser>
          <c:idx val="8"/>
          <c:order val="8"/>
          <c:tx>
            <c:strRef>
              <c:f>'2.3.3地域別長期滞在者数'!$B$47</c:f>
              <c:strCache>
                <c:ptCount val="1"/>
                <c:pt idx="0">
                  <c:v>アフリカ</c:v>
                </c:pt>
              </c:strCache>
            </c:strRef>
          </c:tx>
          <c:spPr>
            <a:solidFill>
              <a:schemeClr val="bg2">
                <a:lumMod val="50000"/>
              </a:schemeClr>
            </a:solidFill>
            <a:ln>
              <a:solidFill>
                <a:schemeClr val="tx1"/>
              </a:solidFill>
            </a:ln>
          </c:spPr>
          <c:invertIfNegative val="0"/>
          <c:dLbls>
            <c:delete val="1"/>
          </c:dLbls>
          <c:cat>
            <c:strRef>
              <c:f>'2.3.3地域別長期滞在者数'!$C$38:$L$38</c:f>
              <c:strCache>
                <c:ptCount val="10"/>
                <c:pt idx="0">
                  <c:v> 平成20年</c:v>
                </c:pt>
                <c:pt idx="1">
                  <c:v> ２１年</c:v>
                </c:pt>
                <c:pt idx="2">
                  <c:v> ２２年</c:v>
                </c:pt>
                <c:pt idx="3">
                  <c:v> ２３年</c:v>
                </c:pt>
                <c:pt idx="4">
                  <c:v> ２４年</c:v>
                </c:pt>
                <c:pt idx="5">
                  <c:v> ２５年</c:v>
                </c:pt>
                <c:pt idx="6">
                  <c:v> ２６年</c:v>
                </c:pt>
                <c:pt idx="7">
                  <c:v> ２７年</c:v>
                </c:pt>
                <c:pt idx="8">
                  <c:v> ２８年</c:v>
                </c:pt>
                <c:pt idx="9">
                  <c:v> ２９年</c:v>
                </c:pt>
              </c:strCache>
            </c:strRef>
          </c:cat>
          <c:val>
            <c:numRef>
              <c:f>'2.3.3地域別長期滞在者数'!$C$47:$L$47</c:f>
              <c:numCache>
                <c:formatCode>#,##0</c:formatCode>
                <c:ptCount val="10"/>
                <c:pt idx="0">
                  <c:v>7060</c:v>
                </c:pt>
                <c:pt idx="1">
                  <c:v>7266</c:v>
                </c:pt>
                <c:pt idx="2">
                  <c:v>7323</c:v>
                </c:pt>
                <c:pt idx="3">
                  <c:v>7449</c:v>
                </c:pt>
                <c:pt idx="4">
                  <c:v>7573</c:v>
                </c:pt>
                <c:pt idx="5">
                  <c:v>7370</c:v>
                </c:pt>
                <c:pt idx="6">
                  <c:v>7337.1</c:v>
                </c:pt>
                <c:pt idx="7">
                  <c:v>7286</c:v>
                </c:pt>
                <c:pt idx="8">
                  <c:v>7149</c:v>
                </c:pt>
                <c:pt idx="9">
                  <c:v>6756</c:v>
                </c:pt>
              </c:numCache>
            </c:numRef>
          </c:val>
          <c:extLst>
            <c:ext xmlns:c16="http://schemas.microsoft.com/office/drawing/2014/chart" uri="{C3380CC4-5D6E-409C-BE32-E72D297353CC}">
              <c16:uniqueId val="{00000030-5CFB-4E5A-AEDC-BF0694CBB7BF}"/>
            </c:ext>
          </c:extLst>
        </c:ser>
        <c:dLbls>
          <c:showLegendKey val="0"/>
          <c:showVal val="1"/>
          <c:showCatName val="0"/>
          <c:showSerName val="0"/>
          <c:showPercent val="0"/>
          <c:showBubbleSize val="0"/>
        </c:dLbls>
        <c:gapWidth val="95"/>
        <c:overlap val="100"/>
        <c:axId val="107545728"/>
        <c:axId val="107547264"/>
      </c:barChart>
      <c:catAx>
        <c:axId val="107545728"/>
        <c:scaling>
          <c:orientation val="maxMin"/>
        </c:scaling>
        <c:delete val="0"/>
        <c:axPos val="l"/>
        <c:numFmt formatCode="General" sourceLinked="0"/>
        <c:majorTickMark val="none"/>
        <c:minorTickMark val="none"/>
        <c:tickLblPos val="nextTo"/>
        <c:txPr>
          <a:bodyPr/>
          <a:lstStyle/>
          <a:p>
            <a:pPr>
              <a:defRPr sz="900"/>
            </a:pPr>
            <a:endParaRPr lang="ja-JP"/>
          </a:p>
        </c:txPr>
        <c:crossAx val="107547264"/>
        <c:crosses val="autoZero"/>
        <c:auto val="1"/>
        <c:lblAlgn val="ctr"/>
        <c:lblOffset val="100"/>
        <c:noMultiLvlLbl val="0"/>
      </c:catAx>
      <c:valAx>
        <c:axId val="107547264"/>
        <c:scaling>
          <c:orientation val="minMax"/>
        </c:scaling>
        <c:delete val="1"/>
        <c:axPos val="t"/>
        <c:numFmt formatCode="0%" sourceLinked="1"/>
        <c:majorTickMark val="none"/>
        <c:minorTickMark val="none"/>
        <c:tickLblPos val="nextTo"/>
        <c:crossAx val="107545728"/>
        <c:crosses val="autoZero"/>
        <c:crossBetween val="between"/>
      </c:valAx>
    </c:plotArea>
    <c:legend>
      <c:legendPos val="t"/>
      <c:layout>
        <c:manualLayout>
          <c:xMode val="edge"/>
          <c:yMode val="edge"/>
          <c:x val="0"/>
          <c:y val="0.89878933693894336"/>
          <c:w val="1"/>
          <c:h val="9.6873471182612456E-2"/>
        </c:manualLayout>
      </c:layout>
      <c:overlay val="0"/>
      <c:txPr>
        <a:bodyPr/>
        <a:lstStyle/>
        <a:p>
          <a:pPr>
            <a:defRPr sz="1400"/>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400"/>
              <a:t>地域別男女比率  </a:t>
            </a:r>
            <a:r>
              <a:rPr lang="ja-JP" altLang="en-US" sz="1200"/>
              <a:t>（平成２９年）　</a:t>
            </a:r>
          </a:p>
        </c:rich>
      </c:tx>
      <c:layout>
        <c:manualLayout>
          <c:xMode val="edge"/>
          <c:yMode val="edge"/>
          <c:x val="0.11476561798351623"/>
          <c:y val="2.0645775110687933E-2"/>
        </c:manualLayout>
      </c:layout>
      <c:overlay val="0"/>
    </c:title>
    <c:autoTitleDeleted val="0"/>
    <c:plotArea>
      <c:layout>
        <c:manualLayout>
          <c:layoutTarget val="inner"/>
          <c:xMode val="edge"/>
          <c:yMode val="edge"/>
          <c:x val="0.23488239201215114"/>
          <c:y val="0.11932560936437861"/>
          <c:w val="0.69333921545986021"/>
          <c:h val="0.80514715059079411"/>
        </c:manualLayout>
      </c:layout>
      <c:barChart>
        <c:barDir val="bar"/>
        <c:grouping val="percentStacked"/>
        <c:varyColors val="0"/>
        <c:ser>
          <c:idx val="0"/>
          <c:order val="0"/>
          <c:tx>
            <c:strRef>
              <c:f>'2.4男女別邦人数'!$E$63</c:f>
              <c:strCache>
                <c:ptCount val="1"/>
                <c:pt idx="0">
                  <c:v>男</c:v>
                </c:pt>
              </c:strCache>
            </c:strRef>
          </c:tx>
          <c:spPr>
            <a:pattFill prst="pct5">
              <a:fgClr>
                <a:schemeClr val="tx1"/>
              </a:fgClr>
              <a:bgClr>
                <a:srgbClr val="FFC000"/>
              </a:bgClr>
            </a:pattFill>
            <a:ln>
              <a:solidFill>
                <a:schemeClr val="tx1"/>
              </a:solidFill>
            </a:ln>
          </c:spPr>
          <c:invertIfNegative val="0"/>
          <c:dLbls>
            <c:dLbl>
              <c:idx val="0"/>
              <c:layout>
                <c:manualLayout>
                  <c:x val="4.1925205433506621E-3"/>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08-4294-A20B-FEC12966F3B8}"/>
                </c:ext>
              </c:extLst>
            </c:dLbl>
            <c:dLbl>
              <c:idx val="1"/>
              <c:layout>
                <c:manualLayout>
                  <c:x val="0"/>
                  <c:y val="3.7908873263163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08-4294-A20B-FEC12966F3B8}"/>
                </c:ext>
              </c:extLst>
            </c:dLbl>
            <c:dLbl>
              <c:idx val="2"/>
              <c:layout>
                <c:manualLayout>
                  <c:x val="0"/>
                  <c:y val="3.790868670466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08-4294-A20B-FEC12966F3B8}"/>
                </c:ext>
              </c:extLst>
            </c:dLbl>
            <c:dLbl>
              <c:idx val="3"/>
              <c:layout>
                <c:manualLayout>
                  <c:x val="0"/>
                  <c:y val="4.027797962370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08-4294-A20B-FEC12966F3B8}"/>
                </c:ext>
              </c:extLst>
            </c:dLbl>
            <c:dLbl>
              <c:idx val="4"/>
              <c:layout>
                <c:manualLayout>
                  <c:x val="-4.1925205433506621E-3"/>
                  <c:y val="4.2647272542749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08-4294-A20B-FEC12966F3B8}"/>
                </c:ext>
              </c:extLst>
            </c:dLbl>
            <c:dLbl>
              <c:idx val="5"/>
              <c:layout>
                <c:manualLayout>
                  <c:x val="-4.1925205433506621E-3"/>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08-4294-A20B-FEC12966F3B8}"/>
                </c:ext>
              </c:extLst>
            </c:dLbl>
            <c:dLbl>
              <c:idx val="6"/>
              <c:layout>
                <c:manualLayout>
                  <c:x val="0"/>
                  <c:y val="4.0277979623707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08-4294-A20B-FEC12966F3B8}"/>
                </c:ext>
              </c:extLst>
            </c:dLbl>
            <c:dLbl>
              <c:idx val="7"/>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08-4294-A20B-FEC12966F3B8}"/>
                </c:ext>
              </c:extLst>
            </c:dLbl>
            <c:dLbl>
              <c:idx val="8"/>
              <c:layout>
                <c:manualLayout>
                  <c:x val="0"/>
                  <c:y val="3.7909059821661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08-4294-A20B-FEC12966F3B8}"/>
                </c:ext>
              </c:extLst>
            </c:dLbl>
            <c:dLbl>
              <c:idx val="9"/>
              <c:layout>
                <c:manualLayout>
                  <c:x val="0"/>
                  <c:y val="3.55395803441220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08-4294-A20B-FEC12966F3B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'2.4男女別邦人数'!$D$64:$D$73</c:f>
              <c:strCache>
                <c:ptCount val="10"/>
                <c:pt idx="0">
                  <c:v>アジア</c:v>
                </c:pt>
                <c:pt idx="1">
                  <c:v>大洋州</c:v>
                </c:pt>
                <c:pt idx="2">
                  <c:v>北米</c:v>
                </c:pt>
                <c:pt idx="3">
                  <c:v>中米</c:v>
                </c:pt>
                <c:pt idx="4">
                  <c:v>南米</c:v>
                </c:pt>
                <c:pt idx="5">
                  <c:v>西欧</c:v>
                </c:pt>
                <c:pt idx="6">
                  <c:v>東欧・旧ソ連</c:v>
                </c:pt>
                <c:pt idx="7">
                  <c:v>中東</c:v>
                </c:pt>
                <c:pt idx="8">
                  <c:v>アフリカ</c:v>
                </c:pt>
                <c:pt idx="9">
                  <c:v>全世界</c:v>
                </c:pt>
              </c:strCache>
            </c:strRef>
          </c:cat>
          <c:val>
            <c:numRef>
              <c:f>'2.4男女別邦人数'!$E$64:$E$73</c:f>
              <c:numCache>
                <c:formatCode>0.0%</c:formatCode>
                <c:ptCount val="10"/>
                <c:pt idx="0">
                  <c:v>0.61905633702539697</c:v>
                </c:pt>
                <c:pt idx="1">
                  <c:v>0.37131819985584591</c:v>
                </c:pt>
                <c:pt idx="2">
                  <c:v>0.41672107626210109</c:v>
                </c:pt>
                <c:pt idx="3">
                  <c:v>0.56807808440418506</c:v>
                </c:pt>
                <c:pt idx="4">
                  <c:v>0.52488572879634332</c:v>
                </c:pt>
                <c:pt idx="5">
                  <c:v>0.39573552515791366</c:v>
                </c:pt>
                <c:pt idx="6">
                  <c:v>0.54136585365853662</c:v>
                </c:pt>
                <c:pt idx="7">
                  <c:v>0.52437810945273633</c:v>
                </c:pt>
                <c:pt idx="8">
                  <c:v>0.52535897773679352</c:v>
                </c:pt>
                <c:pt idx="9">
                  <c:v>0.47840336693861552</c:v>
                </c:pt>
              </c:numCache>
            </c:numRef>
          </c:val>
          <c:extLst>
            <c:ext xmlns:c16="http://schemas.microsoft.com/office/drawing/2014/chart" uri="{C3380CC4-5D6E-409C-BE32-E72D297353CC}">
              <c16:uniqueId val="{0000000A-DD08-4294-A20B-FEC12966F3B8}"/>
            </c:ext>
          </c:extLst>
        </c:ser>
        <c:ser>
          <c:idx val="1"/>
          <c:order val="1"/>
          <c:tx>
            <c:strRef>
              <c:f>'2.4男女別邦人数'!$F$63</c:f>
              <c:strCache>
                <c:ptCount val="1"/>
                <c:pt idx="0">
                  <c:v>女</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08-4294-A20B-FEC12966F3B8}"/>
                </c:ext>
              </c:extLst>
            </c:dLbl>
            <c:dLbl>
              <c:idx val="1"/>
              <c:layout>
                <c:manualLayout>
                  <c:x val="0"/>
                  <c:y val="3.7908686704666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D08-4294-A20B-FEC12966F3B8}"/>
                </c:ext>
              </c:extLst>
            </c:dLbl>
            <c:dLbl>
              <c:idx val="2"/>
              <c:layout>
                <c:manualLayout>
                  <c:x val="0"/>
                  <c:y val="4.027797962370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08-4294-A20B-FEC12966F3B8}"/>
                </c:ext>
              </c:extLst>
            </c:dLbl>
            <c:dLbl>
              <c:idx val="3"/>
              <c:layout>
                <c:manualLayout>
                  <c:x val="7.6861988711842988E-17"/>
                  <c:y val="3.790868670466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08-4294-A20B-FEC12966F3B8}"/>
                </c:ext>
              </c:extLst>
            </c:dLbl>
            <c:dLbl>
              <c:idx val="4"/>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08-4294-A20B-FEC12966F3B8}"/>
                </c:ext>
              </c:extLst>
            </c:dLbl>
            <c:dLbl>
              <c:idx val="5"/>
              <c:layout>
                <c:manualLayout>
                  <c:x val="0"/>
                  <c:y val="3.79088732631637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08-4294-A20B-FEC12966F3B8}"/>
                </c:ext>
              </c:extLst>
            </c:dLbl>
            <c:dLbl>
              <c:idx val="6"/>
              <c:layout>
                <c:manualLayout>
                  <c:x val="4.1925205433506621E-3"/>
                  <c:y val="4.0278166182205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08-4294-A20B-FEC12966F3B8}"/>
                </c:ext>
              </c:extLst>
            </c:dLbl>
            <c:dLbl>
              <c:idx val="7"/>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08-4294-A20B-FEC12966F3B8}"/>
                </c:ext>
              </c:extLst>
            </c:dLbl>
            <c:dLbl>
              <c:idx val="8"/>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D08-4294-A20B-FEC12966F3B8}"/>
                </c:ext>
              </c:extLst>
            </c:dLbl>
            <c:dLbl>
              <c:idx val="9"/>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D08-4294-A20B-FEC12966F3B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'2.4男女別邦人数'!$D$64:$D$73</c:f>
              <c:strCache>
                <c:ptCount val="10"/>
                <c:pt idx="0">
                  <c:v>アジア</c:v>
                </c:pt>
                <c:pt idx="1">
                  <c:v>大洋州</c:v>
                </c:pt>
                <c:pt idx="2">
                  <c:v>北米</c:v>
                </c:pt>
                <c:pt idx="3">
                  <c:v>中米</c:v>
                </c:pt>
                <c:pt idx="4">
                  <c:v>南米</c:v>
                </c:pt>
                <c:pt idx="5">
                  <c:v>西欧</c:v>
                </c:pt>
                <c:pt idx="6">
                  <c:v>東欧・旧ソ連</c:v>
                </c:pt>
                <c:pt idx="7">
                  <c:v>中東</c:v>
                </c:pt>
                <c:pt idx="8">
                  <c:v>アフリカ</c:v>
                </c:pt>
                <c:pt idx="9">
                  <c:v>全世界</c:v>
                </c:pt>
              </c:strCache>
            </c:strRef>
          </c:cat>
          <c:val>
            <c:numRef>
              <c:f>'2.4男女別邦人数'!$F$64:$F$73</c:f>
              <c:numCache>
                <c:formatCode>0.0%</c:formatCode>
                <c:ptCount val="10"/>
                <c:pt idx="0">
                  <c:v>0.38094366297460308</c:v>
                </c:pt>
                <c:pt idx="1">
                  <c:v>0.62868180014415409</c:v>
                </c:pt>
                <c:pt idx="2">
                  <c:v>0.58327892373789891</c:v>
                </c:pt>
                <c:pt idx="3">
                  <c:v>0.43192191559581489</c:v>
                </c:pt>
                <c:pt idx="4">
                  <c:v>0.47511427120365668</c:v>
                </c:pt>
                <c:pt idx="5">
                  <c:v>0.60426447484208634</c:v>
                </c:pt>
                <c:pt idx="6">
                  <c:v>0.45863414634146343</c:v>
                </c:pt>
                <c:pt idx="7">
                  <c:v>0.47562189054726367</c:v>
                </c:pt>
                <c:pt idx="8">
                  <c:v>0.47464102226320642</c:v>
                </c:pt>
                <c:pt idx="9">
                  <c:v>0.52159663306138448</c:v>
                </c:pt>
              </c:numCache>
            </c:numRef>
          </c:val>
          <c:extLst>
            <c:ext xmlns:c16="http://schemas.microsoft.com/office/drawing/2014/chart" uri="{C3380CC4-5D6E-409C-BE32-E72D297353CC}">
              <c16:uniqueId val="{00000015-DD08-4294-A20B-FEC12966F3B8}"/>
            </c:ext>
          </c:extLst>
        </c:ser>
        <c:dLbls>
          <c:showLegendKey val="0"/>
          <c:showVal val="1"/>
          <c:showCatName val="0"/>
          <c:showSerName val="0"/>
          <c:showPercent val="0"/>
          <c:showBubbleSize val="0"/>
        </c:dLbls>
        <c:gapWidth val="95"/>
        <c:overlap val="100"/>
        <c:axId val="107634688"/>
        <c:axId val="107636224"/>
      </c:barChart>
      <c:catAx>
        <c:axId val="107634688"/>
        <c:scaling>
          <c:orientation val="maxMin"/>
        </c:scaling>
        <c:delete val="0"/>
        <c:axPos val="l"/>
        <c:numFmt formatCode="General" sourceLinked="0"/>
        <c:majorTickMark val="none"/>
        <c:minorTickMark val="none"/>
        <c:tickLblPos val="nextTo"/>
        <c:txPr>
          <a:bodyPr/>
          <a:lstStyle/>
          <a:p>
            <a:pPr>
              <a:defRPr sz="800"/>
            </a:pPr>
            <a:endParaRPr lang="ja-JP"/>
          </a:p>
        </c:txPr>
        <c:crossAx val="107636224"/>
        <c:crosses val="autoZero"/>
        <c:auto val="1"/>
        <c:lblAlgn val="ctr"/>
        <c:lblOffset val="100"/>
        <c:noMultiLvlLbl val="0"/>
      </c:catAx>
      <c:valAx>
        <c:axId val="107636224"/>
        <c:scaling>
          <c:orientation val="minMax"/>
        </c:scaling>
        <c:delete val="0"/>
        <c:axPos val="t"/>
        <c:majorGridlines/>
        <c:numFmt formatCode="0%" sourceLinked="1"/>
        <c:majorTickMark val="in"/>
        <c:minorTickMark val="none"/>
        <c:tickLblPos val="nextTo"/>
        <c:spPr>
          <a:ln w="9525">
            <a:noFill/>
          </a:ln>
        </c:spPr>
        <c:crossAx val="107634688"/>
        <c:crosses val="autoZero"/>
        <c:crossBetween val="between"/>
        <c:majorUnit val="0.5"/>
      </c:valAx>
    </c:plotArea>
    <c:legend>
      <c:legendPos val="t"/>
      <c:layout>
        <c:manualLayout>
          <c:xMode val="edge"/>
          <c:yMode val="edge"/>
          <c:x val="0.22750201042914245"/>
          <c:y val="0.92758169934640522"/>
          <c:w val="0.74623729534227479"/>
          <c:h val="5.7733106891050386E-2"/>
        </c:manualLayout>
      </c:layout>
      <c:overlay val="0"/>
      <c:txPr>
        <a:bodyPr/>
        <a:lstStyle/>
        <a:p>
          <a:pPr>
            <a:defRPr sz="1600"/>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152400</xdr:colOff>
      <xdr:row>0</xdr:row>
      <xdr:rowOff>19050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142874</xdr:colOff>
      <xdr:row>45</xdr:row>
      <xdr:rowOff>0</xdr:rowOff>
    </xdr:from>
    <xdr:to>
      <xdr:col>10</xdr:col>
      <xdr:colOff>257175</xdr:colOff>
      <xdr:row>45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157161</xdr:colOff>
      <xdr:row>45</xdr:row>
      <xdr:rowOff>180974</xdr:rowOff>
    </xdr:from>
    <xdr:to>
      <xdr:col>13</xdr:col>
      <xdr:colOff>257175</xdr:colOff>
      <xdr:row>53</xdr:row>
      <xdr:rowOff>152399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51</xdr:row>
      <xdr:rowOff>100012</xdr:rowOff>
    </xdr:from>
    <xdr:to>
      <xdr:col>13</xdr:col>
      <xdr:colOff>276225</xdr:colOff>
      <xdr:row>59</xdr:row>
      <xdr:rowOff>142875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138111</xdr:colOff>
      <xdr:row>57</xdr:row>
      <xdr:rowOff>85725</xdr:rowOff>
    </xdr:from>
    <xdr:to>
      <xdr:col>13</xdr:col>
      <xdr:colOff>295275</xdr:colOff>
      <xdr:row>78</xdr:row>
      <xdr:rowOff>171450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9524</xdr:colOff>
      <xdr:row>119</xdr:row>
      <xdr:rowOff>190499</xdr:rowOff>
    </xdr:from>
    <xdr:to>
      <xdr:col>13</xdr:col>
      <xdr:colOff>476250</xdr:colOff>
      <xdr:row>146</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150</xdr:row>
      <xdr:rowOff>0</xdr:rowOff>
    </xdr:from>
    <xdr:to>
      <xdr:col>13</xdr:col>
      <xdr:colOff>470647</xdr:colOff>
      <xdr:row>176</xdr:row>
      <xdr:rowOff>134471</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5603</xdr:colOff>
      <xdr:row>62</xdr:row>
      <xdr:rowOff>29135</xdr:rowOff>
    </xdr:from>
    <xdr:to>
      <xdr:col>14</xdr:col>
      <xdr:colOff>0</xdr:colOff>
      <xdr:row>83</xdr:row>
      <xdr:rowOff>95250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8659</xdr:colOff>
      <xdr:row>79</xdr:row>
      <xdr:rowOff>163606</xdr:rowOff>
    </xdr:from>
    <xdr:to>
      <xdr:col>13</xdr:col>
      <xdr:colOff>490903</xdr:colOff>
      <xdr:row>108</xdr:row>
      <xdr:rowOff>131884</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19984</xdr:colOff>
      <xdr:row>0</xdr:row>
      <xdr:rowOff>16565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134" cy="1656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149787</xdr:colOff>
      <xdr:row>3</xdr:row>
      <xdr:rowOff>19050</xdr:rowOff>
    </xdr:from>
    <xdr:to>
      <xdr:col>16</xdr:col>
      <xdr:colOff>38100</xdr:colOff>
      <xdr:row>22</xdr:row>
      <xdr:rowOff>533400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14286</xdr:colOff>
      <xdr:row>3</xdr:row>
      <xdr:rowOff>16565</xdr:rowOff>
    </xdr:from>
    <xdr:to>
      <xdr:col>22</xdr:col>
      <xdr:colOff>454268</xdr:colOff>
      <xdr:row>35</xdr:row>
      <xdr:rowOff>18317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391353</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4428"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501406</xdr:colOff>
      <xdr:row>0</xdr:row>
      <xdr:rowOff>19050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4306"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100010</xdr:colOff>
      <xdr:row>2</xdr:row>
      <xdr:rowOff>212481</xdr:rowOff>
    </xdr:from>
    <xdr:to>
      <xdr:col>12</xdr:col>
      <xdr:colOff>256442</xdr:colOff>
      <xdr:row>23</xdr:row>
      <xdr:rowOff>115956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266700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315153</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4428"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394193</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7268"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109536</xdr:colOff>
      <xdr:row>3</xdr:row>
      <xdr:rowOff>57150</xdr:rowOff>
    </xdr:from>
    <xdr:to>
      <xdr:col>13</xdr:col>
      <xdr:colOff>371475</xdr:colOff>
      <xdr:row>36</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109536</xdr:colOff>
      <xdr:row>3</xdr:row>
      <xdr:rowOff>76199</xdr:rowOff>
    </xdr:from>
    <xdr:to>
      <xdr:col>13</xdr:col>
      <xdr:colOff>352425</xdr:colOff>
      <xdr:row>36</xdr:row>
      <xdr:rowOff>47624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109537</xdr:colOff>
      <xdr:row>3</xdr:row>
      <xdr:rowOff>85724</xdr:rowOff>
    </xdr:from>
    <xdr:to>
      <xdr:col>13</xdr:col>
      <xdr:colOff>342901</xdr:colOff>
      <xdr:row>36</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124237</xdr:colOff>
      <xdr:row>3</xdr:row>
      <xdr:rowOff>0</xdr:rowOff>
    </xdr:from>
    <xdr:to>
      <xdr:col>7</xdr:col>
      <xdr:colOff>438977</xdr:colOff>
      <xdr:row>33</xdr:row>
      <xdr:rowOff>66261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89659</xdr:colOff>
      <xdr:row>3</xdr:row>
      <xdr:rowOff>8283</xdr:rowOff>
    </xdr:from>
    <xdr:to>
      <xdr:col>14</xdr:col>
      <xdr:colOff>389283</xdr:colOff>
      <xdr:row>33</xdr:row>
      <xdr:rowOff>57978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20</xdr:col>
      <xdr:colOff>340178</xdr:colOff>
      <xdr:row>50</xdr:row>
      <xdr:rowOff>40822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180975</xdr:colOff>
      <xdr:row>17</xdr:row>
      <xdr:rowOff>109537</xdr:rowOff>
    </xdr:from>
    <xdr:to>
      <xdr:col>17</xdr:col>
      <xdr:colOff>638175</xdr:colOff>
      <xdr:row>33</xdr:row>
      <xdr:rowOff>109537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3</xdr:row>
      <xdr:rowOff>19050</xdr:rowOff>
    </xdr:from>
    <xdr:to>
      <xdr:col>3</xdr:col>
      <xdr:colOff>419100</xdr:colOff>
      <xdr:row>16</xdr:row>
      <xdr:rowOff>147638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542925</xdr:colOff>
      <xdr:row>3</xdr:row>
      <xdr:rowOff>9525</xdr:rowOff>
    </xdr:from>
    <xdr:to>
      <xdr:col>6</xdr:col>
      <xdr:colOff>561975</xdr:colOff>
      <xdr:row>16</xdr:row>
      <xdr:rowOff>147638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xdr:row>
      <xdr:rowOff>19050</xdr:rowOff>
    </xdr:from>
    <xdr:to>
      <xdr:col>10</xdr:col>
      <xdr:colOff>142875</xdr:colOff>
      <xdr:row>16</xdr:row>
      <xdr:rowOff>147638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17</xdr:row>
      <xdr:rowOff>142875</xdr:rowOff>
    </xdr:from>
    <xdr:to>
      <xdr:col>3</xdr:col>
      <xdr:colOff>419100</xdr:colOff>
      <xdr:row>31</xdr:row>
      <xdr:rowOff>42863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533399</xdr:colOff>
      <xdr:row>17</xdr:row>
      <xdr:rowOff>133349</xdr:rowOff>
    </xdr:from>
    <xdr:to>
      <xdr:col>6</xdr:col>
      <xdr:colOff>561974</xdr:colOff>
      <xdr:row>31</xdr:row>
      <xdr:rowOff>28574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9525</xdr:colOff>
      <xdr:row>17</xdr:row>
      <xdr:rowOff>142875</xdr:rowOff>
    </xdr:from>
    <xdr:to>
      <xdr:col>10</xdr:col>
      <xdr:colOff>133350</xdr:colOff>
      <xdr:row>31</xdr:row>
      <xdr:rowOff>57150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76200</xdr:colOff>
      <xdr:row>32</xdr:row>
      <xdr:rowOff>28573</xdr:rowOff>
    </xdr:from>
    <xdr:to>
      <xdr:col>3</xdr:col>
      <xdr:colOff>409575</xdr:colOff>
      <xdr:row>44</xdr:row>
      <xdr:rowOff>47624</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542925</xdr:colOff>
      <xdr:row>32</xdr:row>
      <xdr:rowOff>9525</xdr:rowOff>
    </xdr:from>
    <xdr:to>
      <xdr:col>6</xdr:col>
      <xdr:colOff>571501</xdr:colOff>
      <xdr:row>44</xdr:row>
      <xdr:rowOff>57150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32</xdr:row>
      <xdr:rowOff>0</xdr:rowOff>
    </xdr:from>
    <xdr:to>
      <xdr:col>10</xdr:col>
      <xdr:colOff>142875</xdr:colOff>
      <xdr:row>44</xdr:row>
      <xdr:rowOff>47625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67"/>
  <sheetViews>
    <sheetView tabSelected="1" view="pageBreakPreview" zoomScale="80" zoomScaleNormal="100" zoomScaleSheetLayoutView="80" workbookViewId="0"/>
  </sheetViews>
  <sheetFormatPr defaultRowHeight="15" customHeight="1"/>
  <cols>
    <col min="1" max="1" width="3.25" customWidth="1"/>
    <col min="2" max="2" width="8.125" customWidth="1"/>
    <col min="3" max="3" width="5.375" customWidth="1"/>
    <col min="4" max="4" width="4.5" customWidth="1"/>
    <col min="5" max="5" width="6.25" customWidth="1"/>
    <col min="6" max="6" width="3.5" customWidth="1"/>
    <col min="7" max="7" width="41.625" customWidth="1"/>
    <col min="8" max="8" width="9.75" customWidth="1"/>
    <col min="9" max="9" width="12.875" customWidth="1"/>
    <col min="10" max="10" width="6.25" customWidth="1"/>
  </cols>
  <sheetData>
    <row r="1" spans="1:9" ht="99.75" customHeight="1">
      <c r="A1" s="291"/>
      <c r="B1" s="291"/>
      <c r="C1" s="291"/>
      <c r="D1" s="291"/>
      <c r="E1" s="291"/>
      <c r="F1" s="291"/>
      <c r="G1" s="291"/>
      <c r="H1" s="291"/>
      <c r="I1" s="291"/>
    </row>
    <row r="2" spans="1:9" ht="36.75" customHeight="1">
      <c r="A2" s="292"/>
      <c r="B2" s="292"/>
      <c r="C2" s="292"/>
      <c r="D2" s="1593"/>
      <c r="E2" s="1593"/>
      <c r="F2" s="1593"/>
      <c r="G2" s="1593"/>
      <c r="H2" s="1593"/>
      <c r="I2" s="1593"/>
    </row>
    <row r="3" spans="1:9" ht="36.75" customHeight="1">
      <c r="A3" s="293"/>
      <c r="B3" s="293"/>
      <c r="C3" s="293"/>
      <c r="D3" s="1594" t="s">
        <v>0</v>
      </c>
      <c r="E3" s="1594"/>
      <c r="F3" s="1594"/>
      <c r="G3" s="1594"/>
      <c r="H3" s="1594"/>
      <c r="I3" s="1594"/>
    </row>
    <row r="4" spans="1:9" ht="18" customHeight="1">
      <c r="A4" s="293"/>
      <c r="B4" s="293"/>
      <c r="C4" s="293"/>
      <c r="D4" s="293"/>
      <c r="E4" s="293"/>
      <c r="F4" s="293"/>
      <c r="G4" s="293"/>
      <c r="H4" s="293"/>
      <c r="I4" s="293"/>
    </row>
    <row r="5" spans="1:9" ht="13.5" customHeight="1">
      <c r="A5" s="293"/>
      <c r="B5" s="293"/>
      <c r="C5" s="293"/>
      <c r="D5" s="293"/>
      <c r="E5" s="1595" t="s">
        <v>1</v>
      </c>
      <c r="F5" s="1595"/>
      <c r="G5" s="1595"/>
      <c r="H5" s="1595"/>
      <c r="I5" s="293"/>
    </row>
    <row r="6" spans="1:9" ht="50.45" customHeight="1">
      <c r="A6" s="293"/>
      <c r="B6" s="293"/>
      <c r="C6" s="293"/>
      <c r="D6" s="293"/>
      <c r="E6" s="293"/>
      <c r="F6" s="293"/>
      <c r="G6" s="293"/>
      <c r="H6" s="293"/>
      <c r="I6" s="293"/>
    </row>
    <row r="7" spans="1:9" ht="24" customHeight="1">
      <c r="A7" s="293"/>
      <c r="B7" s="293"/>
      <c r="C7" s="293"/>
      <c r="D7" s="293"/>
      <c r="E7" s="293"/>
      <c r="F7" s="293"/>
      <c r="G7" s="375" t="s">
        <v>1399</v>
      </c>
      <c r="H7" s="293"/>
      <c r="I7" s="293"/>
    </row>
    <row r="8" spans="1:9" ht="9" customHeight="1">
      <c r="A8" s="293"/>
      <c r="B8" s="293"/>
      <c r="C8" s="293"/>
      <c r="D8" s="293"/>
      <c r="E8" s="293"/>
      <c r="F8" s="293"/>
      <c r="G8" s="293"/>
      <c r="H8" s="293"/>
      <c r="I8" s="293"/>
    </row>
    <row r="9" spans="1:9" ht="22.5" customHeight="1">
      <c r="A9" s="293"/>
      <c r="B9" s="293"/>
      <c r="C9" s="293"/>
      <c r="D9" s="293"/>
      <c r="E9" s="293"/>
      <c r="F9" s="293"/>
      <c r="G9" s="376" t="s">
        <v>1400</v>
      </c>
      <c r="H9" s="293"/>
      <c r="I9" s="293"/>
    </row>
    <row r="10" spans="1:9" ht="23.25" customHeight="1">
      <c r="A10" s="293"/>
      <c r="B10" s="293"/>
      <c r="C10" s="293"/>
      <c r="D10" s="293"/>
      <c r="E10" s="293"/>
      <c r="F10" s="293"/>
      <c r="G10" s="293"/>
      <c r="H10" s="293"/>
      <c r="I10" s="293"/>
    </row>
    <row r="11" spans="1:9" ht="35.25" customHeight="1">
      <c r="A11" s="294"/>
      <c r="B11" s="294"/>
      <c r="C11" s="294"/>
      <c r="D11" s="294"/>
      <c r="E11" s="294"/>
      <c r="F11" s="294"/>
      <c r="G11" s="294"/>
      <c r="H11" s="294"/>
      <c r="I11" s="294"/>
    </row>
    <row r="12" spans="1:9" ht="248.1" customHeight="1">
      <c r="A12" s="291"/>
      <c r="B12" s="291"/>
      <c r="C12" s="291"/>
      <c r="D12" s="291"/>
      <c r="E12" s="291"/>
      <c r="F12" s="291"/>
      <c r="G12" s="291"/>
      <c r="H12" s="291"/>
      <c r="I12" s="291"/>
    </row>
    <row r="13" spans="1:9" ht="33.75" customHeight="1">
      <c r="A13" s="291"/>
      <c r="B13" s="291"/>
      <c r="C13" s="291"/>
      <c r="D13" s="291"/>
      <c r="E13" s="291"/>
      <c r="F13" s="1596"/>
      <c r="G13" s="1596"/>
      <c r="H13" s="291"/>
      <c r="I13" s="291"/>
    </row>
    <row r="14" spans="1:9" ht="15" customHeight="1">
      <c r="A14" s="291" t="s">
        <v>1428</v>
      </c>
      <c r="B14" s="291"/>
      <c r="C14" s="291"/>
      <c r="D14" s="291"/>
      <c r="E14" s="291"/>
      <c r="F14" s="291"/>
      <c r="G14" s="291"/>
      <c r="H14" s="291"/>
      <c r="I14" s="291"/>
    </row>
    <row r="15" spans="1:9" ht="15" customHeight="1">
      <c r="A15" s="291"/>
      <c r="B15" s="291"/>
      <c r="C15" s="291"/>
      <c r="D15" s="291"/>
      <c r="E15" s="291"/>
      <c r="F15" s="291"/>
      <c r="G15" s="291"/>
      <c r="H15" s="291"/>
      <c r="I15" s="291"/>
    </row>
    <row r="16" spans="1:9" ht="15" customHeight="1">
      <c r="A16" s="291"/>
      <c r="B16" s="291"/>
      <c r="C16" s="291"/>
      <c r="D16" s="291"/>
      <c r="E16" s="291"/>
      <c r="F16" s="291"/>
      <c r="G16" s="291"/>
      <c r="H16" s="291"/>
      <c r="I16" s="291"/>
    </row>
    <row r="17" spans="1:9" ht="33.75" customHeight="1">
      <c r="A17" s="291"/>
      <c r="B17" s="291"/>
      <c r="C17" s="291"/>
      <c r="D17" s="291"/>
      <c r="E17" s="291"/>
      <c r="F17" s="1596" t="s">
        <v>2</v>
      </c>
      <c r="G17" s="1596"/>
      <c r="H17" s="291"/>
      <c r="I17" s="291"/>
    </row>
    <row r="18" spans="1:9" ht="15" customHeight="1">
      <c r="A18" s="291"/>
      <c r="B18" s="291"/>
      <c r="C18" s="291"/>
      <c r="D18" s="291"/>
      <c r="E18" s="291"/>
      <c r="F18" s="291"/>
      <c r="G18" s="291"/>
      <c r="H18" s="291"/>
      <c r="I18" s="291"/>
    </row>
    <row r="19" spans="1:9" ht="15" customHeight="1">
      <c r="A19" s="291"/>
      <c r="B19" s="291"/>
      <c r="C19" s="291"/>
      <c r="D19" s="291"/>
      <c r="E19" s="291"/>
      <c r="F19" s="291"/>
      <c r="G19" s="291"/>
      <c r="H19" s="291"/>
      <c r="I19" s="291"/>
    </row>
    <row r="20" spans="1:9" ht="15" customHeight="1">
      <c r="A20" s="291"/>
      <c r="B20" s="291"/>
      <c r="C20" s="291"/>
      <c r="D20" s="291"/>
      <c r="E20" s="291"/>
      <c r="F20" s="291"/>
      <c r="G20" s="291"/>
      <c r="H20" s="291"/>
      <c r="I20" s="291"/>
    </row>
    <row r="21" spans="1:9" ht="15" customHeight="1">
      <c r="A21" s="291"/>
      <c r="B21" s="291"/>
      <c r="C21" s="291"/>
      <c r="D21" s="291"/>
      <c r="E21" s="291"/>
      <c r="F21" s="291"/>
      <c r="G21" s="291"/>
      <c r="H21" s="291"/>
      <c r="I21" s="291"/>
    </row>
    <row r="22" spans="1:9" ht="15" customHeight="1">
      <c r="A22" s="291"/>
      <c r="B22" s="291"/>
      <c r="C22" s="291"/>
      <c r="D22" s="291"/>
      <c r="E22" s="291"/>
      <c r="F22" s="291"/>
      <c r="G22" s="291"/>
      <c r="H22" s="291"/>
      <c r="I22" s="291"/>
    </row>
    <row r="23" spans="1:9" ht="15" customHeight="1">
      <c r="A23" s="291"/>
      <c r="B23" s="291"/>
      <c r="C23" s="291"/>
      <c r="D23" s="291"/>
      <c r="E23" s="291"/>
      <c r="F23" s="291"/>
      <c r="G23" s="291"/>
      <c r="H23" s="291"/>
      <c r="I23" s="291"/>
    </row>
    <row r="24" spans="1:9" ht="15" customHeight="1">
      <c r="A24" s="291"/>
      <c r="B24" s="291"/>
      <c r="C24" s="291"/>
      <c r="D24" s="291"/>
      <c r="E24" s="291"/>
      <c r="F24" s="291"/>
      <c r="G24" s="291"/>
      <c r="H24" s="291"/>
      <c r="I24" s="291"/>
    </row>
    <row r="25" spans="1:9" ht="15" customHeight="1">
      <c r="A25" s="291"/>
      <c r="B25" s="291"/>
      <c r="C25" s="291"/>
      <c r="D25" s="291"/>
      <c r="E25" s="291"/>
      <c r="F25" s="291"/>
      <c r="G25" s="291"/>
      <c r="H25" s="291"/>
      <c r="I25" s="291"/>
    </row>
    <row r="26" spans="1:9" ht="15" customHeight="1">
      <c r="A26" s="291"/>
      <c r="B26" s="291"/>
      <c r="C26" s="291"/>
      <c r="D26" s="291"/>
      <c r="E26" s="291"/>
      <c r="F26" s="291"/>
      <c r="G26" s="291"/>
      <c r="H26" s="291"/>
      <c r="I26" s="291"/>
    </row>
    <row r="67" spans="9:9" ht="15" customHeight="1">
      <c r="I67" s="1044" t="s">
        <v>1429</v>
      </c>
    </row>
  </sheetData>
  <mergeCells count="5">
    <mergeCell ref="D2:I2"/>
    <mergeCell ref="D3:I3"/>
    <mergeCell ref="E5:H5"/>
    <mergeCell ref="F13:G13"/>
    <mergeCell ref="F17:G17"/>
  </mergeCells>
  <phoneticPr fontId="38"/>
  <pageMargins left="0.43307086614173229" right="0" top="0.47244094488188981"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64"/>
  <sheetViews>
    <sheetView view="pageBreakPreview" zoomScaleNormal="100" zoomScaleSheetLayoutView="100" workbookViewId="0">
      <selection activeCell="R48" sqref="R48"/>
    </sheetView>
  </sheetViews>
  <sheetFormatPr defaultRowHeight="13.5"/>
  <cols>
    <col min="1" max="1" width="1.875" style="1084" customWidth="1"/>
    <col min="2" max="2" width="8.25" style="1084" customWidth="1"/>
    <col min="3" max="12" width="6.25" style="1084" customWidth="1"/>
    <col min="13" max="13" width="6.125" style="1084" customWidth="1"/>
    <col min="14" max="14" width="6" style="1084" customWidth="1"/>
    <col min="15" max="16384" width="9" style="1084"/>
  </cols>
  <sheetData>
    <row r="1" spans="1:16" ht="1.5" customHeight="1"/>
    <row r="2" spans="1:16" ht="17.25">
      <c r="A2" s="1085"/>
      <c r="B2" s="1086" t="s">
        <v>1008</v>
      </c>
      <c r="C2" s="1087"/>
      <c r="D2" s="1087"/>
      <c r="E2" s="1087"/>
      <c r="F2" s="1087"/>
      <c r="G2" s="1088"/>
      <c r="N2" s="1089" t="s">
        <v>539</v>
      </c>
      <c r="P2" s="1090"/>
    </row>
    <row r="3" spans="1:16">
      <c r="B3" s="1091"/>
      <c r="N3" s="276" t="s">
        <v>1009</v>
      </c>
    </row>
    <row r="13" spans="1:16">
      <c r="B13" s="1091"/>
    </row>
    <row r="19" spans="2:2">
      <c r="B19" s="1092"/>
    </row>
    <row r="20" spans="2:2">
      <c r="B20" s="1092"/>
    </row>
    <row r="21" spans="2:2">
      <c r="B21" s="1092"/>
    </row>
    <row r="22" spans="2:2">
      <c r="B22" s="1092"/>
    </row>
    <row r="24" spans="2:2">
      <c r="B24" s="1092"/>
    </row>
    <row r="25" spans="2:2">
      <c r="B25" s="1092"/>
    </row>
    <row r="26" spans="2:2">
      <c r="B26" s="1092"/>
    </row>
    <row r="27" spans="2:2">
      <c r="B27" s="1092"/>
    </row>
    <row r="28" spans="2:2">
      <c r="B28" s="1092"/>
    </row>
    <row r="29" spans="2:2">
      <c r="B29" s="1092"/>
    </row>
    <row r="30" spans="2:2">
      <c r="B30" s="1092"/>
    </row>
    <row r="31" spans="2:2">
      <c r="B31" s="1092"/>
    </row>
    <row r="32" spans="2:2">
      <c r="B32" s="1092"/>
    </row>
    <row r="33" spans="2:14">
      <c r="B33" s="1092"/>
    </row>
    <row r="34" spans="2:14">
      <c r="B34" s="1092"/>
    </row>
    <row r="35" spans="2:14">
      <c r="B35" s="1092"/>
    </row>
    <row r="36" spans="2:14">
      <c r="B36" s="1092"/>
    </row>
    <row r="37" spans="2:14" ht="14.25" thickBot="1">
      <c r="B37" s="1092"/>
      <c r="L37" s="1090"/>
    </row>
    <row r="38" spans="2:14" ht="24.75" customHeight="1" thickBot="1">
      <c r="B38" s="1093" t="s">
        <v>74</v>
      </c>
      <c r="C38" s="1094" t="s">
        <v>1184</v>
      </c>
      <c r="D38" s="1095" t="s">
        <v>520</v>
      </c>
      <c r="E38" s="1095" t="s">
        <v>521</v>
      </c>
      <c r="F38" s="1095" t="s">
        <v>522</v>
      </c>
      <c r="G38" s="1095" t="s">
        <v>523</v>
      </c>
      <c r="H38" s="1095" t="s">
        <v>524</v>
      </c>
      <c r="I38" s="1095" t="s">
        <v>538</v>
      </c>
      <c r="J38" s="1095" t="s">
        <v>965</v>
      </c>
      <c r="K38" s="1096" t="s">
        <v>1012</v>
      </c>
      <c r="L38" s="1097" t="s">
        <v>1185</v>
      </c>
      <c r="M38" s="1098" t="s">
        <v>96</v>
      </c>
      <c r="N38" s="1099" t="s">
        <v>846</v>
      </c>
    </row>
    <row r="39" spans="2:14" ht="24.75" customHeight="1">
      <c r="B39" s="1100" t="s">
        <v>101</v>
      </c>
      <c r="C39" s="1101">
        <v>292632</v>
      </c>
      <c r="D39" s="1102">
        <v>302469</v>
      </c>
      <c r="E39" s="1102">
        <v>312767</v>
      </c>
      <c r="F39" s="1102">
        <v>331796</v>
      </c>
      <c r="G39" s="1102">
        <v>362022</v>
      </c>
      <c r="H39" s="1102">
        <v>362878</v>
      </c>
      <c r="I39" s="1102">
        <v>379498</v>
      </c>
      <c r="J39" s="1102">
        <v>385507</v>
      </c>
      <c r="K39" s="1103">
        <v>392216</v>
      </c>
      <c r="L39" s="1104">
        <v>393276</v>
      </c>
      <c r="M39" s="1105">
        <f>L39/$L$49</f>
        <v>0.29089107006812281</v>
      </c>
      <c r="N39" s="1106">
        <f>IF(OR(L39=0,K39=0),"-",(L39/K39)-1)</f>
        <v>2.7025924490586828E-3</v>
      </c>
    </row>
    <row r="40" spans="2:14" ht="24.75" customHeight="1">
      <c r="B40" s="1107" t="s">
        <v>532</v>
      </c>
      <c r="C40" s="1108">
        <v>86553</v>
      </c>
      <c r="D40" s="1109">
        <v>91189</v>
      </c>
      <c r="E40" s="1109">
        <v>91186</v>
      </c>
      <c r="F40" s="1109">
        <v>95198</v>
      </c>
      <c r="G40" s="1109">
        <v>100320</v>
      </c>
      <c r="H40" s="1109">
        <v>105067</v>
      </c>
      <c r="I40" s="1109">
        <v>108903</v>
      </c>
      <c r="J40" s="1109">
        <v>114436</v>
      </c>
      <c r="K40" s="1110">
        <v>118452</v>
      </c>
      <c r="L40" s="1111">
        <v>123479</v>
      </c>
      <c r="M40" s="1112">
        <f t="shared" ref="M40:M49" si="0">L40/$L$49</f>
        <v>9.1332647913785064E-2</v>
      </c>
      <c r="N40" s="1113">
        <f>IF(OR(L40=0,K40=0),"-",(L40/K40)-1)</f>
        <v>4.2439131462533419E-2</v>
      </c>
    </row>
    <row r="41" spans="2:14" ht="24.75" customHeight="1">
      <c r="B41" s="1107" t="s">
        <v>89</v>
      </c>
      <c r="C41" s="1108">
        <v>436532</v>
      </c>
      <c r="D41" s="1109">
        <v>437308</v>
      </c>
      <c r="E41" s="1109">
        <v>442900</v>
      </c>
      <c r="F41" s="1109">
        <v>454835</v>
      </c>
      <c r="G41" s="1109">
        <v>472835</v>
      </c>
      <c r="H41" s="1109">
        <v>474996</v>
      </c>
      <c r="I41" s="1109">
        <v>477507</v>
      </c>
      <c r="J41" s="1109">
        <v>485864</v>
      </c>
      <c r="K41" s="1110">
        <v>491844</v>
      </c>
      <c r="L41" s="1111">
        <v>496236</v>
      </c>
      <c r="M41" s="1112">
        <f t="shared" si="0"/>
        <v>0.36704660606374401</v>
      </c>
      <c r="N41" s="1113">
        <f t="shared" ref="N41:N49" si="1">IF(OR(L41=0,K41=0),"-",(L41/K41)-1)</f>
        <v>8.9296606241002774E-3</v>
      </c>
    </row>
    <row r="42" spans="2:14" ht="24.75" customHeight="1">
      <c r="B42" s="1107" t="s">
        <v>91</v>
      </c>
      <c r="C42" s="1108">
        <v>9292</v>
      </c>
      <c r="D42" s="1109">
        <v>9546</v>
      </c>
      <c r="E42" s="1109">
        <v>9784</v>
      </c>
      <c r="F42" s="1109">
        <v>10167</v>
      </c>
      <c r="G42" s="1109">
        <v>11112</v>
      </c>
      <c r="H42" s="1109">
        <v>11352</v>
      </c>
      <c r="I42" s="1109">
        <v>12125</v>
      </c>
      <c r="J42" s="1109">
        <v>12354</v>
      </c>
      <c r="K42" s="1110">
        <v>14419</v>
      </c>
      <c r="L42" s="1111">
        <v>14241</v>
      </c>
      <c r="M42" s="1112">
        <f t="shared" si="0"/>
        <v>1.0533517755571499E-2</v>
      </c>
      <c r="N42" s="1113">
        <f t="shared" si="1"/>
        <v>-1.234482280324567E-2</v>
      </c>
    </row>
    <row r="43" spans="2:14" ht="24.75" customHeight="1">
      <c r="B43" s="1107" t="s">
        <v>92</v>
      </c>
      <c r="C43" s="1108">
        <v>85750</v>
      </c>
      <c r="D43" s="1109">
        <v>85009</v>
      </c>
      <c r="E43" s="1109">
        <v>83831</v>
      </c>
      <c r="F43" s="1109">
        <v>82029</v>
      </c>
      <c r="G43" s="1109">
        <v>81754</v>
      </c>
      <c r="H43" s="1109">
        <v>82756</v>
      </c>
      <c r="I43" s="1109">
        <v>80213</v>
      </c>
      <c r="J43" s="1109">
        <v>79608</v>
      </c>
      <c r="K43" s="1110">
        <v>79615</v>
      </c>
      <c r="L43" s="1111">
        <v>78760</v>
      </c>
      <c r="M43" s="1112">
        <f>L43/$L$49</f>
        <v>5.8255730526564936E-2</v>
      </c>
      <c r="N43" s="1113">
        <f t="shared" si="1"/>
        <v>-1.0739182314890461E-2</v>
      </c>
    </row>
    <row r="44" spans="2:14" ht="24.75" customHeight="1">
      <c r="B44" s="1107" t="s">
        <v>93</v>
      </c>
      <c r="C44" s="1108">
        <v>180742</v>
      </c>
      <c r="D44" s="1109">
        <v>180622</v>
      </c>
      <c r="E44" s="1109">
        <v>177380</v>
      </c>
      <c r="F44" s="1109">
        <v>182836</v>
      </c>
      <c r="G44" s="1109">
        <v>194878</v>
      </c>
      <c r="H44" s="1109">
        <v>194406</v>
      </c>
      <c r="I44" s="1109">
        <v>204711</v>
      </c>
      <c r="J44" s="1109">
        <v>211445</v>
      </c>
      <c r="K44" s="1110">
        <v>213202</v>
      </c>
      <c r="L44" s="1111">
        <v>217049</v>
      </c>
      <c r="M44" s="1112">
        <f t="shared" si="0"/>
        <v>0.16054276352285923</v>
      </c>
      <c r="N44" s="1113">
        <f t="shared" si="1"/>
        <v>1.8043920788735512E-2</v>
      </c>
    </row>
    <row r="45" spans="2:14" ht="24.75" customHeight="1">
      <c r="B45" s="1107" t="s">
        <v>621</v>
      </c>
      <c r="C45" s="1108">
        <v>8051</v>
      </c>
      <c r="D45" s="1109">
        <v>7916</v>
      </c>
      <c r="E45" s="1109">
        <v>7823</v>
      </c>
      <c r="F45" s="1109">
        <v>8112</v>
      </c>
      <c r="G45" s="1109">
        <v>8783</v>
      </c>
      <c r="H45" s="1109">
        <v>8968</v>
      </c>
      <c r="I45" s="1109">
        <v>9061</v>
      </c>
      <c r="J45" s="1109">
        <v>9249</v>
      </c>
      <c r="K45" s="1110">
        <v>9806</v>
      </c>
      <c r="L45" s="1111">
        <v>10250</v>
      </c>
      <c r="M45" s="1112">
        <f t="shared" si="0"/>
        <v>7.5815291759432531E-3</v>
      </c>
      <c r="N45" s="1113">
        <f t="shared" si="1"/>
        <v>4.5278400978992384E-2</v>
      </c>
    </row>
    <row r="46" spans="2:14" ht="24.75" customHeight="1">
      <c r="B46" s="1107" t="s">
        <v>95</v>
      </c>
      <c r="C46" s="1108">
        <v>9754</v>
      </c>
      <c r="D46" s="1109">
        <v>9832</v>
      </c>
      <c r="E46" s="1109">
        <v>9695</v>
      </c>
      <c r="F46" s="1109">
        <v>9452</v>
      </c>
      <c r="G46" s="1109">
        <v>9606</v>
      </c>
      <c r="H46" s="1109">
        <v>9773</v>
      </c>
      <c r="I46" s="1109">
        <v>10083</v>
      </c>
      <c r="J46" s="1109">
        <v>10569</v>
      </c>
      <c r="K46" s="1110">
        <v>10962</v>
      </c>
      <c r="L46" s="1111">
        <v>11055</v>
      </c>
      <c r="M46" s="1112">
        <f t="shared" si="0"/>
        <v>8.1769565892734312E-3</v>
      </c>
      <c r="N46" s="1113">
        <f t="shared" si="1"/>
        <v>8.4838533114395265E-3</v>
      </c>
    </row>
    <row r="47" spans="2:14" ht="24.75" customHeight="1">
      <c r="B47" s="1107" t="s">
        <v>94</v>
      </c>
      <c r="C47" s="1108">
        <v>7658</v>
      </c>
      <c r="D47" s="1109">
        <v>7888</v>
      </c>
      <c r="E47" s="1109">
        <v>7963</v>
      </c>
      <c r="F47" s="1109">
        <v>8102</v>
      </c>
      <c r="G47" s="1109">
        <v>8236</v>
      </c>
      <c r="H47" s="1109">
        <v>8037</v>
      </c>
      <c r="I47" s="1109">
        <v>8050.1</v>
      </c>
      <c r="J47" s="1109">
        <v>8020</v>
      </c>
      <c r="K47" s="1110">
        <v>7931</v>
      </c>
      <c r="L47" s="1111">
        <v>7591</v>
      </c>
      <c r="M47" s="1112">
        <f>L47/$L$49</f>
        <v>5.6147695584961204E-3</v>
      </c>
      <c r="N47" s="1113">
        <f t="shared" si="1"/>
        <v>-4.2869751607615636E-2</v>
      </c>
    </row>
    <row r="48" spans="2:14" ht="24.75" customHeight="1" thickBot="1">
      <c r="B48" s="1114" t="s">
        <v>97</v>
      </c>
      <c r="C48" s="1115">
        <v>29</v>
      </c>
      <c r="D48" s="1116">
        <v>28</v>
      </c>
      <c r="E48" s="1116">
        <v>28</v>
      </c>
      <c r="F48" s="1116">
        <v>30</v>
      </c>
      <c r="G48" s="1116">
        <v>31</v>
      </c>
      <c r="H48" s="1116">
        <v>30</v>
      </c>
      <c r="I48" s="1116">
        <v>24</v>
      </c>
      <c r="J48" s="1116">
        <v>26</v>
      </c>
      <c r="K48" s="1117">
        <v>30</v>
      </c>
      <c r="L48" s="1118">
        <v>33</v>
      </c>
      <c r="M48" s="1119">
        <f>L48/$L$49</f>
        <v>2.4408825639622182E-5</v>
      </c>
      <c r="N48" s="1106">
        <f t="shared" si="1"/>
        <v>0.10000000000000009</v>
      </c>
    </row>
    <row r="49" spans="2:14" ht="24.75" customHeight="1" thickBot="1">
      <c r="B49" s="1120" t="s">
        <v>90</v>
      </c>
      <c r="C49" s="1121">
        <f t="shared" ref="C49:L49" si="2">SUM(C39:C48)</f>
        <v>1116993</v>
      </c>
      <c r="D49" s="1122">
        <f t="shared" si="2"/>
        <v>1131807</v>
      </c>
      <c r="E49" s="1122">
        <f t="shared" si="2"/>
        <v>1143357</v>
      </c>
      <c r="F49" s="1122">
        <f t="shared" si="2"/>
        <v>1182557</v>
      </c>
      <c r="G49" s="1122">
        <f t="shared" si="2"/>
        <v>1249577</v>
      </c>
      <c r="H49" s="1122">
        <f t="shared" si="2"/>
        <v>1258263</v>
      </c>
      <c r="I49" s="1122">
        <f t="shared" si="2"/>
        <v>1290175.1000000001</v>
      </c>
      <c r="J49" s="1122">
        <f t="shared" si="2"/>
        <v>1317078</v>
      </c>
      <c r="K49" s="1123">
        <f t="shared" si="2"/>
        <v>1338477</v>
      </c>
      <c r="L49" s="1124">
        <f t="shared" si="2"/>
        <v>1351970</v>
      </c>
      <c r="M49" s="1125">
        <f t="shared" si="0"/>
        <v>1</v>
      </c>
      <c r="N49" s="1126">
        <f t="shared" si="1"/>
        <v>1.0080860560174099E-2</v>
      </c>
    </row>
    <row r="50" spans="2:14" ht="12" customHeight="1"/>
    <row r="51" spans="2:14">
      <c r="B51" s="1092"/>
    </row>
    <row r="52" spans="2:14" ht="14.25" thickBot="1">
      <c r="B52" s="1092"/>
      <c r="D52" s="1726" t="s">
        <v>847</v>
      </c>
      <c r="E52" s="1726"/>
      <c r="F52" s="1726"/>
      <c r="G52" s="1726"/>
      <c r="H52" s="1726"/>
      <c r="I52" s="1726"/>
      <c r="J52" s="1726"/>
    </row>
    <row r="53" spans="2:14" ht="14.25" thickBot="1">
      <c r="B53" s="1093" t="s">
        <v>74</v>
      </c>
      <c r="C53" s="1127" t="s">
        <v>518</v>
      </c>
      <c r="D53" s="1128" t="s">
        <v>519</v>
      </c>
      <c r="E53" s="1128" t="s">
        <v>520</v>
      </c>
      <c r="F53" s="1128" t="s">
        <v>521</v>
      </c>
      <c r="G53" s="1128" t="s">
        <v>522</v>
      </c>
      <c r="H53" s="1128" t="s">
        <v>523</v>
      </c>
      <c r="I53" s="1128" t="s">
        <v>524</v>
      </c>
      <c r="J53" s="1128" t="s">
        <v>538</v>
      </c>
      <c r="K53" s="1128" t="s">
        <v>965</v>
      </c>
      <c r="L53" s="1096" t="s">
        <v>1012</v>
      </c>
    </row>
    <row r="54" spans="2:14">
      <c r="B54" s="1100" t="s">
        <v>848</v>
      </c>
      <c r="C54" s="1129">
        <f>C39/C$49</f>
        <v>0.26198194617155168</v>
      </c>
      <c r="D54" s="1130">
        <f t="shared" ref="D54:L61" si="3">D39/D$49</f>
        <v>0.26724432699214618</v>
      </c>
      <c r="E54" s="1130">
        <f t="shared" si="3"/>
        <v>0.27355148042125077</v>
      </c>
      <c r="F54" s="1130">
        <f t="shared" si="3"/>
        <v>0.28057505896121709</v>
      </c>
      <c r="G54" s="1130">
        <f t="shared" si="3"/>
        <v>0.28971563977249903</v>
      </c>
      <c r="H54" s="1130">
        <f t="shared" si="3"/>
        <v>0.288395987166435</v>
      </c>
      <c r="I54" s="1130">
        <f t="shared" si="3"/>
        <v>0.2941445699889883</v>
      </c>
      <c r="J54" s="1130">
        <f t="shared" si="3"/>
        <v>0.29269868603074384</v>
      </c>
      <c r="K54" s="1130">
        <f t="shared" si="3"/>
        <v>0.2930315575090196</v>
      </c>
      <c r="L54" s="1131">
        <f t="shared" si="3"/>
        <v>0.29089107006812281</v>
      </c>
    </row>
    <row r="55" spans="2:14">
      <c r="B55" s="1107" t="s">
        <v>849</v>
      </c>
      <c r="C55" s="1132">
        <f t="shared" ref="C55:L64" si="4">C40/C$49</f>
        <v>7.7487504397968476E-2</v>
      </c>
      <c r="D55" s="1133">
        <f t="shared" si="4"/>
        <v>8.0569390364258212E-2</v>
      </c>
      <c r="E55" s="1133">
        <f t="shared" si="4"/>
        <v>7.9752868089319431E-2</v>
      </c>
      <c r="F55" s="1133">
        <f t="shared" si="4"/>
        <v>8.0501827818870469E-2</v>
      </c>
      <c r="G55" s="1133">
        <f t="shared" si="4"/>
        <v>8.0283167823991641E-2</v>
      </c>
      <c r="H55" s="1133">
        <f t="shared" si="4"/>
        <v>8.3501620885299818E-2</v>
      </c>
      <c r="I55" s="1133">
        <f t="shared" si="4"/>
        <v>8.44094727917164E-2</v>
      </c>
      <c r="J55" s="1133">
        <f t="shared" si="4"/>
        <v>8.6886274009587885E-2</v>
      </c>
      <c r="K55" s="1133">
        <f t="shared" si="4"/>
        <v>8.8497598389811707E-2</v>
      </c>
      <c r="L55" s="1134">
        <f t="shared" si="3"/>
        <v>9.1332647913785064E-2</v>
      </c>
    </row>
    <row r="56" spans="2:14">
      <c r="B56" s="1107" t="s">
        <v>850</v>
      </c>
      <c r="C56" s="1132">
        <f t="shared" si="4"/>
        <v>0.39080996926569816</v>
      </c>
      <c r="D56" s="1133">
        <f t="shared" si="4"/>
        <v>0.38638036343652232</v>
      </c>
      <c r="E56" s="1133">
        <f t="shared" si="4"/>
        <v>0.38736807488824576</v>
      </c>
      <c r="F56" s="1133">
        <f t="shared" si="4"/>
        <v>0.38461993798184779</v>
      </c>
      <c r="G56" s="1133">
        <f t="shared" si="4"/>
        <v>0.37839604922305708</v>
      </c>
      <c r="H56" s="1133">
        <f t="shared" si="4"/>
        <v>0.37750136497695636</v>
      </c>
      <c r="I56" s="1133">
        <f t="shared" si="4"/>
        <v>0.37011022767374752</v>
      </c>
      <c r="J56" s="1133">
        <f t="shared" si="4"/>
        <v>0.3688953881243176</v>
      </c>
      <c r="K56" s="1133">
        <f t="shared" si="4"/>
        <v>0.36746541031336361</v>
      </c>
      <c r="L56" s="1134">
        <f t="shared" si="3"/>
        <v>0.36704660606374401</v>
      </c>
    </row>
    <row r="57" spans="2:14">
      <c r="B57" s="1107" t="s">
        <v>104</v>
      </c>
      <c r="C57" s="1132">
        <f t="shared" si="4"/>
        <v>8.3187629644948542E-3</v>
      </c>
      <c r="D57" s="1133">
        <f t="shared" si="4"/>
        <v>8.4343001942910768E-3</v>
      </c>
      <c r="E57" s="1133">
        <f t="shared" si="4"/>
        <v>8.5572572696017077E-3</v>
      </c>
      <c r="F57" s="1133">
        <f t="shared" si="4"/>
        <v>8.5974714115260413E-3</v>
      </c>
      <c r="G57" s="1133">
        <f t="shared" si="4"/>
        <v>8.8926092589732362E-3</v>
      </c>
      <c r="H57" s="1133">
        <f t="shared" si="4"/>
        <v>9.0219612275017225E-3</v>
      </c>
      <c r="I57" s="1133">
        <f t="shared" si="4"/>
        <v>9.3979491620943545E-3</v>
      </c>
      <c r="J57" s="1133">
        <f t="shared" si="4"/>
        <v>9.3798544960890691E-3</v>
      </c>
      <c r="K57" s="1133">
        <f t="shared" si="4"/>
        <v>1.0772691648791874E-2</v>
      </c>
      <c r="L57" s="1134">
        <f t="shared" si="3"/>
        <v>1.0533517755571499E-2</v>
      </c>
    </row>
    <row r="58" spans="2:14">
      <c r="B58" s="1107" t="s">
        <v>851</v>
      </c>
      <c r="C58" s="1132">
        <f t="shared" si="4"/>
        <v>7.6768610009194327E-2</v>
      </c>
      <c r="D58" s="1133">
        <f t="shared" si="4"/>
        <v>7.510909545532056E-2</v>
      </c>
      <c r="E58" s="1133">
        <f t="shared" si="4"/>
        <v>7.3320056640226977E-2</v>
      </c>
      <c r="F58" s="1133">
        <f t="shared" si="4"/>
        <v>6.9365789556021407E-2</v>
      </c>
      <c r="G58" s="1133">
        <f t="shared" si="4"/>
        <v>6.5425339935034021E-2</v>
      </c>
      <c r="H58" s="1133">
        <f t="shared" si="4"/>
        <v>6.5770033768774896E-2</v>
      </c>
      <c r="I58" s="1133">
        <f t="shared" si="4"/>
        <v>6.2172181124872113E-2</v>
      </c>
      <c r="J58" s="1133">
        <f t="shared" si="4"/>
        <v>6.0442889487182988E-2</v>
      </c>
      <c r="K58" s="1133">
        <f t="shared" si="4"/>
        <v>5.9481784147206118E-2</v>
      </c>
      <c r="L58" s="1134">
        <f t="shared" si="3"/>
        <v>5.8255730526564936E-2</v>
      </c>
    </row>
    <row r="59" spans="2:14">
      <c r="B59" s="1107" t="s">
        <v>852</v>
      </c>
      <c r="C59" s="1132">
        <f t="shared" si="4"/>
        <v>0.16181121994497727</v>
      </c>
      <c r="D59" s="1133">
        <f t="shared" si="4"/>
        <v>0.15958727945665649</v>
      </c>
      <c r="E59" s="1133">
        <f t="shared" si="4"/>
        <v>0.15513964579741935</v>
      </c>
      <c r="F59" s="1133">
        <f t="shared" si="4"/>
        <v>0.15461072912341647</v>
      </c>
      <c r="G59" s="1133">
        <f t="shared" si="4"/>
        <v>0.15595517523129826</v>
      </c>
      <c r="H59" s="1133">
        <f t="shared" si="4"/>
        <v>0.15450347026019204</v>
      </c>
      <c r="I59" s="1133">
        <f t="shared" si="4"/>
        <v>0.1586691604883709</v>
      </c>
      <c r="J59" s="1133">
        <f t="shared" si="4"/>
        <v>0.16054098542379419</v>
      </c>
      <c r="K59" s="1133">
        <f t="shared" si="4"/>
        <v>0.15928701053510819</v>
      </c>
      <c r="L59" s="1134">
        <f t="shared" si="3"/>
        <v>0.16054276352285923</v>
      </c>
    </row>
    <row r="60" spans="2:14" ht="22.5">
      <c r="B60" s="1107" t="s">
        <v>621</v>
      </c>
      <c r="C60" s="1132">
        <f t="shared" si="4"/>
        <v>7.2077443636620817E-3</v>
      </c>
      <c r="D60" s="1133">
        <f t="shared" si="4"/>
        <v>6.9941253234871315E-3</v>
      </c>
      <c r="E60" s="1133">
        <f t="shared" si="4"/>
        <v>6.8421324223317823E-3</v>
      </c>
      <c r="F60" s="1133">
        <f t="shared" si="4"/>
        <v>6.8597116248941912E-3</v>
      </c>
      <c r="G60" s="1133">
        <f t="shared" si="4"/>
        <v>7.0287785386574817E-3</v>
      </c>
      <c r="H60" s="1133">
        <f t="shared" si="4"/>
        <v>7.127285790013693E-3</v>
      </c>
      <c r="I60" s="1133">
        <f t="shared" si="4"/>
        <v>7.0230777202257271E-3</v>
      </c>
      <c r="J60" s="1133">
        <f t="shared" si="4"/>
        <v>7.0223631402240418E-3</v>
      </c>
      <c r="K60" s="1133">
        <f t="shared" si="4"/>
        <v>7.3262372084092588E-3</v>
      </c>
      <c r="L60" s="1134">
        <f t="shared" si="3"/>
        <v>7.5815291759432531E-3</v>
      </c>
    </row>
    <row r="61" spans="2:14">
      <c r="B61" s="1107" t="s">
        <v>102</v>
      </c>
      <c r="C61" s="1132">
        <f t="shared" si="4"/>
        <v>8.7323734347484715E-3</v>
      </c>
      <c r="D61" s="1133">
        <f t="shared" si="4"/>
        <v>8.6869934538309091E-3</v>
      </c>
      <c r="E61" s="1133">
        <f t="shared" si="4"/>
        <v>8.4794163152891004E-3</v>
      </c>
      <c r="F61" s="1133">
        <f t="shared" si="4"/>
        <v>7.9928493933061999E-3</v>
      </c>
      <c r="G61" s="1133">
        <f t="shared" si="4"/>
        <v>7.6874014166393905E-3</v>
      </c>
      <c r="H61" s="1133">
        <f t="shared" si="4"/>
        <v>7.7670566487292401E-3</v>
      </c>
      <c r="I61" s="1133">
        <f t="shared" si="4"/>
        <v>7.8152182599090618E-3</v>
      </c>
      <c r="J61" s="1133">
        <f t="shared" si="4"/>
        <v>8.024581687644923E-3</v>
      </c>
      <c r="K61" s="1133">
        <f t="shared" si="4"/>
        <v>8.189905392472191E-3</v>
      </c>
      <c r="L61" s="1134">
        <f t="shared" si="3"/>
        <v>8.1769565892734312E-3</v>
      </c>
    </row>
    <row r="62" spans="2:14">
      <c r="B62" s="1107" t="s">
        <v>105</v>
      </c>
      <c r="C62" s="1132">
        <f t="shared" si="4"/>
        <v>6.8559068857190686E-3</v>
      </c>
      <c r="D62" s="1133">
        <f t="shared" si="4"/>
        <v>6.9693861232524631E-3</v>
      </c>
      <c r="E62" s="1133">
        <f t="shared" si="4"/>
        <v>6.9645788673179066E-3</v>
      </c>
      <c r="F62" s="1133">
        <f t="shared" si="4"/>
        <v>6.8512553728911161E-3</v>
      </c>
      <c r="G62" s="1133">
        <f t="shared" si="4"/>
        <v>6.5910304046889467E-3</v>
      </c>
      <c r="H62" s="1133">
        <f t="shared" si="4"/>
        <v>6.3873768838470174E-3</v>
      </c>
      <c r="I62" s="1133">
        <f t="shared" si="4"/>
        <v>6.2395406638990321E-3</v>
      </c>
      <c r="J62" s="1133">
        <f t="shared" si="4"/>
        <v>6.089236932057175E-3</v>
      </c>
      <c r="K62" s="1133">
        <f t="shared" si="4"/>
        <v>5.9253913216289859E-3</v>
      </c>
      <c r="L62" s="1134">
        <f t="shared" si="4"/>
        <v>5.6147695584961204E-3</v>
      </c>
    </row>
    <row r="63" spans="2:14" ht="14.25" thickBot="1">
      <c r="B63" s="1114" t="s">
        <v>103</v>
      </c>
      <c r="C63" s="1135">
        <f t="shared" si="4"/>
        <v>2.5962561985616741E-5</v>
      </c>
      <c r="D63" s="1136">
        <f t="shared" si="4"/>
        <v>2.4739200234668986E-5</v>
      </c>
      <c r="E63" s="1136">
        <f t="shared" si="4"/>
        <v>2.4489288997224838E-5</v>
      </c>
      <c r="F63" s="1136">
        <f t="shared" si="4"/>
        <v>2.536875600922408E-5</v>
      </c>
      <c r="G63" s="1136">
        <f t="shared" si="4"/>
        <v>2.4808395160922458E-5</v>
      </c>
      <c r="H63" s="1136">
        <f t="shared" si="4"/>
        <v>2.3842392250268822E-5</v>
      </c>
      <c r="I63" s="1136">
        <f t="shared" si="4"/>
        <v>1.8602126176516659E-5</v>
      </c>
      <c r="J63" s="1136">
        <f t="shared" si="4"/>
        <v>1.9740668358290093E-5</v>
      </c>
      <c r="K63" s="1136">
        <f t="shared" si="4"/>
        <v>2.2413534188484375E-5</v>
      </c>
      <c r="L63" s="1137">
        <f t="shared" si="4"/>
        <v>2.4408825639622182E-5</v>
      </c>
    </row>
    <row r="64" spans="2:14" ht="14.25" thickBot="1">
      <c r="B64" s="1120" t="s">
        <v>90</v>
      </c>
      <c r="C64" s="1138">
        <f>C49/C$49</f>
        <v>1</v>
      </c>
      <c r="D64" s="1139">
        <f t="shared" si="4"/>
        <v>1</v>
      </c>
      <c r="E64" s="1139">
        <f t="shared" si="4"/>
        <v>1</v>
      </c>
      <c r="F64" s="1139">
        <f t="shared" si="4"/>
        <v>1</v>
      </c>
      <c r="G64" s="1139">
        <f t="shared" si="4"/>
        <v>1</v>
      </c>
      <c r="H64" s="1139">
        <f t="shared" si="4"/>
        <v>1</v>
      </c>
      <c r="I64" s="1139">
        <f t="shared" si="4"/>
        <v>1</v>
      </c>
      <c r="J64" s="1139">
        <f t="shared" si="4"/>
        <v>1</v>
      </c>
      <c r="K64" s="1139">
        <f t="shared" si="4"/>
        <v>1</v>
      </c>
      <c r="L64" s="1140">
        <f t="shared" si="4"/>
        <v>1</v>
      </c>
    </row>
  </sheetData>
  <mergeCells count="1">
    <mergeCell ref="D52:J52"/>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64"/>
  <sheetViews>
    <sheetView view="pageBreakPreview" zoomScaleNormal="100" zoomScaleSheetLayoutView="100" workbookViewId="0">
      <selection activeCell="R48" sqref="R48"/>
    </sheetView>
  </sheetViews>
  <sheetFormatPr defaultRowHeight="13.5"/>
  <cols>
    <col min="1" max="1" width="1.875" style="1084" customWidth="1"/>
    <col min="2" max="2" width="8.25" style="1084" customWidth="1"/>
    <col min="3" max="12" width="6.25" style="1084" customWidth="1"/>
    <col min="13" max="13" width="6.125" style="1084" customWidth="1"/>
    <col min="14" max="14" width="6" style="1084" customWidth="1"/>
    <col min="15" max="16384" width="9" style="1084"/>
  </cols>
  <sheetData>
    <row r="1" spans="1:16" ht="1.5" customHeight="1"/>
    <row r="2" spans="1:16" ht="17.25">
      <c r="A2" s="1085"/>
      <c r="B2" s="1086" t="s">
        <v>613</v>
      </c>
      <c r="C2" s="1087"/>
      <c r="D2" s="1087"/>
      <c r="E2" s="1087"/>
      <c r="F2" s="1087"/>
      <c r="G2" s="1088"/>
      <c r="N2" s="1089" t="s">
        <v>539</v>
      </c>
      <c r="P2" s="1090"/>
    </row>
    <row r="3" spans="1:16">
      <c r="B3" s="1091"/>
      <c r="N3" s="276" t="s">
        <v>1009</v>
      </c>
    </row>
    <row r="13" spans="1:16">
      <c r="B13" s="1091"/>
    </row>
    <row r="19" spans="2:2">
      <c r="B19" s="1092"/>
    </row>
    <row r="20" spans="2:2">
      <c r="B20" s="1092"/>
    </row>
    <row r="21" spans="2:2">
      <c r="B21" s="1092"/>
    </row>
    <row r="22" spans="2:2">
      <c r="B22" s="1092"/>
    </row>
    <row r="24" spans="2:2">
      <c r="B24" s="1092"/>
    </row>
    <row r="25" spans="2:2">
      <c r="B25" s="1092"/>
    </row>
    <row r="26" spans="2:2">
      <c r="B26" s="1092"/>
    </row>
    <row r="27" spans="2:2">
      <c r="B27" s="1092"/>
    </row>
    <row r="28" spans="2:2">
      <c r="B28" s="1092"/>
    </row>
    <row r="29" spans="2:2">
      <c r="B29" s="1092"/>
    </row>
    <row r="30" spans="2:2">
      <c r="B30" s="1092"/>
    </row>
    <row r="31" spans="2:2">
      <c r="B31" s="1092"/>
    </row>
    <row r="32" spans="2:2">
      <c r="B32" s="1092"/>
    </row>
    <row r="33" spans="2:14">
      <c r="B33" s="1092"/>
    </row>
    <row r="34" spans="2:14">
      <c r="B34" s="1092"/>
    </row>
    <row r="35" spans="2:14">
      <c r="B35" s="1092"/>
    </row>
    <row r="36" spans="2:14">
      <c r="B36" s="1092"/>
    </row>
    <row r="37" spans="2:14" ht="14.25" thickBot="1">
      <c r="B37" s="1092"/>
    </row>
    <row r="38" spans="2:14" ht="24.75" customHeight="1" thickBot="1">
      <c r="B38" s="1093" t="s">
        <v>74</v>
      </c>
      <c r="C38" s="1094" t="s">
        <v>1186</v>
      </c>
      <c r="D38" s="1095" t="s">
        <v>520</v>
      </c>
      <c r="E38" s="1095" t="s">
        <v>521</v>
      </c>
      <c r="F38" s="1095" t="s">
        <v>522</v>
      </c>
      <c r="G38" s="1095" t="s">
        <v>523</v>
      </c>
      <c r="H38" s="1095" t="s">
        <v>524</v>
      </c>
      <c r="I38" s="1095" t="s">
        <v>538</v>
      </c>
      <c r="J38" s="1095" t="s">
        <v>965</v>
      </c>
      <c r="K38" s="1096" t="s">
        <v>1012</v>
      </c>
      <c r="L38" s="1097" t="s">
        <v>1185</v>
      </c>
      <c r="M38" s="1098" t="s">
        <v>96</v>
      </c>
      <c r="N38" s="1099" t="s">
        <v>846</v>
      </c>
    </row>
    <row r="39" spans="2:14" ht="24.75" customHeight="1">
      <c r="B39" s="1100" t="s">
        <v>101</v>
      </c>
      <c r="C39" s="1101">
        <v>17944</v>
      </c>
      <c r="D39" s="1102">
        <v>19475</v>
      </c>
      <c r="E39" s="1102">
        <v>20950</v>
      </c>
      <c r="F39" s="1102">
        <v>22750</v>
      </c>
      <c r="G39" s="1102">
        <v>23705</v>
      </c>
      <c r="H39" s="1102">
        <v>23018</v>
      </c>
      <c r="I39" s="1102">
        <v>25538</v>
      </c>
      <c r="J39" s="1102">
        <v>27541</v>
      </c>
      <c r="K39" s="1103">
        <v>29078</v>
      </c>
      <c r="L39" s="1104">
        <v>31581</v>
      </c>
      <c r="M39" s="1105">
        <f t="shared" ref="M39:M49" si="0">L39/$L$49</f>
        <v>6.522978415780234E-2</v>
      </c>
      <c r="N39" s="1106">
        <f>IF(OR(L39=0,K39=0),"-",(L39/K39)-1)</f>
        <v>8.6078822477474448E-2</v>
      </c>
    </row>
    <row r="40" spans="2:14" ht="24.75" customHeight="1">
      <c r="B40" s="1107" t="s">
        <v>532</v>
      </c>
      <c r="C40" s="1108">
        <v>43236</v>
      </c>
      <c r="D40" s="1109">
        <v>46724</v>
      </c>
      <c r="E40" s="1109">
        <v>49840</v>
      </c>
      <c r="F40" s="1109">
        <v>52908</v>
      </c>
      <c r="G40" s="1109">
        <v>55669</v>
      </c>
      <c r="H40" s="1109">
        <v>57613</v>
      </c>
      <c r="I40" s="1109">
        <v>60725</v>
      </c>
      <c r="J40" s="1109">
        <v>64716</v>
      </c>
      <c r="K40" s="1110">
        <v>66356</v>
      </c>
      <c r="L40" s="1111">
        <v>69686</v>
      </c>
      <c r="M40" s="1112">
        <f t="shared" si="0"/>
        <v>0.14393473097180626</v>
      </c>
      <c r="N40" s="1113">
        <f t="shared" ref="N40:N49" si="1">IF(OR(L40=0,K40=0),"-",(L40/K40)-1)</f>
        <v>5.0183856772560098E-2</v>
      </c>
    </row>
    <row r="41" spans="2:14" ht="24.75" customHeight="1">
      <c r="B41" s="1107" t="s">
        <v>89</v>
      </c>
      <c r="C41" s="1108">
        <v>167052</v>
      </c>
      <c r="D41" s="1109">
        <v>174087</v>
      </c>
      <c r="E41" s="1109">
        <v>181130</v>
      </c>
      <c r="F41" s="1109">
        <v>191256</v>
      </c>
      <c r="G41" s="1109">
        <v>197949</v>
      </c>
      <c r="H41" s="1109">
        <v>202641</v>
      </c>
      <c r="I41" s="1109">
        <v>213675</v>
      </c>
      <c r="J41" s="1109">
        <v>224685</v>
      </c>
      <c r="K41" s="1110">
        <v>230510</v>
      </c>
      <c r="L41" s="1111">
        <v>236561</v>
      </c>
      <c r="M41" s="1112">
        <f t="shared" si="0"/>
        <v>0.48861096767530726</v>
      </c>
      <c r="N41" s="1113">
        <f t="shared" si="1"/>
        <v>2.6250488048240816E-2</v>
      </c>
    </row>
    <row r="42" spans="2:14" ht="24.75" customHeight="1">
      <c r="B42" s="1107" t="s">
        <v>91</v>
      </c>
      <c r="C42" s="1108">
        <v>3202</v>
      </c>
      <c r="D42" s="1109">
        <v>3260</v>
      </c>
      <c r="E42" s="1109">
        <v>3147</v>
      </c>
      <c r="F42" s="1109">
        <v>3194</v>
      </c>
      <c r="G42" s="1109">
        <v>3288</v>
      </c>
      <c r="H42" s="1109">
        <v>3347</v>
      </c>
      <c r="I42" s="1109">
        <v>3414</v>
      </c>
      <c r="J42" s="1109">
        <v>3573</v>
      </c>
      <c r="K42" s="1110">
        <v>3610</v>
      </c>
      <c r="L42" s="1111">
        <v>3713</v>
      </c>
      <c r="M42" s="1112">
        <f t="shared" si="0"/>
        <v>7.6691108127646393E-3</v>
      </c>
      <c r="N42" s="1113">
        <f t="shared" si="1"/>
        <v>2.8531855955678642E-2</v>
      </c>
    </row>
    <row r="43" spans="2:14" ht="24.75" customHeight="1">
      <c r="B43" s="1107" t="s">
        <v>92</v>
      </c>
      <c r="C43" s="1108">
        <v>80137</v>
      </c>
      <c r="D43" s="1109">
        <v>79107</v>
      </c>
      <c r="E43" s="1109">
        <v>77946</v>
      </c>
      <c r="F43" s="1109">
        <v>76168</v>
      </c>
      <c r="G43" s="1109">
        <v>74751</v>
      </c>
      <c r="H43" s="1109">
        <v>74733</v>
      </c>
      <c r="I43" s="1109">
        <v>72432</v>
      </c>
      <c r="J43" s="1109">
        <v>72193</v>
      </c>
      <c r="K43" s="1110">
        <v>71652</v>
      </c>
      <c r="L43" s="1111">
        <v>70894</v>
      </c>
      <c r="M43" s="1112">
        <f t="shared" si="0"/>
        <v>0.14642982546731384</v>
      </c>
      <c r="N43" s="1113">
        <f t="shared" si="1"/>
        <v>-1.0578909172109685E-2</v>
      </c>
    </row>
    <row r="44" spans="2:14" ht="24.75" customHeight="1">
      <c r="B44" s="1107" t="s">
        <v>93</v>
      </c>
      <c r="C44" s="1108">
        <v>46772</v>
      </c>
      <c r="D44" s="1109">
        <v>47833</v>
      </c>
      <c r="E44" s="1109">
        <v>48304</v>
      </c>
      <c r="F44" s="1109">
        <v>50204</v>
      </c>
      <c r="G44" s="1109">
        <v>52911</v>
      </c>
      <c r="H44" s="1109">
        <v>53798</v>
      </c>
      <c r="I44" s="1109">
        <v>56965</v>
      </c>
      <c r="J44" s="1109">
        <v>60451</v>
      </c>
      <c r="K44" s="1110">
        <v>63082</v>
      </c>
      <c r="L44" s="1111">
        <v>67443</v>
      </c>
      <c r="M44" s="1112">
        <f t="shared" si="0"/>
        <v>0.13930186925539606</v>
      </c>
      <c r="N44" s="1113">
        <f t="shared" si="1"/>
        <v>6.9132240575758619E-2</v>
      </c>
    </row>
    <row r="45" spans="2:14" ht="24.75" customHeight="1">
      <c r="B45" s="1107" t="s">
        <v>621</v>
      </c>
      <c r="C45" s="1108">
        <v>895</v>
      </c>
      <c r="D45" s="1109">
        <v>931</v>
      </c>
      <c r="E45" s="1109">
        <v>968</v>
      </c>
      <c r="F45" s="1109">
        <v>1028</v>
      </c>
      <c r="G45" s="1109">
        <v>1119</v>
      </c>
      <c r="H45" s="1109">
        <v>1163</v>
      </c>
      <c r="I45" s="1109">
        <v>1192</v>
      </c>
      <c r="J45" s="1109">
        <v>1302</v>
      </c>
      <c r="K45" s="1110">
        <v>1425</v>
      </c>
      <c r="L45" s="1111">
        <v>1528</v>
      </c>
      <c r="M45" s="1112">
        <f t="shared" si="0"/>
        <v>3.1560466797480118E-3</v>
      </c>
      <c r="N45" s="1113">
        <f t="shared" si="1"/>
        <v>7.2280701754386056E-2</v>
      </c>
    </row>
    <row r="46" spans="2:14" ht="24.75" customHeight="1">
      <c r="B46" s="1107" t="s">
        <v>95</v>
      </c>
      <c r="C46" s="1108">
        <v>1433</v>
      </c>
      <c r="D46" s="1109">
        <v>1520</v>
      </c>
      <c r="E46" s="1109">
        <v>1644</v>
      </c>
      <c r="F46" s="1109">
        <v>1746</v>
      </c>
      <c r="G46" s="1109">
        <v>1804</v>
      </c>
      <c r="H46" s="1109">
        <v>1767</v>
      </c>
      <c r="I46" s="1109">
        <v>1834</v>
      </c>
      <c r="J46" s="1109">
        <v>1889</v>
      </c>
      <c r="K46" s="1110">
        <v>1933</v>
      </c>
      <c r="L46" s="1111">
        <v>1909</v>
      </c>
      <c r="M46" s="1112">
        <f t="shared" si="0"/>
        <v>3.9429928741092635E-3</v>
      </c>
      <c r="N46" s="1113">
        <f t="shared" si="1"/>
        <v>-1.2415933781686483E-2</v>
      </c>
    </row>
    <row r="47" spans="2:14" ht="24.75" customHeight="1">
      <c r="B47" s="1107" t="s">
        <v>94</v>
      </c>
      <c r="C47" s="1108">
        <v>598</v>
      </c>
      <c r="D47" s="1109">
        <v>622</v>
      </c>
      <c r="E47" s="1109">
        <v>640</v>
      </c>
      <c r="F47" s="1109">
        <v>653</v>
      </c>
      <c r="G47" s="1109">
        <v>663</v>
      </c>
      <c r="H47" s="1109">
        <v>667</v>
      </c>
      <c r="I47" s="1109">
        <v>713</v>
      </c>
      <c r="J47" s="1109">
        <v>734</v>
      </c>
      <c r="K47" s="1110">
        <v>782</v>
      </c>
      <c r="L47" s="1111">
        <v>835</v>
      </c>
      <c r="M47" s="1112">
        <f t="shared" si="0"/>
        <v>1.7246721057523494E-3</v>
      </c>
      <c r="N47" s="1113">
        <f t="shared" si="1"/>
        <v>6.7774936061381075E-2</v>
      </c>
    </row>
    <row r="48" spans="2:14" ht="24.75" customHeight="1" thickBot="1">
      <c r="B48" s="1114" t="s">
        <v>97</v>
      </c>
      <c r="C48" s="1115">
        <v>0</v>
      </c>
      <c r="D48" s="1116">
        <v>0</v>
      </c>
      <c r="E48" s="1116">
        <v>0</v>
      </c>
      <c r="F48" s="1116">
        <v>0</v>
      </c>
      <c r="G48" s="1116">
        <v>0</v>
      </c>
      <c r="H48" s="1116">
        <v>0</v>
      </c>
      <c r="I48" s="1116">
        <v>0</v>
      </c>
      <c r="J48" s="1116">
        <v>0</v>
      </c>
      <c r="K48" s="1117">
        <v>0</v>
      </c>
      <c r="L48" s="1118">
        <v>0</v>
      </c>
      <c r="M48" s="1119">
        <f t="shared" si="0"/>
        <v>0</v>
      </c>
      <c r="N48" s="1106" t="str">
        <f t="shared" si="1"/>
        <v>-</v>
      </c>
    </row>
    <row r="49" spans="2:14" ht="24.75" customHeight="1" thickBot="1">
      <c r="B49" s="1120" t="s">
        <v>90</v>
      </c>
      <c r="C49" s="1141">
        <f t="shared" ref="C49:L49" si="2">SUM(C39:C48)</f>
        <v>361269</v>
      </c>
      <c r="D49" s="1142">
        <f t="shared" si="2"/>
        <v>373559</v>
      </c>
      <c r="E49" s="1142">
        <f t="shared" si="2"/>
        <v>384569</v>
      </c>
      <c r="F49" s="1142">
        <f t="shared" si="2"/>
        <v>399907</v>
      </c>
      <c r="G49" s="1142">
        <f t="shared" si="2"/>
        <v>411859</v>
      </c>
      <c r="H49" s="1142">
        <f t="shared" si="2"/>
        <v>418747</v>
      </c>
      <c r="I49" s="1142">
        <f t="shared" si="2"/>
        <v>436488</v>
      </c>
      <c r="J49" s="1142">
        <f t="shared" si="2"/>
        <v>457084</v>
      </c>
      <c r="K49" s="1143">
        <f t="shared" si="2"/>
        <v>468428</v>
      </c>
      <c r="L49" s="1144">
        <f t="shared" si="2"/>
        <v>484150</v>
      </c>
      <c r="M49" s="1125">
        <f t="shared" si="0"/>
        <v>1</v>
      </c>
      <c r="N49" s="1145">
        <f t="shared" si="1"/>
        <v>3.35633224316223E-2</v>
      </c>
    </row>
    <row r="50" spans="2:14" ht="12" customHeight="1"/>
    <row r="51" spans="2:14">
      <c r="B51" s="1092"/>
    </row>
    <row r="52" spans="2:14" ht="14.25" thickBot="1">
      <c r="B52" s="1092"/>
      <c r="D52" s="1726" t="s">
        <v>98</v>
      </c>
      <c r="E52" s="1726"/>
      <c r="F52" s="1726"/>
      <c r="G52" s="1726"/>
      <c r="H52" s="1726"/>
      <c r="I52" s="1726"/>
      <c r="J52" s="1726"/>
    </row>
    <row r="53" spans="2:14" ht="14.25" thickBot="1">
      <c r="B53" s="1093" t="s">
        <v>74</v>
      </c>
      <c r="C53" s="1127" t="s">
        <v>1010</v>
      </c>
      <c r="D53" s="1128" t="s">
        <v>519</v>
      </c>
      <c r="E53" s="1128" t="s">
        <v>520</v>
      </c>
      <c r="F53" s="1128" t="s">
        <v>521</v>
      </c>
      <c r="G53" s="1128" t="s">
        <v>522</v>
      </c>
      <c r="H53" s="1128" t="s">
        <v>523</v>
      </c>
      <c r="I53" s="1128" t="s">
        <v>524</v>
      </c>
      <c r="J53" s="1128" t="s">
        <v>538</v>
      </c>
      <c r="K53" s="1128" t="s">
        <v>965</v>
      </c>
      <c r="L53" s="1096" t="s">
        <v>1011</v>
      </c>
    </row>
    <row r="54" spans="2:14">
      <c r="B54" s="1100" t="s">
        <v>848</v>
      </c>
      <c r="C54" s="1129">
        <f t="shared" ref="C54:L64" si="3">C39/C$49</f>
        <v>4.9669359950618511E-2</v>
      </c>
      <c r="D54" s="1130">
        <f t="shared" si="3"/>
        <v>5.213366563247037E-2</v>
      </c>
      <c r="E54" s="1130">
        <f t="shared" si="3"/>
        <v>5.4476569874326843E-2</v>
      </c>
      <c r="F54" s="1130">
        <f t="shared" si="3"/>
        <v>5.6888226512664196E-2</v>
      </c>
      <c r="G54" s="1130">
        <f t="shared" si="3"/>
        <v>5.7556105366156865E-2</v>
      </c>
      <c r="H54" s="1130">
        <f t="shared" si="3"/>
        <v>5.4968752014939809E-2</v>
      </c>
      <c r="I54" s="1130">
        <f t="shared" si="3"/>
        <v>5.8507908579388208E-2</v>
      </c>
      <c r="J54" s="1130">
        <f t="shared" si="3"/>
        <v>6.0253695163252269E-2</v>
      </c>
      <c r="K54" s="1130">
        <f t="shared" si="3"/>
        <v>6.2075708540053114E-2</v>
      </c>
      <c r="L54" s="1131">
        <f t="shared" si="3"/>
        <v>6.522978415780234E-2</v>
      </c>
    </row>
    <row r="55" spans="2:14">
      <c r="B55" s="1107" t="s">
        <v>849</v>
      </c>
      <c r="C55" s="1132">
        <f t="shared" si="3"/>
        <v>0.11967813457562093</v>
      </c>
      <c r="D55" s="1133">
        <f t="shared" si="3"/>
        <v>0.12507796626503445</v>
      </c>
      <c r="E55" s="1133">
        <f t="shared" si="3"/>
        <v>0.12959962971534367</v>
      </c>
      <c r="F55" s="1133">
        <f t="shared" si="3"/>
        <v>0.13230075992668294</v>
      </c>
      <c r="G55" s="1133">
        <f t="shared" si="3"/>
        <v>0.13516519002862631</v>
      </c>
      <c r="H55" s="1133">
        <f t="shared" si="3"/>
        <v>0.13758426926043649</v>
      </c>
      <c r="I55" s="1133">
        <f t="shared" si="3"/>
        <v>0.13912180861787724</v>
      </c>
      <c r="J55" s="1133">
        <f t="shared" si="3"/>
        <v>0.14158447900167145</v>
      </c>
      <c r="K55" s="1133">
        <f t="shared" si="3"/>
        <v>0.14165677542760041</v>
      </c>
      <c r="L55" s="1134">
        <f t="shared" si="3"/>
        <v>0.14393473097180626</v>
      </c>
    </row>
    <row r="56" spans="2:14">
      <c r="B56" s="1107" t="s">
        <v>850</v>
      </c>
      <c r="C56" s="1132">
        <f t="shared" si="3"/>
        <v>0.46240336148410188</v>
      </c>
      <c r="D56" s="1133">
        <f t="shared" si="3"/>
        <v>0.46602277016482002</v>
      </c>
      <c r="E56" s="1133">
        <f t="shared" si="3"/>
        <v>0.47099480197311794</v>
      </c>
      <c r="F56" s="1133">
        <f t="shared" si="3"/>
        <v>0.47825119340246608</v>
      </c>
      <c r="G56" s="1133">
        <f t="shared" si="3"/>
        <v>0.48062322299621957</v>
      </c>
      <c r="H56" s="1133">
        <f t="shared" si="3"/>
        <v>0.48392227287598477</v>
      </c>
      <c r="I56" s="1133">
        <f t="shared" si="3"/>
        <v>0.48953235827789082</v>
      </c>
      <c r="J56" s="1133">
        <f t="shared" si="3"/>
        <v>0.49156172607223181</v>
      </c>
      <c r="K56" s="1133">
        <f t="shared" si="3"/>
        <v>0.49209270154644896</v>
      </c>
      <c r="L56" s="1134">
        <f t="shared" si="3"/>
        <v>0.48861096767530726</v>
      </c>
    </row>
    <row r="57" spans="2:14">
      <c r="B57" s="1107" t="s">
        <v>104</v>
      </c>
      <c r="C57" s="1132">
        <f t="shared" si="3"/>
        <v>8.8632016585978874E-3</v>
      </c>
      <c r="D57" s="1133">
        <f t="shared" si="3"/>
        <v>8.7268677772453611E-3</v>
      </c>
      <c r="E57" s="1133">
        <f t="shared" si="3"/>
        <v>8.1831868923392167E-3</v>
      </c>
      <c r="F57" s="1133">
        <f t="shared" si="3"/>
        <v>7.986856944239536E-3</v>
      </c>
      <c r="G57" s="1133">
        <f t="shared" si="3"/>
        <v>7.983314678081577E-3</v>
      </c>
      <c r="H57" s="1133">
        <f t="shared" si="3"/>
        <v>7.992893083413135E-3</v>
      </c>
      <c r="I57" s="1133">
        <f t="shared" si="3"/>
        <v>7.8215208665530327E-3</v>
      </c>
      <c r="J57" s="1133">
        <f t="shared" si="3"/>
        <v>7.8169439315311853E-3</v>
      </c>
      <c r="K57" s="1133">
        <f t="shared" si="3"/>
        <v>7.7066272724943853E-3</v>
      </c>
      <c r="L57" s="1134">
        <f t="shared" si="3"/>
        <v>7.6691108127646393E-3</v>
      </c>
    </row>
    <row r="58" spans="2:14">
      <c r="B58" s="1107" t="s">
        <v>851</v>
      </c>
      <c r="C58" s="1132">
        <f t="shared" si="3"/>
        <v>0.22182085924892531</v>
      </c>
      <c r="D58" s="1133">
        <f t="shared" si="3"/>
        <v>0.21176574517010699</v>
      </c>
      <c r="E58" s="1133">
        <f t="shared" si="3"/>
        <v>0.2026840436956697</v>
      </c>
      <c r="F58" s="1133">
        <f t="shared" si="3"/>
        <v>0.19046428294578491</v>
      </c>
      <c r="G58" s="1133">
        <f t="shared" si="3"/>
        <v>0.18149658014029074</v>
      </c>
      <c r="H58" s="1133">
        <f t="shared" si="3"/>
        <v>0.17846814424939164</v>
      </c>
      <c r="I58" s="1133">
        <f t="shared" si="3"/>
        <v>0.16594270632869632</v>
      </c>
      <c r="J58" s="1133">
        <f t="shared" si="3"/>
        <v>0.15794252259978472</v>
      </c>
      <c r="K58" s="1133">
        <f t="shared" si="3"/>
        <v>0.15296267516032347</v>
      </c>
      <c r="L58" s="1134">
        <f t="shared" si="3"/>
        <v>0.14642982546731384</v>
      </c>
    </row>
    <row r="59" spans="2:14">
      <c r="B59" s="1107" t="s">
        <v>852</v>
      </c>
      <c r="C59" s="1132">
        <f t="shared" si="3"/>
        <v>0.12946585508305444</v>
      </c>
      <c r="D59" s="1133">
        <f t="shared" si="3"/>
        <v>0.12804670748128141</v>
      </c>
      <c r="E59" s="1133">
        <f t="shared" si="3"/>
        <v>0.1256055480290923</v>
      </c>
      <c r="F59" s="1133">
        <f t="shared" si="3"/>
        <v>0.12553918786117774</v>
      </c>
      <c r="G59" s="1133">
        <f t="shared" si="3"/>
        <v>0.1284687235194569</v>
      </c>
      <c r="H59" s="1133">
        <f t="shared" si="3"/>
        <v>0.12847375622989538</v>
      </c>
      <c r="I59" s="1133">
        <f t="shared" si="3"/>
        <v>0.13050759700152123</v>
      </c>
      <c r="J59" s="1133">
        <f t="shared" si="3"/>
        <v>0.13225359014973179</v>
      </c>
      <c r="K59" s="1133">
        <f t="shared" si="3"/>
        <v>0.13466744088739357</v>
      </c>
      <c r="L59" s="1134">
        <f t="shared" si="3"/>
        <v>0.13930186925539606</v>
      </c>
    </row>
    <row r="60" spans="2:14" ht="22.5">
      <c r="B60" s="1107" t="s">
        <v>621</v>
      </c>
      <c r="C60" s="1132">
        <f t="shared" si="3"/>
        <v>2.4773783524188347E-3</v>
      </c>
      <c r="D60" s="1133">
        <f t="shared" si="3"/>
        <v>2.4922435277961448E-3</v>
      </c>
      <c r="E60" s="1133">
        <f t="shared" si="3"/>
        <v>2.5171035626896602E-3</v>
      </c>
      <c r="F60" s="1133">
        <f t="shared" si="3"/>
        <v>2.5705976639568699E-3</v>
      </c>
      <c r="G60" s="1133">
        <f t="shared" si="3"/>
        <v>2.7169492471938212E-3</v>
      </c>
      <c r="H60" s="1133">
        <f t="shared" si="3"/>
        <v>2.7773333301492308E-3</v>
      </c>
      <c r="I60" s="1133">
        <f t="shared" si="3"/>
        <v>2.7308883634830738E-3</v>
      </c>
      <c r="J60" s="1133">
        <f t="shared" si="3"/>
        <v>2.8484917433119514E-3</v>
      </c>
      <c r="K60" s="1133">
        <f t="shared" si="3"/>
        <v>3.0420897128267312E-3</v>
      </c>
      <c r="L60" s="1134">
        <f t="shared" si="3"/>
        <v>3.1560466797480118E-3</v>
      </c>
    </row>
    <row r="61" spans="2:14">
      <c r="B61" s="1107" t="s">
        <v>102</v>
      </c>
      <c r="C61" s="1132">
        <f t="shared" si="3"/>
        <v>3.9665733843756313E-3</v>
      </c>
      <c r="D61" s="1133">
        <f t="shared" si="3"/>
        <v>4.0689690249732973E-3</v>
      </c>
      <c r="E61" s="1133">
        <f t="shared" si="3"/>
        <v>4.2749155548159109E-3</v>
      </c>
      <c r="F61" s="1133">
        <f t="shared" si="3"/>
        <v>4.3660150985104038E-3</v>
      </c>
      <c r="G61" s="1133">
        <f t="shared" si="3"/>
        <v>4.3801398051274828E-3</v>
      </c>
      <c r="H61" s="1133">
        <f t="shared" si="3"/>
        <v>4.2197317234511532E-3</v>
      </c>
      <c r="I61" s="1133">
        <f t="shared" si="3"/>
        <v>4.2017191767013068E-3</v>
      </c>
      <c r="J61" s="1133">
        <f t="shared" si="3"/>
        <v>4.1327195876469094E-3</v>
      </c>
      <c r="K61" s="1133">
        <f t="shared" si="3"/>
        <v>4.1265680104519802E-3</v>
      </c>
      <c r="L61" s="1134">
        <f t="shared" si="3"/>
        <v>3.9429928741092635E-3</v>
      </c>
    </row>
    <row r="62" spans="2:14">
      <c r="B62" s="1107" t="s">
        <v>105</v>
      </c>
      <c r="C62" s="1132">
        <f t="shared" si="3"/>
        <v>1.655276262286551E-3</v>
      </c>
      <c r="D62" s="1133">
        <f t="shared" si="3"/>
        <v>1.6650649562719678E-3</v>
      </c>
      <c r="E62" s="1133">
        <f t="shared" si="3"/>
        <v>1.6642007026047342E-3</v>
      </c>
      <c r="F62" s="1133">
        <f t="shared" si="3"/>
        <v>1.6328796445173504E-3</v>
      </c>
      <c r="G62" s="1133">
        <f t="shared" si="3"/>
        <v>1.6097742188467413E-3</v>
      </c>
      <c r="H62" s="1133">
        <f t="shared" si="3"/>
        <v>1.5928472323383808E-3</v>
      </c>
      <c r="I62" s="1133">
        <f t="shared" si="3"/>
        <v>1.6334927878887851E-3</v>
      </c>
      <c r="J62" s="1133">
        <f t="shared" si="3"/>
        <v>1.6058317508379203E-3</v>
      </c>
      <c r="K62" s="1133">
        <f t="shared" si="3"/>
        <v>1.669413442407371E-3</v>
      </c>
      <c r="L62" s="1134">
        <f t="shared" si="3"/>
        <v>1.7246721057523494E-3</v>
      </c>
    </row>
    <row r="63" spans="2:14" ht="14.25" thickBot="1">
      <c r="B63" s="1114" t="s">
        <v>103</v>
      </c>
      <c r="C63" s="1135">
        <f t="shared" si="3"/>
        <v>0</v>
      </c>
      <c r="D63" s="1136">
        <f t="shared" si="3"/>
        <v>0</v>
      </c>
      <c r="E63" s="1136">
        <f t="shared" si="3"/>
        <v>0</v>
      </c>
      <c r="F63" s="1136">
        <f t="shared" si="3"/>
        <v>0</v>
      </c>
      <c r="G63" s="1136">
        <f t="shared" si="3"/>
        <v>0</v>
      </c>
      <c r="H63" s="1136">
        <f t="shared" si="3"/>
        <v>0</v>
      </c>
      <c r="I63" s="1136">
        <f t="shared" si="3"/>
        <v>0</v>
      </c>
      <c r="J63" s="1136">
        <f t="shared" si="3"/>
        <v>0</v>
      </c>
      <c r="K63" s="1136">
        <f t="shared" si="3"/>
        <v>0</v>
      </c>
      <c r="L63" s="1137">
        <f t="shared" si="3"/>
        <v>0</v>
      </c>
    </row>
    <row r="64" spans="2:14" ht="14.25" thickBot="1">
      <c r="B64" s="1120" t="s">
        <v>90</v>
      </c>
      <c r="C64" s="1138">
        <f>C49/C$49</f>
        <v>1</v>
      </c>
      <c r="D64" s="1139">
        <f t="shared" si="3"/>
        <v>1</v>
      </c>
      <c r="E64" s="1139">
        <f t="shared" si="3"/>
        <v>1</v>
      </c>
      <c r="F64" s="1139">
        <f t="shared" si="3"/>
        <v>1</v>
      </c>
      <c r="G64" s="1139">
        <f t="shared" si="3"/>
        <v>1</v>
      </c>
      <c r="H64" s="1139">
        <f t="shared" si="3"/>
        <v>1</v>
      </c>
      <c r="I64" s="1139">
        <f t="shared" si="3"/>
        <v>1</v>
      </c>
      <c r="J64" s="1139">
        <f t="shared" si="3"/>
        <v>1</v>
      </c>
      <c r="K64" s="1139">
        <f t="shared" si="3"/>
        <v>1</v>
      </c>
      <c r="L64" s="1140">
        <f t="shared" si="3"/>
        <v>1</v>
      </c>
    </row>
  </sheetData>
  <mergeCells count="1">
    <mergeCell ref="D52:J52"/>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T64"/>
  <sheetViews>
    <sheetView view="pageBreakPreview" zoomScaleNormal="100" zoomScaleSheetLayoutView="100" workbookViewId="0">
      <selection activeCell="R49" sqref="R49"/>
    </sheetView>
  </sheetViews>
  <sheetFormatPr defaultRowHeight="13.5"/>
  <cols>
    <col min="1" max="1" width="1.875" style="1084" customWidth="1"/>
    <col min="2" max="2" width="8.25" style="1084" customWidth="1"/>
    <col min="3" max="12" width="6.25" style="1084" customWidth="1"/>
    <col min="13" max="13" width="6.125" style="1084" customWidth="1"/>
    <col min="14" max="14" width="6" style="1084" customWidth="1"/>
    <col min="15" max="16384" width="9" style="1084"/>
  </cols>
  <sheetData>
    <row r="1" spans="1:14" ht="1.5" customHeight="1"/>
    <row r="2" spans="1:14" ht="17.25">
      <c r="A2" s="1146" t="s">
        <v>614</v>
      </c>
      <c r="B2" s="1147"/>
      <c r="C2" s="1087"/>
      <c r="D2" s="1087"/>
      <c r="E2" s="1087"/>
      <c r="F2" s="1087"/>
      <c r="G2" s="1088"/>
      <c r="H2"/>
      <c r="N2" s="1089" t="s">
        <v>539</v>
      </c>
    </row>
    <row r="3" spans="1:14">
      <c r="B3" s="1091"/>
      <c r="N3" s="276" t="s">
        <v>1009</v>
      </c>
    </row>
    <row r="13" spans="1:14">
      <c r="B13" s="1091"/>
    </row>
    <row r="19" spans="2:2">
      <c r="B19" s="1092"/>
    </row>
    <row r="20" spans="2:2">
      <c r="B20" s="1092"/>
    </row>
    <row r="21" spans="2:2">
      <c r="B21" s="1092"/>
    </row>
    <row r="22" spans="2:2">
      <c r="B22" s="1092"/>
    </row>
    <row r="24" spans="2:2">
      <c r="B24" s="1092"/>
    </row>
    <row r="25" spans="2:2">
      <c r="B25" s="1092"/>
    </row>
    <row r="26" spans="2:2">
      <c r="B26" s="1092"/>
    </row>
    <row r="27" spans="2:2">
      <c r="B27" s="1092"/>
    </row>
    <row r="28" spans="2:2">
      <c r="B28" s="1092"/>
    </row>
    <row r="29" spans="2:2">
      <c r="B29" s="1092"/>
    </row>
    <row r="30" spans="2:2">
      <c r="B30" s="1092"/>
    </row>
    <row r="31" spans="2:2">
      <c r="B31" s="1092"/>
    </row>
    <row r="32" spans="2:2">
      <c r="B32" s="1092"/>
    </row>
    <row r="33" spans="2:20">
      <c r="B33" s="1092"/>
    </row>
    <row r="34" spans="2:20">
      <c r="B34" s="1092"/>
    </row>
    <row r="35" spans="2:20">
      <c r="B35" s="1092"/>
    </row>
    <row r="36" spans="2:20">
      <c r="B36" s="1092"/>
    </row>
    <row r="37" spans="2:20" ht="14.25" thickBot="1">
      <c r="B37" s="1092"/>
    </row>
    <row r="38" spans="2:20" ht="24.75" customHeight="1" thickBot="1">
      <c r="B38" s="1093" t="s">
        <v>74</v>
      </c>
      <c r="C38" s="1148" t="s">
        <v>1186</v>
      </c>
      <c r="D38" s="1095" t="s">
        <v>520</v>
      </c>
      <c r="E38" s="1095" t="s">
        <v>521</v>
      </c>
      <c r="F38" s="1095" t="s">
        <v>522</v>
      </c>
      <c r="G38" s="1095" t="s">
        <v>523</v>
      </c>
      <c r="H38" s="1095" t="s">
        <v>524</v>
      </c>
      <c r="I38" s="1095" t="s">
        <v>538</v>
      </c>
      <c r="J38" s="1095" t="s">
        <v>965</v>
      </c>
      <c r="K38" s="1096" t="s">
        <v>1012</v>
      </c>
      <c r="L38" s="1097" t="s">
        <v>1185</v>
      </c>
      <c r="M38" s="1098" t="s">
        <v>96</v>
      </c>
      <c r="N38" s="1099" t="s">
        <v>846</v>
      </c>
      <c r="T38" s="1149"/>
    </row>
    <row r="39" spans="2:20" ht="24.75" customHeight="1">
      <c r="B39" s="1100" t="s">
        <v>101</v>
      </c>
      <c r="C39" s="1101">
        <v>274688</v>
      </c>
      <c r="D39" s="1102">
        <v>282994</v>
      </c>
      <c r="E39" s="1102">
        <v>291817</v>
      </c>
      <c r="F39" s="1102">
        <v>309046</v>
      </c>
      <c r="G39" s="1102">
        <v>338317</v>
      </c>
      <c r="H39" s="1102">
        <v>339860</v>
      </c>
      <c r="I39" s="1102">
        <v>353960</v>
      </c>
      <c r="J39" s="1102">
        <v>357966</v>
      </c>
      <c r="K39" s="1103">
        <v>363138</v>
      </c>
      <c r="L39" s="1104">
        <v>361695</v>
      </c>
      <c r="M39" s="1105">
        <f t="shared" ref="M39:M49" si="0">L39/$L$49</f>
        <v>0.41678573897812909</v>
      </c>
      <c r="N39" s="1150">
        <f>IF(OR(L39=0,K39=0),"-",(L39/K39)-1)</f>
        <v>-3.9736959502998381E-3</v>
      </c>
      <c r="Q39" s="1083"/>
      <c r="R39" s="1149"/>
      <c r="T39" s="1149"/>
    </row>
    <row r="40" spans="2:20" ht="24.75" customHeight="1">
      <c r="B40" s="1107" t="s">
        <v>532</v>
      </c>
      <c r="C40" s="1108">
        <v>43317</v>
      </c>
      <c r="D40" s="1109">
        <v>44465</v>
      </c>
      <c r="E40" s="1109">
        <v>41346</v>
      </c>
      <c r="F40" s="1109">
        <v>42290</v>
      </c>
      <c r="G40" s="1109">
        <v>44651</v>
      </c>
      <c r="H40" s="1109">
        <v>47454</v>
      </c>
      <c r="I40" s="1109">
        <v>48178</v>
      </c>
      <c r="J40" s="1109">
        <v>49720</v>
      </c>
      <c r="K40" s="1110">
        <v>52096</v>
      </c>
      <c r="L40" s="1111">
        <v>53793</v>
      </c>
      <c r="M40" s="1112">
        <f t="shared" si="0"/>
        <v>6.1986356617731789E-2</v>
      </c>
      <c r="N40" s="1151">
        <f t="shared" ref="N40:N49" si="1">IF(OR(L40=0,K40=0),"-",(L40/K40)-1)</f>
        <v>3.2574477886977871E-2</v>
      </c>
      <c r="Q40" s="1083"/>
      <c r="R40" s="1149"/>
      <c r="T40" s="1149"/>
    </row>
    <row r="41" spans="2:20" ht="24.75" customHeight="1">
      <c r="B41" s="1107" t="s">
        <v>89</v>
      </c>
      <c r="C41" s="1108">
        <v>269480</v>
      </c>
      <c r="D41" s="1109">
        <v>263221</v>
      </c>
      <c r="E41" s="1109">
        <v>261770</v>
      </c>
      <c r="F41" s="1109">
        <v>263579</v>
      </c>
      <c r="G41" s="1109">
        <v>274886</v>
      </c>
      <c r="H41" s="1109">
        <v>272355</v>
      </c>
      <c r="I41" s="1109">
        <v>263832</v>
      </c>
      <c r="J41" s="1109">
        <v>261179</v>
      </c>
      <c r="K41" s="1110">
        <v>261334</v>
      </c>
      <c r="L41" s="1111">
        <v>259675</v>
      </c>
      <c r="M41" s="1112">
        <f t="shared" si="0"/>
        <v>0.2992267981839552</v>
      </c>
      <c r="N41" s="1151">
        <f t="shared" si="1"/>
        <v>-6.3481980913313585E-3</v>
      </c>
      <c r="Q41" s="1083"/>
      <c r="R41" s="1149"/>
      <c r="T41" s="1149"/>
    </row>
    <row r="42" spans="2:20" ht="24.75" customHeight="1">
      <c r="B42" s="1107" t="s">
        <v>91</v>
      </c>
      <c r="C42" s="1108">
        <v>6090</v>
      </c>
      <c r="D42" s="1109">
        <v>6286</v>
      </c>
      <c r="E42" s="1109">
        <v>6637</v>
      </c>
      <c r="F42" s="1109">
        <v>6973</v>
      </c>
      <c r="G42" s="1109">
        <v>7824</v>
      </c>
      <c r="H42" s="1109">
        <v>8005</v>
      </c>
      <c r="I42" s="1109">
        <v>8711</v>
      </c>
      <c r="J42" s="1109">
        <v>8781</v>
      </c>
      <c r="K42" s="1110">
        <v>10809</v>
      </c>
      <c r="L42" s="1111">
        <v>10528</v>
      </c>
      <c r="M42" s="1112">
        <f t="shared" si="0"/>
        <v>1.2131548016869859E-2</v>
      </c>
      <c r="N42" s="1151">
        <f t="shared" si="1"/>
        <v>-2.5996854473124276E-2</v>
      </c>
      <c r="Q42" s="1083"/>
      <c r="R42" s="1149"/>
      <c r="T42" s="1149"/>
    </row>
    <row r="43" spans="2:20" ht="24.75" customHeight="1">
      <c r="B43" s="1107" t="s">
        <v>92</v>
      </c>
      <c r="C43" s="1108">
        <v>5613</v>
      </c>
      <c r="D43" s="1109">
        <v>5902</v>
      </c>
      <c r="E43" s="1109">
        <v>5885</v>
      </c>
      <c r="F43" s="1109">
        <v>5861</v>
      </c>
      <c r="G43" s="1109">
        <v>7003</v>
      </c>
      <c r="H43" s="1109">
        <v>8023</v>
      </c>
      <c r="I43" s="1109">
        <v>7781</v>
      </c>
      <c r="J43" s="1109">
        <v>7415</v>
      </c>
      <c r="K43" s="1110">
        <v>7963</v>
      </c>
      <c r="L43" s="1111">
        <v>7866</v>
      </c>
      <c r="M43" s="1112">
        <f t="shared" si="0"/>
        <v>9.0640916319052346E-3</v>
      </c>
      <c r="N43" s="1151">
        <f t="shared" si="1"/>
        <v>-1.2181338691447996E-2</v>
      </c>
      <c r="Q43" s="1083"/>
      <c r="R43" s="1149"/>
      <c r="T43" s="1149"/>
    </row>
    <row r="44" spans="2:20" ht="24.75" customHeight="1">
      <c r="B44" s="1107" t="s">
        <v>93</v>
      </c>
      <c r="C44" s="1108">
        <v>133970</v>
      </c>
      <c r="D44" s="1109">
        <v>132789</v>
      </c>
      <c r="E44" s="1109">
        <v>129076</v>
      </c>
      <c r="F44" s="1109">
        <v>132632</v>
      </c>
      <c r="G44" s="1109">
        <v>141967</v>
      </c>
      <c r="H44" s="1109">
        <v>140608</v>
      </c>
      <c r="I44" s="1109">
        <v>147746</v>
      </c>
      <c r="J44" s="1109">
        <v>150994</v>
      </c>
      <c r="K44" s="1110">
        <v>150120</v>
      </c>
      <c r="L44" s="1111">
        <v>149606</v>
      </c>
      <c r="M44" s="1112">
        <f t="shared" si="0"/>
        <v>0.17239289253531839</v>
      </c>
      <c r="N44" s="1151">
        <f t="shared" si="1"/>
        <v>-3.4239275246469303E-3</v>
      </c>
      <c r="Q44" s="1083"/>
      <c r="R44" s="1149"/>
      <c r="T44" s="1149"/>
    </row>
    <row r="45" spans="2:20" ht="24.75" customHeight="1">
      <c r="B45" s="1107" t="s">
        <v>621</v>
      </c>
      <c r="C45" s="1108">
        <v>7156</v>
      </c>
      <c r="D45" s="1109">
        <v>6985</v>
      </c>
      <c r="E45" s="1109">
        <v>6855</v>
      </c>
      <c r="F45" s="1109">
        <v>7084</v>
      </c>
      <c r="G45" s="1109">
        <v>7664</v>
      </c>
      <c r="H45" s="1109">
        <v>7805</v>
      </c>
      <c r="I45" s="1109">
        <v>7869</v>
      </c>
      <c r="J45" s="1109">
        <v>7947</v>
      </c>
      <c r="K45" s="1110">
        <v>8381</v>
      </c>
      <c r="L45" s="1111">
        <v>8722</v>
      </c>
      <c r="M45" s="1112">
        <f t="shared" si="0"/>
        <v>1.0050471295890854E-2</v>
      </c>
      <c r="N45" s="1151">
        <f t="shared" si="1"/>
        <v>4.0687268822336309E-2</v>
      </c>
      <c r="Q45" s="1083"/>
      <c r="R45" s="1149"/>
      <c r="T45" s="1149"/>
    </row>
    <row r="46" spans="2:20" ht="24.75" customHeight="1">
      <c r="B46" s="1107" t="s">
        <v>95</v>
      </c>
      <c r="C46" s="1108">
        <v>8321</v>
      </c>
      <c r="D46" s="1109">
        <v>8312</v>
      </c>
      <c r="E46" s="1109">
        <v>8051</v>
      </c>
      <c r="F46" s="1109">
        <v>7706</v>
      </c>
      <c r="G46" s="1109">
        <v>7802</v>
      </c>
      <c r="H46" s="1109">
        <v>8006</v>
      </c>
      <c r="I46" s="1109">
        <v>8249</v>
      </c>
      <c r="J46" s="1109">
        <v>8680</v>
      </c>
      <c r="K46" s="1110">
        <v>9029</v>
      </c>
      <c r="L46" s="1111">
        <v>9146</v>
      </c>
      <c r="M46" s="1112">
        <f t="shared" si="0"/>
        <v>1.0539051877117374E-2</v>
      </c>
      <c r="N46" s="1151">
        <f t="shared" si="1"/>
        <v>1.2958245652896272E-2</v>
      </c>
      <c r="Q46" s="1083"/>
      <c r="R46" s="1149"/>
      <c r="T46" s="1149"/>
    </row>
    <row r="47" spans="2:20" ht="24.75" customHeight="1">
      <c r="B47" s="1107" t="s">
        <v>94</v>
      </c>
      <c r="C47" s="1108">
        <v>7060</v>
      </c>
      <c r="D47" s="1109">
        <v>7266</v>
      </c>
      <c r="E47" s="1109">
        <v>7323</v>
      </c>
      <c r="F47" s="1109">
        <v>7449</v>
      </c>
      <c r="G47" s="1109">
        <v>7573</v>
      </c>
      <c r="H47" s="1109">
        <v>7370</v>
      </c>
      <c r="I47" s="1109">
        <v>7337.1</v>
      </c>
      <c r="J47" s="1109">
        <v>7286</v>
      </c>
      <c r="K47" s="1110">
        <v>7149</v>
      </c>
      <c r="L47" s="1111">
        <v>6756</v>
      </c>
      <c r="M47" s="1112">
        <f t="shared" si="0"/>
        <v>7.7850245442603301E-3</v>
      </c>
      <c r="N47" s="1151">
        <f t="shared" si="1"/>
        <v>-5.4972723457826222E-2</v>
      </c>
      <c r="Q47" s="1083"/>
      <c r="R47" s="1149"/>
      <c r="T47" s="1149"/>
    </row>
    <row r="48" spans="2:20" ht="24.75" customHeight="1" thickBot="1">
      <c r="B48" s="1114" t="s">
        <v>97</v>
      </c>
      <c r="C48" s="1115">
        <v>29</v>
      </c>
      <c r="D48" s="1116">
        <v>28</v>
      </c>
      <c r="E48" s="1116">
        <v>28</v>
      </c>
      <c r="F48" s="1116">
        <v>30</v>
      </c>
      <c r="G48" s="1116">
        <v>31</v>
      </c>
      <c r="H48" s="1116">
        <v>30</v>
      </c>
      <c r="I48" s="1116">
        <v>24</v>
      </c>
      <c r="J48" s="1116">
        <v>26</v>
      </c>
      <c r="K48" s="1117">
        <v>30</v>
      </c>
      <c r="L48" s="1118">
        <v>33</v>
      </c>
      <c r="M48" s="1119">
        <f t="shared" si="0"/>
        <v>3.8026318821875501E-5</v>
      </c>
      <c r="N48" s="1152">
        <f t="shared" si="1"/>
        <v>0.10000000000000009</v>
      </c>
      <c r="Q48" s="1083"/>
      <c r="R48" s="1149"/>
      <c r="T48" s="1149"/>
    </row>
    <row r="49" spans="2:17" ht="24.75" customHeight="1" thickBot="1">
      <c r="B49" s="1120" t="s">
        <v>90</v>
      </c>
      <c r="C49" s="1141">
        <f t="shared" ref="C49:L49" si="2">SUM(C39:C48)</f>
        <v>755724</v>
      </c>
      <c r="D49" s="1142">
        <f t="shared" si="2"/>
        <v>758248</v>
      </c>
      <c r="E49" s="1142">
        <f t="shared" si="2"/>
        <v>758788</v>
      </c>
      <c r="F49" s="1142">
        <f t="shared" si="2"/>
        <v>782650</v>
      </c>
      <c r="G49" s="1142">
        <f t="shared" si="2"/>
        <v>837718</v>
      </c>
      <c r="H49" s="1142">
        <f t="shared" si="2"/>
        <v>839516</v>
      </c>
      <c r="I49" s="1142">
        <f t="shared" si="2"/>
        <v>853687.1</v>
      </c>
      <c r="J49" s="1142">
        <f t="shared" si="2"/>
        <v>859994</v>
      </c>
      <c r="K49" s="1143">
        <f t="shared" si="2"/>
        <v>870049</v>
      </c>
      <c r="L49" s="1144">
        <f t="shared" si="2"/>
        <v>867820</v>
      </c>
      <c r="M49" s="1125">
        <f t="shared" si="0"/>
        <v>1</v>
      </c>
      <c r="N49" s="1126">
        <f t="shared" si="1"/>
        <v>-2.5619246732080381E-3</v>
      </c>
      <c r="Q49" s="1083"/>
    </row>
    <row r="50" spans="2:17" ht="12" customHeight="1"/>
    <row r="51" spans="2:17">
      <c r="B51" s="1092"/>
    </row>
    <row r="52" spans="2:17" ht="14.25" thickBot="1">
      <c r="B52" s="1092"/>
      <c r="D52" s="1726" t="s">
        <v>100</v>
      </c>
      <c r="E52" s="1726"/>
      <c r="F52" s="1726"/>
      <c r="G52" s="1726"/>
      <c r="H52" s="1726"/>
      <c r="I52" s="1726"/>
      <c r="J52" s="1726"/>
    </row>
    <row r="53" spans="2:17" ht="14.25" thickBot="1">
      <c r="B53" s="1093" t="s">
        <v>74</v>
      </c>
      <c r="C53" s="1127" t="s">
        <v>1010</v>
      </c>
      <c r="D53" s="1128" t="s">
        <v>519</v>
      </c>
      <c r="E53" s="1128" t="s">
        <v>520</v>
      </c>
      <c r="F53" s="1128" t="s">
        <v>521</v>
      </c>
      <c r="G53" s="1128" t="s">
        <v>525</v>
      </c>
      <c r="H53" s="1128" t="s">
        <v>526</v>
      </c>
      <c r="I53" s="1128" t="s">
        <v>527</v>
      </c>
      <c r="J53" s="1128" t="s">
        <v>853</v>
      </c>
      <c r="K53" s="1128" t="s">
        <v>1013</v>
      </c>
      <c r="L53" s="1096" t="s">
        <v>1012</v>
      </c>
    </row>
    <row r="54" spans="2:17">
      <c r="B54" s="1100" t="s">
        <v>101</v>
      </c>
      <c r="C54" s="1153">
        <f t="shared" ref="C54:L64" si="3">C39/C$49</f>
        <v>0.36347661315506719</v>
      </c>
      <c r="D54" s="1154">
        <f t="shared" si="3"/>
        <v>0.37322089870332664</v>
      </c>
      <c r="E54" s="1154">
        <f t="shared" si="3"/>
        <v>0.38458304559376266</v>
      </c>
      <c r="F54" s="1154">
        <f t="shared" si="3"/>
        <v>0.3948712706829362</v>
      </c>
      <c r="G54" s="1154">
        <f t="shared" si="3"/>
        <v>0.4038554740378027</v>
      </c>
      <c r="H54" s="1154">
        <f t="shared" si="3"/>
        <v>0.40482849641936547</v>
      </c>
      <c r="I54" s="1154">
        <f t="shared" si="3"/>
        <v>0.41462498379089952</v>
      </c>
      <c r="J54" s="1155">
        <f t="shared" si="3"/>
        <v>0.41624243890073653</v>
      </c>
      <c r="K54" s="1155">
        <f t="shared" si="3"/>
        <v>0.41737649258834847</v>
      </c>
      <c r="L54" s="1156">
        <f t="shared" si="3"/>
        <v>0.41678573897812909</v>
      </c>
    </row>
    <row r="55" spans="2:17">
      <c r="B55" s="1107" t="s">
        <v>532</v>
      </c>
      <c r="C55" s="1157">
        <f t="shared" ref="C55:C64" si="4">C40/$C$49</f>
        <v>5.7318544865585852E-2</v>
      </c>
      <c r="D55" s="1133">
        <f t="shared" si="3"/>
        <v>5.8641763644612314E-2</v>
      </c>
      <c r="E55" s="1133">
        <f t="shared" si="3"/>
        <v>5.4489528036816608E-2</v>
      </c>
      <c r="F55" s="1133">
        <f t="shared" si="3"/>
        <v>5.4034370408228456E-2</v>
      </c>
      <c r="G55" s="1133">
        <f t="shared" si="3"/>
        <v>5.3300752759281762E-2</v>
      </c>
      <c r="H55" s="1133">
        <f t="shared" si="3"/>
        <v>5.6525426555300913E-2</v>
      </c>
      <c r="I55" s="1133">
        <f t="shared" si="3"/>
        <v>5.643519739258096E-2</v>
      </c>
      <c r="J55" s="1158">
        <f t="shared" si="3"/>
        <v>5.781435684435008E-2</v>
      </c>
      <c r="K55" s="1158">
        <f t="shared" si="3"/>
        <v>5.9877087382434781E-2</v>
      </c>
      <c r="L55" s="1159">
        <f t="shared" si="3"/>
        <v>6.1986356617731789E-2</v>
      </c>
    </row>
    <row r="56" spans="2:17">
      <c r="B56" s="1107" t="s">
        <v>10</v>
      </c>
      <c r="C56" s="1160">
        <f t="shared" si="4"/>
        <v>0.35658520835648994</v>
      </c>
      <c r="D56" s="1133">
        <f t="shared" si="3"/>
        <v>0.34714367858537049</v>
      </c>
      <c r="E56" s="1133">
        <f t="shared" si="3"/>
        <v>0.34498436981080355</v>
      </c>
      <c r="F56" s="1133">
        <f t="shared" si="3"/>
        <v>0.33677761451478949</v>
      </c>
      <c r="G56" s="1133">
        <f t="shared" si="3"/>
        <v>0.32813667606521524</v>
      </c>
      <c r="H56" s="1133">
        <f t="shared" si="3"/>
        <v>0.32441907003559195</v>
      </c>
      <c r="I56" s="1133">
        <f t="shared" si="3"/>
        <v>0.30905000204407446</v>
      </c>
      <c r="J56" s="1158">
        <f t="shared" si="3"/>
        <v>0.30369863045556134</v>
      </c>
      <c r="K56" s="1158">
        <f t="shared" si="3"/>
        <v>0.30036699082465468</v>
      </c>
      <c r="L56" s="1159">
        <f t="shared" si="3"/>
        <v>0.2992267981839552</v>
      </c>
    </row>
    <row r="57" spans="2:17">
      <c r="B57" s="1107" t="s">
        <v>91</v>
      </c>
      <c r="C57" s="1160">
        <f t="shared" si="4"/>
        <v>8.0584975467234074E-3</v>
      </c>
      <c r="D57" s="1133">
        <f t="shared" si="3"/>
        <v>8.290163640392062E-3</v>
      </c>
      <c r="E57" s="1133">
        <f t="shared" si="3"/>
        <v>8.7468436506639539E-3</v>
      </c>
      <c r="F57" s="1133">
        <f t="shared" si="3"/>
        <v>8.9094742221938281E-3</v>
      </c>
      <c r="G57" s="1133">
        <f t="shared" si="3"/>
        <v>9.3396584530832574E-3</v>
      </c>
      <c r="H57" s="1133">
        <f t="shared" si="3"/>
        <v>9.5352560284735488E-3</v>
      </c>
      <c r="I57" s="1133">
        <f t="shared" si="3"/>
        <v>1.0203972860782364E-2</v>
      </c>
      <c r="J57" s="1158">
        <f t="shared" si="3"/>
        <v>1.0210536352579205E-2</v>
      </c>
      <c r="K57" s="1158">
        <f t="shared" si="3"/>
        <v>1.2423438220146221E-2</v>
      </c>
      <c r="L57" s="1159">
        <f t="shared" si="3"/>
        <v>1.2131548016869859E-2</v>
      </c>
    </row>
    <row r="58" spans="2:17">
      <c r="B58" s="1107" t="s">
        <v>11</v>
      </c>
      <c r="C58" s="1160">
        <f t="shared" si="4"/>
        <v>7.4273147339504898E-3</v>
      </c>
      <c r="D58" s="1133">
        <f t="shared" si="3"/>
        <v>7.7837330266614614E-3</v>
      </c>
      <c r="E58" s="1133">
        <f t="shared" si="3"/>
        <v>7.7557894958802725E-3</v>
      </c>
      <c r="F58" s="1133">
        <f t="shared" si="3"/>
        <v>7.4886603207052959E-3</v>
      </c>
      <c r="G58" s="1133">
        <f t="shared" si="3"/>
        <v>8.359615049455784E-3</v>
      </c>
      <c r="H58" s="1133">
        <f t="shared" si="3"/>
        <v>9.5566969539591859E-3</v>
      </c>
      <c r="I58" s="1133">
        <f t="shared" si="3"/>
        <v>9.1145807404141403E-3</v>
      </c>
      <c r="J58" s="1158">
        <f t="shared" si="3"/>
        <v>8.6221531778128691E-3</v>
      </c>
      <c r="K58" s="1158">
        <f t="shared" si="3"/>
        <v>9.1523580855790883E-3</v>
      </c>
      <c r="L58" s="1159">
        <f t="shared" si="3"/>
        <v>9.0640916319052346E-3</v>
      </c>
    </row>
    <row r="59" spans="2:17">
      <c r="B59" s="1107" t="s">
        <v>12</v>
      </c>
      <c r="C59" s="1160">
        <f t="shared" si="4"/>
        <v>0.17727371368383166</v>
      </c>
      <c r="D59" s="1133">
        <f t="shared" si="3"/>
        <v>0.17512608012154335</v>
      </c>
      <c r="E59" s="1133">
        <f t="shared" si="3"/>
        <v>0.17010811979103518</v>
      </c>
      <c r="F59" s="1133">
        <f t="shared" si="3"/>
        <v>0.16946527822142721</v>
      </c>
      <c r="G59" s="1133">
        <f t="shared" si="3"/>
        <v>0.16946872336514196</v>
      </c>
      <c r="H59" s="1133">
        <f t="shared" si="3"/>
        <v>0.16748698059358011</v>
      </c>
      <c r="I59" s="1133">
        <f t="shared" si="3"/>
        <v>0.17306809485583186</v>
      </c>
      <c r="J59" s="1158">
        <f t="shared" si="3"/>
        <v>0.17557564355100153</v>
      </c>
      <c r="K59" s="1158">
        <f t="shared" si="3"/>
        <v>0.17254200625482013</v>
      </c>
      <c r="L59" s="1159">
        <f t="shared" si="3"/>
        <v>0.17239289253531839</v>
      </c>
    </row>
    <row r="60" spans="2:17" ht="22.5">
      <c r="B60" s="1107" t="s">
        <v>621</v>
      </c>
      <c r="C60" s="1160">
        <f t="shared" si="4"/>
        <v>9.4690654260020848E-3</v>
      </c>
      <c r="D60" s="1133">
        <f t="shared" si="3"/>
        <v>9.2120256169485448E-3</v>
      </c>
      <c r="E60" s="1133">
        <f t="shared" si="3"/>
        <v>9.0341439242581593E-3</v>
      </c>
      <c r="F60" s="1133">
        <f t="shared" si="3"/>
        <v>9.0513000702740695E-3</v>
      </c>
      <c r="G60" s="1133">
        <f t="shared" si="3"/>
        <v>9.1486633926930062E-3</v>
      </c>
      <c r="H60" s="1133">
        <f t="shared" si="3"/>
        <v>9.2970235230775827E-3</v>
      </c>
      <c r="I60" s="1133">
        <f t="shared" si="3"/>
        <v>9.2176630055672629E-3</v>
      </c>
      <c r="J60" s="1158">
        <f t="shared" si="3"/>
        <v>9.2407621448521732E-3</v>
      </c>
      <c r="K60" s="1158">
        <f t="shared" si="3"/>
        <v>9.6327907968401776E-3</v>
      </c>
      <c r="L60" s="1159">
        <f t="shared" si="3"/>
        <v>1.0050471295890854E-2</v>
      </c>
    </row>
    <row r="61" spans="2:17">
      <c r="B61" s="1107" t="s">
        <v>102</v>
      </c>
      <c r="C61" s="1160">
        <f t="shared" si="4"/>
        <v>1.1010633511705331E-2</v>
      </c>
      <c r="D61" s="1133">
        <f t="shared" si="3"/>
        <v>1.0962112659710279E-2</v>
      </c>
      <c r="E61" s="1133">
        <f t="shared" si="3"/>
        <v>1.061034175553646E-2</v>
      </c>
      <c r="F61" s="1133">
        <f t="shared" si="3"/>
        <v>9.8460359036606406E-3</v>
      </c>
      <c r="G61" s="1133">
        <f t="shared" si="3"/>
        <v>9.3133966322795983E-3</v>
      </c>
      <c r="H61" s="1133">
        <f t="shared" si="3"/>
        <v>9.5364471910005296E-3</v>
      </c>
      <c r="I61" s="1133">
        <f t="shared" si="3"/>
        <v>9.6627909687284717E-3</v>
      </c>
      <c r="J61" s="1158">
        <f t="shared" si="3"/>
        <v>1.0093093672746554E-2</v>
      </c>
      <c r="K61" s="1158">
        <f t="shared" si="3"/>
        <v>1.0377576435350193E-2</v>
      </c>
      <c r="L61" s="1159">
        <f t="shared" si="3"/>
        <v>1.0539051877117374E-2</v>
      </c>
    </row>
    <row r="62" spans="2:17">
      <c r="B62" s="1107" t="s">
        <v>105</v>
      </c>
      <c r="C62" s="1160">
        <f t="shared" si="4"/>
        <v>9.3420349228025053E-3</v>
      </c>
      <c r="D62" s="1133">
        <f t="shared" si="3"/>
        <v>9.5826167691836963E-3</v>
      </c>
      <c r="E62" s="1133">
        <f t="shared" si="3"/>
        <v>9.6509169886714076E-3</v>
      </c>
      <c r="F62" s="1133">
        <f t="shared" si="3"/>
        <v>9.517664345492876E-3</v>
      </c>
      <c r="G62" s="1133">
        <f t="shared" si="3"/>
        <v>9.0400349520960519E-3</v>
      </c>
      <c r="H62" s="1133">
        <f t="shared" si="3"/>
        <v>8.7788678238413555E-3</v>
      </c>
      <c r="I62" s="1133">
        <f t="shared" si="3"/>
        <v>8.5946009960792425E-3</v>
      </c>
      <c r="J62" s="1158">
        <f t="shared" si="3"/>
        <v>8.4721521312939394E-3</v>
      </c>
      <c r="K62" s="1158">
        <f t="shared" si="3"/>
        <v>8.2167785952285445E-3</v>
      </c>
      <c r="L62" s="1159">
        <f t="shared" si="3"/>
        <v>7.7850245442603301E-3</v>
      </c>
    </row>
    <row r="63" spans="2:17" ht="14.25" thickBot="1">
      <c r="B63" s="1114" t="s">
        <v>103</v>
      </c>
      <c r="C63" s="1161">
        <f t="shared" si="4"/>
        <v>3.8373797841540034E-5</v>
      </c>
      <c r="D63" s="1136">
        <f t="shared" si="3"/>
        <v>3.6927232251189588E-5</v>
      </c>
      <c r="E63" s="1136">
        <f t="shared" si="3"/>
        <v>3.6900952571732813E-5</v>
      </c>
      <c r="F63" s="1136">
        <f t="shared" si="3"/>
        <v>3.8331310291956811E-5</v>
      </c>
      <c r="G63" s="1136">
        <f t="shared" si="3"/>
        <v>3.7005292950611064E-5</v>
      </c>
      <c r="H63" s="1136">
        <f t="shared" si="3"/>
        <v>3.5734875809394937E-5</v>
      </c>
      <c r="I63" s="1136">
        <f t="shared" si="3"/>
        <v>2.8113345041760619E-5</v>
      </c>
      <c r="J63" s="1162">
        <f t="shared" si="3"/>
        <v>3.0232769065830691E-5</v>
      </c>
      <c r="K63" s="1162">
        <f t="shared" si="3"/>
        <v>3.4480816597685876E-5</v>
      </c>
      <c r="L63" s="1163">
        <f t="shared" si="3"/>
        <v>3.8026318821875501E-5</v>
      </c>
    </row>
    <row r="64" spans="2:17" ht="14.25" thickBot="1">
      <c r="B64" s="1120" t="s">
        <v>90</v>
      </c>
      <c r="C64" s="1164">
        <f t="shared" si="4"/>
        <v>1</v>
      </c>
      <c r="D64" s="1139">
        <f t="shared" si="3"/>
        <v>1</v>
      </c>
      <c r="E64" s="1139">
        <f t="shared" si="3"/>
        <v>1</v>
      </c>
      <c r="F64" s="1139">
        <f t="shared" si="3"/>
        <v>1</v>
      </c>
      <c r="G64" s="1139">
        <f t="shared" si="3"/>
        <v>1</v>
      </c>
      <c r="H64" s="1139">
        <f t="shared" si="3"/>
        <v>1</v>
      </c>
      <c r="I64" s="1139">
        <f t="shared" si="3"/>
        <v>1</v>
      </c>
      <c r="J64" s="1165">
        <f t="shared" si="3"/>
        <v>1</v>
      </c>
      <c r="K64" s="1165">
        <f t="shared" si="3"/>
        <v>1</v>
      </c>
      <c r="L64" s="1166">
        <f t="shared" si="3"/>
        <v>1</v>
      </c>
    </row>
  </sheetData>
  <mergeCells count="1">
    <mergeCell ref="D52:J52"/>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S74"/>
  <sheetViews>
    <sheetView view="pageBreakPreview" zoomScaleNormal="130" zoomScaleSheetLayoutView="100" workbookViewId="0">
      <selection activeCell="S36" sqref="S36"/>
    </sheetView>
  </sheetViews>
  <sheetFormatPr defaultRowHeight="13.5"/>
  <cols>
    <col min="1" max="1" width="1.75" style="1167" customWidth="1"/>
    <col min="2" max="2" width="6.875" style="1167" customWidth="1"/>
    <col min="3" max="3" width="2" style="1167" customWidth="1"/>
    <col min="4" max="13" width="6.375" style="1167" customWidth="1"/>
    <col min="14" max="14" width="4.625" style="1167" customWidth="1"/>
    <col min="15" max="15" width="6" style="1167" customWidth="1"/>
    <col min="16" max="16384" width="9" style="1167"/>
  </cols>
  <sheetData>
    <row r="1" spans="1:15" ht="0.75" customHeight="1">
      <c r="B1" s="1168"/>
      <c r="C1" s="1168"/>
    </row>
    <row r="2" spans="1:15" ht="17.25">
      <c r="A2" s="1169"/>
      <c r="B2" s="1170" t="s">
        <v>455</v>
      </c>
      <c r="C2" s="1171"/>
      <c r="D2" s="1171"/>
      <c r="E2" s="1171"/>
      <c r="F2" s="1171"/>
      <c r="G2" s="1172"/>
      <c r="N2" s="1173"/>
      <c r="O2" s="1173" t="s">
        <v>1187</v>
      </c>
    </row>
    <row r="3" spans="1:15" ht="17.25">
      <c r="B3" s="1174"/>
      <c r="O3" s="459" t="s">
        <v>1588</v>
      </c>
    </row>
    <row r="4" spans="1:15" ht="17.25">
      <c r="B4" s="1174"/>
    </row>
    <row r="5" spans="1:15" ht="17.25">
      <c r="B5" s="1174"/>
    </row>
    <row r="6" spans="1:15" ht="17.25">
      <c r="B6" s="1174"/>
      <c r="C6" s="1175"/>
      <c r="I6" s="1175"/>
    </row>
    <row r="7" spans="1:15">
      <c r="B7" s="1168"/>
      <c r="C7" s="1168"/>
    </row>
    <row r="8" spans="1:15">
      <c r="B8" s="1168"/>
      <c r="C8" s="1168"/>
    </row>
    <row r="9" spans="1:15">
      <c r="B9" s="1168"/>
      <c r="C9" s="1168"/>
    </row>
    <row r="10" spans="1:15">
      <c r="B10" s="1168"/>
      <c r="C10" s="1168"/>
    </row>
    <row r="11" spans="1:15">
      <c r="B11" s="1168"/>
      <c r="C11" s="1168"/>
    </row>
    <row r="12" spans="1:15">
      <c r="B12" s="1168"/>
      <c r="C12" s="1168"/>
    </row>
    <row r="13" spans="1:15">
      <c r="B13" s="1168"/>
      <c r="C13" s="1168"/>
    </row>
    <row r="14" spans="1:15">
      <c r="B14" s="1168"/>
      <c r="C14" s="1168"/>
    </row>
    <row r="15" spans="1:15">
      <c r="B15" s="1168"/>
      <c r="C15" s="1168"/>
    </row>
    <row r="16" spans="1:15">
      <c r="B16" s="1168"/>
      <c r="C16" s="1168"/>
    </row>
    <row r="17" spans="2:3">
      <c r="B17" s="1168"/>
      <c r="C17" s="1168"/>
    </row>
    <row r="18" spans="2:3">
      <c r="B18" s="1168"/>
      <c r="C18" s="1168"/>
    </row>
    <row r="19" spans="2:3">
      <c r="B19" s="1168"/>
      <c r="C19" s="1168"/>
    </row>
    <row r="20" spans="2:3">
      <c r="B20" s="1168"/>
      <c r="C20" s="1168"/>
    </row>
    <row r="21" spans="2:3">
      <c r="B21" s="1168"/>
      <c r="C21" s="1168"/>
    </row>
    <row r="22" spans="2:3">
      <c r="B22" s="1168"/>
      <c r="C22" s="1168"/>
    </row>
    <row r="23" spans="2:3">
      <c r="B23" s="1168"/>
      <c r="C23" s="1168"/>
    </row>
    <row r="24" spans="2:3">
      <c r="B24" s="1168"/>
      <c r="C24" s="1168"/>
    </row>
    <row r="25" spans="2:3">
      <c r="B25" s="1168"/>
      <c r="C25" s="1168"/>
    </row>
    <row r="26" spans="2:3">
      <c r="B26" s="1168"/>
      <c r="C26" s="1168"/>
    </row>
    <row r="27" spans="2:3">
      <c r="B27" s="1168"/>
      <c r="C27" s="1168"/>
    </row>
    <row r="28" spans="2:3">
      <c r="B28" s="1168"/>
      <c r="C28" s="1168"/>
    </row>
    <row r="29" spans="2:3">
      <c r="B29" s="1168"/>
      <c r="C29" s="1168"/>
    </row>
    <row r="30" spans="2:3">
      <c r="B30" s="1168"/>
      <c r="C30" s="1168"/>
    </row>
    <row r="31" spans="2:3">
      <c r="B31" s="1168"/>
      <c r="C31" s="1168"/>
    </row>
    <row r="32" spans="2:3">
      <c r="B32" s="1168"/>
      <c r="C32" s="1168"/>
    </row>
    <row r="33" spans="2:19">
      <c r="B33" s="1168"/>
      <c r="C33" s="1168"/>
      <c r="S33" s="1176"/>
    </row>
    <row r="34" spans="2:19" ht="14.25" thickBot="1">
      <c r="B34" s="1168"/>
      <c r="C34" s="1168"/>
      <c r="O34" s="276"/>
    </row>
    <row r="35" spans="2:19" ht="14.25" thickBot="1">
      <c r="B35" s="1177" t="s">
        <v>74</v>
      </c>
      <c r="C35" s="1178"/>
      <c r="D35" s="1179" t="s">
        <v>1186</v>
      </c>
      <c r="E35" s="1180" t="s">
        <v>520</v>
      </c>
      <c r="F35" s="1180" t="s">
        <v>521</v>
      </c>
      <c r="G35" s="1180" t="s">
        <v>522</v>
      </c>
      <c r="H35" s="1180" t="s">
        <v>523</v>
      </c>
      <c r="I35" s="1180" t="s">
        <v>524</v>
      </c>
      <c r="J35" s="1180" t="s">
        <v>538</v>
      </c>
      <c r="K35" s="1181" t="s">
        <v>965</v>
      </c>
      <c r="L35" s="1181" t="s">
        <v>1012</v>
      </c>
      <c r="M35" s="1182" t="s">
        <v>1185</v>
      </c>
      <c r="N35" s="1183" t="s">
        <v>85</v>
      </c>
      <c r="O35" s="1184" t="s">
        <v>1589</v>
      </c>
      <c r="Q35" s="1185"/>
    </row>
    <row r="36" spans="2:19">
      <c r="B36" s="1727" t="s">
        <v>1590</v>
      </c>
      <c r="C36" s="1186" t="s">
        <v>75</v>
      </c>
      <c r="D36" s="1187">
        <v>180535</v>
      </c>
      <c r="E36" s="1188">
        <v>186676</v>
      </c>
      <c r="F36" s="1188">
        <v>193100</v>
      </c>
      <c r="G36" s="1188">
        <v>207467</v>
      </c>
      <c r="H36" s="1188">
        <v>225213</v>
      </c>
      <c r="I36" s="1188">
        <v>226494</v>
      </c>
      <c r="J36" s="1188">
        <v>236395</v>
      </c>
      <c r="K36" s="1189">
        <v>239652</v>
      </c>
      <c r="L36" s="1189">
        <v>243064</v>
      </c>
      <c r="M36" s="86">
        <v>243460</v>
      </c>
      <c r="N36" s="87">
        <f>M36/($M$56+$M$57)</f>
        <v>0.18007796030977019</v>
      </c>
      <c r="O36" s="1190">
        <f>IF(OR(M36=0,L36=0),"-",(M36/L36)-1)</f>
        <v>1.6292005397755549E-3</v>
      </c>
    </row>
    <row r="37" spans="2:19" ht="14.25" thickBot="1">
      <c r="B37" s="1728"/>
      <c r="C37" s="1191" t="s">
        <v>76</v>
      </c>
      <c r="D37" s="1192">
        <v>112097</v>
      </c>
      <c r="E37" s="1193">
        <v>115793</v>
      </c>
      <c r="F37" s="1193">
        <v>119667</v>
      </c>
      <c r="G37" s="1193">
        <v>124329</v>
      </c>
      <c r="H37" s="1193">
        <v>136809</v>
      </c>
      <c r="I37" s="1193">
        <v>136384</v>
      </c>
      <c r="J37" s="1193">
        <v>143103</v>
      </c>
      <c r="K37" s="1194">
        <v>145855</v>
      </c>
      <c r="L37" s="1194">
        <v>149152</v>
      </c>
      <c r="M37" s="88">
        <v>149816</v>
      </c>
      <c r="N37" s="89">
        <f>M37/($M$56+$M$57)</f>
        <v>0.11081310975835262</v>
      </c>
      <c r="O37" s="1195">
        <f>IF(OR(M37=0,L37=0),"-",(M37/L37)-1)</f>
        <v>4.4518343703068286E-3</v>
      </c>
    </row>
    <row r="38" spans="2:19">
      <c r="B38" s="1727" t="s">
        <v>1591</v>
      </c>
      <c r="C38" s="1186" t="s">
        <v>75</v>
      </c>
      <c r="D38" s="1187">
        <v>31749</v>
      </c>
      <c r="E38" s="1188">
        <v>33179</v>
      </c>
      <c r="F38" s="1188">
        <v>33482</v>
      </c>
      <c r="G38" s="1188">
        <v>34849</v>
      </c>
      <c r="H38" s="1188">
        <v>36648</v>
      </c>
      <c r="I38" s="1188">
        <v>38459</v>
      </c>
      <c r="J38" s="1188">
        <v>39879</v>
      </c>
      <c r="K38" s="1189">
        <v>42301</v>
      </c>
      <c r="L38" s="1189">
        <v>43694</v>
      </c>
      <c r="M38" s="86">
        <v>45850</v>
      </c>
      <c r="N38" s="87">
        <f t="shared" ref="N38:N57" si="0">M38/($M$56+$M$57)</f>
        <v>3.3913474411414457E-2</v>
      </c>
      <c r="O38" s="1196">
        <f t="shared" ref="O38:O57" si="1">IF(OR(M38=0,L38=0),"-",(M38/L38)-1)</f>
        <v>4.9343159243832035E-2</v>
      </c>
    </row>
    <row r="39" spans="2:19" ht="14.25" thickBot="1">
      <c r="B39" s="1728"/>
      <c r="C39" s="1191" t="s">
        <v>76</v>
      </c>
      <c r="D39" s="1192">
        <v>54804</v>
      </c>
      <c r="E39" s="1193">
        <v>58010</v>
      </c>
      <c r="F39" s="1193">
        <v>57704</v>
      </c>
      <c r="G39" s="1193">
        <v>60349</v>
      </c>
      <c r="H39" s="1193">
        <v>63672</v>
      </c>
      <c r="I39" s="1193">
        <v>66608</v>
      </c>
      <c r="J39" s="1193">
        <v>69024</v>
      </c>
      <c r="K39" s="1194">
        <v>72135</v>
      </c>
      <c r="L39" s="1194">
        <v>74758</v>
      </c>
      <c r="M39" s="90">
        <v>77629</v>
      </c>
      <c r="N39" s="89">
        <f t="shared" si="0"/>
        <v>5.7419173502370614E-2</v>
      </c>
      <c r="O39" s="1197">
        <f t="shared" si="1"/>
        <v>3.8403916637684166E-2</v>
      </c>
    </row>
    <row r="40" spans="2:19">
      <c r="B40" s="1727" t="s">
        <v>1188</v>
      </c>
      <c r="C40" s="1186" t="s">
        <v>75</v>
      </c>
      <c r="D40" s="1187">
        <v>191340</v>
      </c>
      <c r="E40" s="1188">
        <v>190331</v>
      </c>
      <c r="F40" s="1188">
        <v>190829</v>
      </c>
      <c r="G40" s="1188">
        <v>195078</v>
      </c>
      <c r="H40" s="1188">
        <v>202449</v>
      </c>
      <c r="I40" s="1188">
        <v>202704</v>
      </c>
      <c r="J40" s="1188">
        <v>201212</v>
      </c>
      <c r="K40" s="1189">
        <v>204850</v>
      </c>
      <c r="L40" s="1189">
        <v>206068</v>
      </c>
      <c r="M40" s="86">
        <v>206792</v>
      </c>
      <c r="N40" s="87">
        <f t="shared" si="0"/>
        <v>0.15295605671723486</v>
      </c>
      <c r="O40" s="1190">
        <f t="shared" si="1"/>
        <v>3.5134033425858746E-3</v>
      </c>
    </row>
    <row r="41" spans="2:19" ht="14.25" thickBot="1">
      <c r="B41" s="1728"/>
      <c r="C41" s="1191" t="s">
        <v>76</v>
      </c>
      <c r="D41" s="1192">
        <v>245192</v>
      </c>
      <c r="E41" s="1193">
        <v>246977</v>
      </c>
      <c r="F41" s="1193">
        <v>252071</v>
      </c>
      <c r="G41" s="1193">
        <v>259757</v>
      </c>
      <c r="H41" s="1193">
        <v>270386</v>
      </c>
      <c r="I41" s="1193">
        <v>272292</v>
      </c>
      <c r="J41" s="1193">
        <v>276295</v>
      </c>
      <c r="K41" s="1194">
        <v>281014</v>
      </c>
      <c r="L41" s="1194">
        <v>285776</v>
      </c>
      <c r="M41" s="90">
        <v>289444</v>
      </c>
      <c r="N41" s="89">
        <f t="shared" si="0"/>
        <v>0.21409054934650917</v>
      </c>
      <c r="O41" s="1195">
        <f t="shared" si="1"/>
        <v>1.2835227590840326E-2</v>
      </c>
    </row>
    <row r="42" spans="2:19">
      <c r="B42" s="1727" t="s">
        <v>1189</v>
      </c>
      <c r="C42" s="1186" t="s">
        <v>75</v>
      </c>
      <c r="D42" s="1187">
        <v>4848</v>
      </c>
      <c r="E42" s="1188">
        <v>5078</v>
      </c>
      <c r="F42" s="1188">
        <v>5171</v>
      </c>
      <c r="G42" s="1188">
        <v>5368</v>
      </c>
      <c r="H42" s="1188">
        <v>5962</v>
      </c>
      <c r="I42" s="1188">
        <v>6206</v>
      </c>
      <c r="J42" s="1188">
        <v>6704</v>
      </c>
      <c r="K42" s="1189">
        <v>6857</v>
      </c>
      <c r="L42" s="1189">
        <v>8195</v>
      </c>
      <c r="M42" s="86">
        <v>8090</v>
      </c>
      <c r="N42" s="87">
        <f t="shared" si="0"/>
        <v>5.9838605886225289E-3</v>
      </c>
      <c r="O42" s="1196">
        <f t="shared" si="1"/>
        <v>-1.281269066503965E-2</v>
      </c>
    </row>
    <row r="43" spans="2:19" ht="14.25" thickBot="1">
      <c r="B43" s="1728"/>
      <c r="C43" s="1191" t="s">
        <v>76</v>
      </c>
      <c r="D43" s="1192">
        <v>4444</v>
      </c>
      <c r="E43" s="1193">
        <v>4468</v>
      </c>
      <c r="F43" s="1193">
        <v>4613</v>
      </c>
      <c r="G43" s="1193">
        <v>4799</v>
      </c>
      <c r="H43" s="1193">
        <v>5150</v>
      </c>
      <c r="I43" s="1193">
        <v>5146</v>
      </c>
      <c r="J43" s="1193">
        <v>5421</v>
      </c>
      <c r="K43" s="1194">
        <v>5497</v>
      </c>
      <c r="L43" s="1194">
        <v>6224</v>
      </c>
      <c r="M43" s="90">
        <v>6151</v>
      </c>
      <c r="N43" s="89">
        <f t="shared" si="0"/>
        <v>4.5496571669489706E-3</v>
      </c>
      <c r="O43" s="1197">
        <f t="shared" si="1"/>
        <v>-1.1728791773778946E-2</v>
      </c>
    </row>
    <row r="44" spans="2:19">
      <c r="B44" s="1727" t="s">
        <v>1190</v>
      </c>
      <c r="C44" s="1186" t="s">
        <v>75</v>
      </c>
      <c r="D44" s="1187">
        <v>44952</v>
      </c>
      <c r="E44" s="1188">
        <v>44552</v>
      </c>
      <c r="F44" s="1188">
        <v>43913</v>
      </c>
      <c r="G44" s="1188">
        <v>43009</v>
      </c>
      <c r="H44" s="1188">
        <v>42813</v>
      </c>
      <c r="I44" s="1188">
        <v>43494</v>
      </c>
      <c r="J44" s="1188">
        <v>42280</v>
      </c>
      <c r="K44" s="1189">
        <v>41989</v>
      </c>
      <c r="L44" s="1189">
        <v>41832</v>
      </c>
      <c r="M44" s="86">
        <v>41340</v>
      </c>
      <c r="N44" s="87">
        <f t="shared" si="0"/>
        <v>3.0577601573999424E-2</v>
      </c>
      <c r="O44" s="1190">
        <f t="shared" si="1"/>
        <v>-1.176133103843946E-2</v>
      </c>
    </row>
    <row r="45" spans="2:19" ht="14.25" thickBot="1">
      <c r="B45" s="1728"/>
      <c r="C45" s="1191" t="s">
        <v>76</v>
      </c>
      <c r="D45" s="1192">
        <v>40798</v>
      </c>
      <c r="E45" s="1193">
        <v>40457</v>
      </c>
      <c r="F45" s="1193">
        <v>39918</v>
      </c>
      <c r="G45" s="1193">
        <v>39020</v>
      </c>
      <c r="H45" s="1193">
        <v>38941</v>
      </c>
      <c r="I45" s="1193">
        <v>39262</v>
      </c>
      <c r="J45" s="1193">
        <v>37933</v>
      </c>
      <c r="K45" s="1194">
        <v>37619</v>
      </c>
      <c r="L45" s="1194">
        <v>37783</v>
      </c>
      <c r="M45" s="90">
        <v>37420</v>
      </c>
      <c r="N45" s="89">
        <f t="shared" si="0"/>
        <v>2.7678128952565516E-2</v>
      </c>
      <c r="O45" s="1195">
        <f t="shared" si="1"/>
        <v>-9.6074954344546049E-3</v>
      </c>
    </row>
    <row r="46" spans="2:19">
      <c r="B46" s="1727" t="s">
        <v>1191</v>
      </c>
      <c r="C46" s="1186" t="s">
        <v>75</v>
      </c>
      <c r="D46" s="1187">
        <v>72165</v>
      </c>
      <c r="E46" s="1188">
        <v>70621</v>
      </c>
      <c r="F46" s="1188">
        <v>68420</v>
      </c>
      <c r="G46" s="1188">
        <v>70675</v>
      </c>
      <c r="H46" s="1188">
        <v>75559</v>
      </c>
      <c r="I46" s="1188">
        <v>75680</v>
      </c>
      <c r="J46" s="1188">
        <v>79512</v>
      </c>
      <c r="K46" s="1189">
        <v>82914</v>
      </c>
      <c r="L46" s="1189">
        <v>83770</v>
      </c>
      <c r="M46" s="86">
        <v>85894</v>
      </c>
      <c r="N46" s="87">
        <f t="shared" si="0"/>
        <v>6.3532474833021449E-2</v>
      </c>
      <c r="O46" s="1196">
        <f t="shared" si="1"/>
        <v>2.5355139071266519E-2</v>
      </c>
    </row>
    <row r="47" spans="2:19" ht="14.25" thickBot="1">
      <c r="B47" s="1728"/>
      <c r="C47" s="1191" t="s">
        <v>76</v>
      </c>
      <c r="D47" s="1192">
        <v>108577</v>
      </c>
      <c r="E47" s="1193">
        <v>110001</v>
      </c>
      <c r="F47" s="1193">
        <v>108960</v>
      </c>
      <c r="G47" s="1193">
        <v>112161</v>
      </c>
      <c r="H47" s="1193">
        <v>119319</v>
      </c>
      <c r="I47" s="1193">
        <v>118726</v>
      </c>
      <c r="J47" s="1193">
        <v>125199</v>
      </c>
      <c r="K47" s="1194">
        <v>128531</v>
      </c>
      <c r="L47" s="1194">
        <v>129432</v>
      </c>
      <c r="M47" s="90">
        <v>131155</v>
      </c>
      <c r="N47" s="89">
        <f t="shared" si="0"/>
        <v>9.7010288689837798E-2</v>
      </c>
      <c r="O47" s="1197">
        <f t="shared" si="1"/>
        <v>1.3312009394894631E-2</v>
      </c>
    </row>
    <row r="48" spans="2:19">
      <c r="B48" s="1727" t="s">
        <v>1192</v>
      </c>
      <c r="C48" s="1186" t="s">
        <v>75</v>
      </c>
      <c r="D48" s="1187">
        <v>4436</v>
      </c>
      <c r="E48" s="1188">
        <v>4342</v>
      </c>
      <c r="F48" s="1188">
        <v>4229</v>
      </c>
      <c r="G48" s="1188">
        <v>4368</v>
      </c>
      <c r="H48" s="1188">
        <v>4733</v>
      </c>
      <c r="I48" s="1188">
        <v>4880</v>
      </c>
      <c r="J48" s="1188">
        <v>4889</v>
      </c>
      <c r="K48" s="1189">
        <v>5007</v>
      </c>
      <c r="L48" s="1189">
        <v>5349</v>
      </c>
      <c r="M48" s="86">
        <v>5549</v>
      </c>
      <c r="N48" s="87">
        <f t="shared" si="0"/>
        <v>4.1043810143716209E-3</v>
      </c>
      <c r="O48" s="1190">
        <f t="shared" si="1"/>
        <v>3.7390166386240375E-2</v>
      </c>
    </row>
    <row r="49" spans="2:17" ht="14.25" thickBot="1">
      <c r="B49" s="1728"/>
      <c r="C49" s="1191" t="s">
        <v>76</v>
      </c>
      <c r="D49" s="1192">
        <v>3615</v>
      </c>
      <c r="E49" s="1193">
        <v>3574</v>
      </c>
      <c r="F49" s="1193">
        <v>3594</v>
      </c>
      <c r="G49" s="1193">
        <v>3744</v>
      </c>
      <c r="H49" s="1193">
        <v>4050</v>
      </c>
      <c r="I49" s="1193">
        <v>4088</v>
      </c>
      <c r="J49" s="1193">
        <v>4172</v>
      </c>
      <c r="K49" s="1194">
        <v>4242</v>
      </c>
      <c r="L49" s="1194">
        <v>4457</v>
      </c>
      <c r="M49" s="90">
        <v>4701</v>
      </c>
      <c r="N49" s="89">
        <f t="shared" si="0"/>
        <v>3.4771481615716326E-3</v>
      </c>
      <c r="O49" s="1195">
        <f t="shared" si="1"/>
        <v>5.4745344402064244E-2</v>
      </c>
    </row>
    <row r="50" spans="2:17">
      <c r="B50" s="1727" t="s">
        <v>1193</v>
      </c>
      <c r="C50" s="1186" t="s">
        <v>75</v>
      </c>
      <c r="D50" s="1187">
        <v>5452</v>
      </c>
      <c r="E50" s="1188">
        <v>5285</v>
      </c>
      <c r="F50" s="1188">
        <v>5121</v>
      </c>
      <c r="G50" s="1188">
        <v>4890</v>
      </c>
      <c r="H50" s="1188">
        <v>4807</v>
      </c>
      <c r="I50" s="1188">
        <v>4871</v>
      </c>
      <c r="J50" s="1188">
        <v>5068</v>
      </c>
      <c r="K50" s="1189">
        <v>5347</v>
      </c>
      <c r="L50" s="1189">
        <v>5707</v>
      </c>
      <c r="M50" s="86">
        <v>5797</v>
      </c>
      <c r="N50" s="87">
        <f t="shared" si="0"/>
        <v>4.2878170373602965E-3</v>
      </c>
      <c r="O50" s="1196">
        <f t="shared" si="1"/>
        <v>1.5770106886280111E-2</v>
      </c>
    </row>
    <row r="51" spans="2:17" ht="14.25" thickBot="1">
      <c r="B51" s="1728"/>
      <c r="C51" s="1191" t="s">
        <v>76</v>
      </c>
      <c r="D51" s="1192">
        <v>4302</v>
      </c>
      <c r="E51" s="1193">
        <v>4547</v>
      </c>
      <c r="F51" s="1193">
        <v>4574</v>
      </c>
      <c r="G51" s="1193">
        <v>4562</v>
      </c>
      <c r="H51" s="1193">
        <v>4799</v>
      </c>
      <c r="I51" s="1193">
        <v>4902</v>
      </c>
      <c r="J51" s="1193">
        <v>5015</v>
      </c>
      <c r="K51" s="1194">
        <v>5222</v>
      </c>
      <c r="L51" s="1194">
        <v>5255</v>
      </c>
      <c r="M51" s="90">
        <v>5258</v>
      </c>
      <c r="N51" s="89">
        <f t="shared" si="0"/>
        <v>3.8891395519131343E-3</v>
      </c>
      <c r="O51" s="1197">
        <f t="shared" si="1"/>
        <v>5.7088487155088075E-4</v>
      </c>
    </row>
    <row r="52" spans="2:17">
      <c r="B52" s="1727" t="s">
        <v>1194</v>
      </c>
      <c r="C52" s="1186" t="s">
        <v>75</v>
      </c>
      <c r="D52" s="1187">
        <v>4439</v>
      </c>
      <c r="E52" s="1188">
        <v>4546</v>
      </c>
      <c r="F52" s="1188">
        <v>4438</v>
      </c>
      <c r="G52" s="1188">
        <v>4528</v>
      </c>
      <c r="H52" s="1188">
        <v>4674</v>
      </c>
      <c r="I52" s="1188">
        <v>4619</v>
      </c>
      <c r="J52" s="1188">
        <v>4537.1000000000004</v>
      </c>
      <c r="K52" s="1189">
        <v>4441</v>
      </c>
      <c r="L52" s="1189">
        <v>4360</v>
      </c>
      <c r="M52" s="86">
        <v>3988</v>
      </c>
      <c r="N52" s="87">
        <f t="shared" si="0"/>
        <v>2.9497695954791895E-3</v>
      </c>
      <c r="O52" s="1190">
        <f t="shared" si="1"/>
        <v>-8.532110091743117E-2</v>
      </c>
      <c r="Q52" s="1198"/>
    </row>
    <row r="53" spans="2:17" ht="14.25" thickBot="1">
      <c r="B53" s="1728"/>
      <c r="C53" s="1191" t="s">
        <v>76</v>
      </c>
      <c r="D53" s="1192">
        <v>3219</v>
      </c>
      <c r="E53" s="1193">
        <v>3342</v>
      </c>
      <c r="F53" s="1193">
        <v>3525</v>
      </c>
      <c r="G53" s="1193">
        <v>3574</v>
      </c>
      <c r="H53" s="1193">
        <v>3562</v>
      </c>
      <c r="I53" s="1193">
        <v>3418</v>
      </c>
      <c r="J53" s="1193">
        <v>3513</v>
      </c>
      <c r="K53" s="1194">
        <v>3579</v>
      </c>
      <c r="L53" s="1194">
        <v>3571</v>
      </c>
      <c r="M53" s="90">
        <v>3603</v>
      </c>
      <c r="N53" s="89">
        <f t="shared" si="0"/>
        <v>2.6649999630169309E-3</v>
      </c>
      <c r="O53" s="1195">
        <f t="shared" si="1"/>
        <v>8.9610753290394474E-3</v>
      </c>
    </row>
    <row r="54" spans="2:17">
      <c r="B54" s="1727" t="s">
        <v>1195</v>
      </c>
      <c r="C54" s="1186" t="s">
        <v>75</v>
      </c>
      <c r="D54" s="1199">
        <v>27</v>
      </c>
      <c r="E54" s="1200">
        <v>26</v>
      </c>
      <c r="F54" s="1200">
        <v>26</v>
      </c>
      <c r="G54" s="1200">
        <v>28</v>
      </c>
      <c r="H54" s="1200">
        <v>29</v>
      </c>
      <c r="I54" s="1200">
        <v>28</v>
      </c>
      <c r="J54" s="1200">
        <v>24</v>
      </c>
      <c r="K54" s="1201">
        <v>25</v>
      </c>
      <c r="L54" s="1201">
        <v>25</v>
      </c>
      <c r="M54" s="1202">
        <v>27</v>
      </c>
      <c r="N54" s="87">
        <f t="shared" si="0"/>
        <v>1.9970857341509056E-5</v>
      </c>
      <c r="O54" s="1196">
        <f t="shared" si="1"/>
        <v>8.0000000000000071E-2</v>
      </c>
    </row>
    <row r="55" spans="2:17" ht="14.25" thickBot="1">
      <c r="B55" s="1728"/>
      <c r="C55" s="1191" t="s">
        <v>76</v>
      </c>
      <c r="D55" s="1203">
        <v>2</v>
      </c>
      <c r="E55" s="1204">
        <v>2</v>
      </c>
      <c r="F55" s="1204">
        <v>2</v>
      </c>
      <c r="G55" s="1204">
        <v>2</v>
      </c>
      <c r="H55" s="1204">
        <v>2</v>
      </c>
      <c r="I55" s="1204">
        <v>2</v>
      </c>
      <c r="J55" s="1204">
        <v>0</v>
      </c>
      <c r="K55" s="1205">
        <v>1</v>
      </c>
      <c r="L55" s="1205">
        <v>5</v>
      </c>
      <c r="M55" s="1206">
        <v>6</v>
      </c>
      <c r="N55" s="89">
        <f t="shared" si="0"/>
        <v>4.4379682981131235E-6</v>
      </c>
      <c r="O55" s="1197">
        <f t="shared" si="1"/>
        <v>0.19999999999999996</v>
      </c>
    </row>
    <row r="56" spans="2:17">
      <c r="B56" s="1727" t="s">
        <v>1196</v>
      </c>
      <c r="C56" s="1207" t="s">
        <v>75</v>
      </c>
      <c r="D56" s="1208">
        <f t="shared" ref="D56:L57" si="2">D36+D38+D40+D42+D44+D46+D48+D50+D52+D54</f>
        <v>539943</v>
      </c>
      <c r="E56" s="1209">
        <f t="shared" si="2"/>
        <v>544636</v>
      </c>
      <c r="F56" s="1209">
        <f t="shared" si="2"/>
        <v>548729</v>
      </c>
      <c r="G56" s="1209">
        <f t="shared" si="2"/>
        <v>570260</v>
      </c>
      <c r="H56" s="1209">
        <f t="shared" si="2"/>
        <v>602887</v>
      </c>
      <c r="I56" s="1209">
        <f t="shared" si="2"/>
        <v>607435</v>
      </c>
      <c r="J56" s="1209">
        <f t="shared" si="2"/>
        <v>620500.1</v>
      </c>
      <c r="K56" s="1210">
        <f t="shared" si="2"/>
        <v>633383</v>
      </c>
      <c r="L56" s="1210">
        <f t="shared" si="2"/>
        <v>642064</v>
      </c>
      <c r="M56" s="86">
        <f>M36+M38+M40+M42+M44+M46+M48+M50+M52+M54</f>
        <v>646787</v>
      </c>
      <c r="N56" s="87">
        <f t="shared" si="0"/>
        <v>0.47840336693861552</v>
      </c>
      <c r="O56" s="1196">
        <f t="shared" si="1"/>
        <v>7.3559645144409824E-3</v>
      </c>
    </row>
    <row r="57" spans="2:17" ht="14.25" thickBot="1">
      <c r="B57" s="1728"/>
      <c r="C57" s="1191" t="s">
        <v>76</v>
      </c>
      <c r="D57" s="1192">
        <f t="shared" si="2"/>
        <v>577050</v>
      </c>
      <c r="E57" s="1193">
        <f t="shared" si="2"/>
        <v>587171</v>
      </c>
      <c r="F57" s="1193">
        <f t="shared" si="2"/>
        <v>594628</v>
      </c>
      <c r="G57" s="1193">
        <f t="shared" si="2"/>
        <v>612297</v>
      </c>
      <c r="H57" s="1193">
        <f t="shared" si="2"/>
        <v>646690</v>
      </c>
      <c r="I57" s="1193">
        <f t="shared" si="2"/>
        <v>650828</v>
      </c>
      <c r="J57" s="1193">
        <f t="shared" si="2"/>
        <v>669675</v>
      </c>
      <c r="K57" s="1194">
        <f t="shared" si="2"/>
        <v>683695</v>
      </c>
      <c r="L57" s="1194">
        <f t="shared" si="2"/>
        <v>696413</v>
      </c>
      <c r="M57" s="88">
        <f>M37+M39+M41+M43+M45+M47+M49+M51+M53+M55</f>
        <v>705183</v>
      </c>
      <c r="N57" s="89">
        <f t="shared" si="0"/>
        <v>0.52159663306138448</v>
      </c>
      <c r="O57" s="1197">
        <f t="shared" si="1"/>
        <v>1.2593102081666974E-2</v>
      </c>
    </row>
    <row r="58" spans="2:17" ht="11.25" customHeight="1">
      <c r="B58" s="1168"/>
      <c r="C58" s="1168"/>
    </row>
    <row r="59" spans="2:17">
      <c r="B59" s="1168"/>
      <c r="C59" s="1168"/>
    </row>
    <row r="60" spans="2:17">
      <c r="B60" s="1168"/>
      <c r="C60" s="1168"/>
    </row>
    <row r="62" spans="2:17" ht="14.25" thickBot="1">
      <c r="D62" s="1175" t="s">
        <v>1197</v>
      </c>
      <c r="I62" s="1175" t="s">
        <v>86</v>
      </c>
    </row>
    <row r="63" spans="2:17" ht="14.25" thickBot="1">
      <c r="D63" s="1211" t="s">
        <v>77</v>
      </c>
      <c r="E63" s="1212" t="s">
        <v>78</v>
      </c>
      <c r="F63" s="1213" t="s">
        <v>79</v>
      </c>
      <c r="I63" s="1214" t="s">
        <v>80</v>
      </c>
      <c r="J63" s="1215" t="s">
        <v>78</v>
      </c>
      <c r="K63" s="1216" t="s">
        <v>79</v>
      </c>
    </row>
    <row r="64" spans="2:17">
      <c r="C64" s="1217"/>
      <c r="D64" s="1218" t="s">
        <v>1592</v>
      </c>
      <c r="E64" s="1219">
        <f>M36/(M36+M37)</f>
        <v>0.61905633702539697</v>
      </c>
      <c r="F64" s="1220">
        <f>M37/(M36+M37)</f>
        <v>0.38094366297460308</v>
      </c>
      <c r="G64" s="1221"/>
      <c r="I64" s="1222" t="s">
        <v>84</v>
      </c>
      <c r="J64" s="1223">
        <f>D$56/(D$56+D$57)</f>
        <v>0.48338977952413309</v>
      </c>
      <c r="K64" s="1224">
        <f>D$57/(D$56+D$57)</f>
        <v>0.51661022047586691</v>
      </c>
    </row>
    <row r="65" spans="2:11">
      <c r="C65" s="1217"/>
      <c r="D65" s="1218" t="s">
        <v>1593</v>
      </c>
      <c r="E65" s="1219">
        <f>M38/(M38+M39)</f>
        <v>0.37131819985584591</v>
      </c>
      <c r="F65" s="1220">
        <f>M39/(M38+M39)</f>
        <v>0.62868180014415409</v>
      </c>
      <c r="G65" s="1221"/>
      <c r="I65" s="1225" t="s">
        <v>83</v>
      </c>
      <c r="J65" s="1226">
        <f>E$56/(E$56+E$57)</f>
        <v>0.48120925210747062</v>
      </c>
      <c r="K65" s="1227">
        <f>E$57/(E$56+E$57)</f>
        <v>0.51879074789252932</v>
      </c>
    </row>
    <row r="66" spans="2:11">
      <c r="C66" s="1217"/>
      <c r="D66" s="1218" t="s">
        <v>1594</v>
      </c>
      <c r="E66" s="1219">
        <f>M40/(M40+M41)</f>
        <v>0.41672107626210109</v>
      </c>
      <c r="F66" s="1220">
        <f>M41/(M40+M41)</f>
        <v>0.58327892373789891</v>
      </c>
      <c r="G66" s="1221"/>
      <c r="I66" s="1225" t="s">
        <v>82</v>
      </c>
      <c r="J66" s="1226">
        <f>F$56/(F$56+F$57)</f>
        <v>0.47992796650564962</v>
      </c>
      <c r="K66" s="1227">
        <f>F$57/(F$56+F$57)</f>
        <v>0.52007203349435038</v>
      </c>
    </row>
    <row r="67" spans="2:11">
      <c r="C67" s="1217"/>
      <c r="D67" s="1218" t="s">
        <v>1595</v>
      </c>
      <c r="E67" s="1219">
        <f>M42/(M42+M43)</f>
        <v>0.56807808440418506</v>
      </c>
      <c r="F67" s="1220">
        <f>M43/(M42+M43)</f>
        <v>0.43192191559581489</v>
      </c>
      <c r="G67" s="1221"/>
      <c r="I67" s="1225" t="s">
        <v>81</v>
      </c>
      <c r="J67" s="1226">
        <f>G$56/(G$56+G$57)</f>
        <v>0.48222622672733745</v>
      </c>
      <c r="K67" s="1227">
        <f>G$57/(G$56+G$57)</f>
        <v>0.5177737732726625</v>
      </c>
    </row>
    <row r="68" spans="2:11">
      <c r="C68" s="1217"/>
      <c r="D68" s="1218" t="s">
        <v>1596</v>
      </c>
      <c r="E68" s="1219">
        <f>M44/(M44+M45)</f>
        <v>0.52488572879634332</v>
      </c>
      <c r="F68" s="1220">
        <f>M45/(M44+M45)</f>
        <v>0.47511427120365668</v>
      </c>
      <c r="G68" s="1221"/>
      <c r="I68" s="1225" t="s">
        <v>87</v>
      </c>
      <c r="J68" s="1226">
        <f>H$56/(H$56+H$57)</f>
        <v>0.4824728688188083</v>
      </c>
      <c r="K68" s="1227">
        <f>H$57/(H$56+H$57)</f>
        <v>0.51752713118119176</v>
      </c>
    </row>
    <row r="69" spans="2:11">
      <c r="B69" s="1228" t="s">
        <v>1597</v>
      </c>
      <c r="C69" s="1217"/>
      <c r="D69" s="1218" t="s">
        <v>1598</v>
      </c>
      <c r="E69" s="1219">
        <f>M46/(M46+M47)</f>
        <v>0.39573552515791366</v>
      </c>
      <c r="F69" s="1220">
        <f>M47/(M46+M47)</f>
        <v>0.60426447484208634</v>
      </c>
      <c r="G69" s="1221"/>
      <c r="I69" s="1225" t="s">
        <v>88</v>
      </c>
      <c r="J69" s="1226">
        <f>I$56/(I$56+I$57)</f>
        <v>0.48275678455140142</v>
      </c>
      <c r="K69" s="1227">
        <f>I$57/(I$56+I$57)</f>
        <v>0.51724321544859864</v>
      </c>
    </row>
    <row r="70" spans="2:11" ht="22.5">
      <c r="C70" s="1217"/>
      <c r="D70" s="1218" t="s">
        <v>1599</v>
      </c>
      <c r="E70" s="1219">
        <f>M48/(M48+M49)</f>
        <v>0.54136585365853662</v>
      </c>
      <c r="F70" s="1220">
        <f>M49/(M48+M49)</f>
        <v>0.45863414634146343</v>
      </c>
      <c r="G70" s="1221"/>
      <c r="I70" s="1225" t="s">
        <v>548</v>
      </c>
      <c r="J70" s="1226">
        <f>J$56/(J$56+J$57)</f>
        <v>0.48094254803088349</v>
      </c>
      <c r="K70" s="1227">
        <f>J$57/(J$56+J$57)</f>
        <v>0.51905745196911646</v>
      </c>
    </row>
    <row r="71" spans="2:11">
      <c r="C71" s="1217"/>
      <c r="D71" s="1218" t="s">
        <v>1600</v>
      </c>
      <c r="E71" s="1219">
        <f>M50/(M50+M51)</f>
        <v>0.52437810945273633</v>
      </c>
      <c r="F71" s="1220">
        <f>M51/(M50+M51)</f>
        <v>0.47562189054726367</v>
      </c>
      <c r="G71" s="1221"/>
      <c r="I71" s="1225" t="s">
        <v>857</v>
      </c>
      <c r="J71" s="1226">
        <f>K$56/(K$56+K$57)</f>
        <v>0.48090014410687904</v>
      </c>
      <c r="K71" s="1227">
        <f>K$57/(K$56+K$57)</f>
        <v>0.51909985589312102</v>
      </c>
    </row>
    <row r="72" spans="2:11" ht="14.25" thickBot="1">
      <c r="B72" s="1229" t="s">
        <v>1601</v>
      </c>
      <c r="C72" s="1217"/>
      <c r="D72" s="1230" t="s">
        <v>1602</v>
      </c>
      <c r="E72" s="1231">
        <f>M52/(M52+M53)</f>
        <v>0.52535897773679352</v>
      </c>
      <c r="F72" s="1232">
        <f>M53/(M52+M53)</f>
        <v>0.47464102226320642</v>
      </c>
      <c r="G72" s="1221"/>
      <c r="I72" s="1225" t="s">
        <v>1016</v>
      </c>
      <c r="J72" s="1226">
        <f>L$56/(L$56+L$57)</f>
        <v>0.4796974471731677</v>
      </c>
      <c r="K72" s="1227">
        <f>L$57/(L$56+L$57)</f>
        <v>0.52030255282683224</v>
      </c>
    </row>
    <row r="73" spans="2:11" ht="14.25" thickBot="1">
      <c r="C73" s="1217"/>
      <c r="D73" s="1233" t="s">
        <v>1603</v>
      </c>
      <c r="E73" s="1234">
        <f>M56/(M56+M57)</f>
        <v>0.47840336693861552</v>
      </c>
      <c r="F73" s="1235">
        <f>M57/(M56+M57)</f>
        <v>0.52159663306138448</v>
      </c>
      <c r="G73" s="1221"/>
      <c r="I73" s="1236" t="s">
        <v>1604</v>
      </c>
      <c r="J73" s="1237">
        <f>M$56/(M$56+M$57)</f>
        <v>0.47840336693861552</v>
      </c>
      <c r="K73" s="1238">
        <f>M$57/(M$56+M$57)</f>
        <v>0.52159663306138448</v>
      </c>
    </row>
    <row r="74" spans="2:11">
      <c r="C74" s="1217"/>
    </row>
  </sheetData>
  <mergeCells count="11">
    <mergeCell ref="B46:B47"/>
    <mergeCell ref="B36:B37"/>
    <mergeCell ref="B38:B39"/>
    <mergeCell ref="B40:B41"/>
    <mergeCell ref="B42:B43"/>
    <mergeCell ref="B44:B45"/>
    <mergeCell ref="B48:B49"/>
    <mergeCell ref="B50:B51"/>
    <mergeCell ref="B52:B53"/>
    <mergeCell ref="B54:B55"/>
    <mergeCell ref="B56:B57"/>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O68"/>
  <sheetViews>
    <sheetView view="pageBreakPreview" zoomScale="70" zoomScaleNormal="85" zoomScaleSheetLayoutView="70" workbookViewId="0">
      <selection activeCell="A11" sqref="A11:J11"/>
    </sheetView>
  </sheetViews>
  <sheetFormatPr defaultRowHeight="13.5"/>
  <cols>
    <col min="1" max="1" width="1.25" style="1167" customWidth="1"/>
    <col min="2" max="3" width="6.875" style="1167" customWidth="1"/>
    <col min="4" max="21" width="6.625" style="1167" customWidth="1"/>
    <col min="22" max="22" width="6.25" style="1167" customWidth="1"/>
    <col min="23" max="16384" width="9" style="1167"/>
  </cols>
  <sheetData>
    <row r="1" spans="1:21" ht="2.25" customHeight="1">
      <c r="B1" s="1168"/>
      <c r="C1" s="1168"/>
    </row>
    <row r="2" spans="1:21" ht="25.5">
      <c r="A2" s="1169"/>
      <c r="B2" s="1239" t="s">
        <v>615</v>
      </c>
      <c r="C2" s="1171"/>
      <c r="D2" s="1171"/>
      <c r="E2" s="1171"/>
      <c r="F2" s="1171"/>
      <c r="G2" s="1171"/>
      <c r="H2" s="1172"/>
      <c r="T2" s="1240"/>
      <c r="U2" s="1240" t="s">
        <v>1605</v>
      </c>
    </row>
    <row r="3" spans="1:21" ht="17.25">
      <c r="B3" s="1174"/>
      <c r="T3" s="459"/>
      <c r="U3" s="459" t="s">
        <v>1606</v>
      </c>
    </row>
    <row r="4" spans="1:21" ht="17.25">
      <c r="B4" s="1174"/>
    </row>
    <row r="5" spans="1:21" ht="17.25">
      <c r="B5" s="1174"/>
    </row>
    <row r="6" spans="1:21" ht="17.25">
      <c r="B6" s="1174"/>
      <c r="C6" s="1175"/>
      <c r="I6" s="1175"/>
    </row>
    <row r="7" spans="1:21">
      <c r="B7" s="1168"/>
      <c r="C7" s="1168"/>
    </row>
    <row r="8" spans="1:21">
      <c r="B8" s="1168"/>
      <c r="C8" s="1168"/>
    </row>
    <row r="9" spans="1:21">
      <c r="B9" s="1168"/>
      <c r="C9" s="1168"/>
    </row>
    <row r="10" spans="1:21">
      <c r="B10" s="1168"/>
      <c r="C10" s="1168"/>
    </row>
    <row r="11" spans="1:21">
      <c r="B11" s="1168"/>
      <c r="C11" s="1168"/>
    </row>
    <row r="12" spans="1:21">
      <c r="B12" s="1168"/>
      <c r="C12" s="1168"/>
    </row>
    <row r="13" spans="1:21">
      <c r="B13" s="1168"/>
      <c r="C13" s="1168"/>
    </row>
    <row r="14" spans="1:21">
      <c r="B14" s="1168"/>
      <c r="C14" s="1168"/>
    </row>
    <row r="15" spans="1:21">
      <c r="B15" s="1168"/>
      <c r="C15" s="1168"/>
    </row>
    <row r="16" spans="1:21">
      <c r="B16" s="1168"/>
      <c r="C16" s="1168"/>
    </row>
    <row r="17" spans="2:3">
      <c r="B17" s="1168"/>
      <c r="C17" s="1168"/>
    </row>
    <row r="18" spans="2:3">
      <c r="B18" s="1168"/>
      <c r="C18" s="1168"/>
    </row>
    <row r="19" spans="2:3">
      <c r="B19" s="1168"/>
      <c r="C19" s="1168"/>
    </row>
    <row r="20" spans="2:3">
      <c r="B20" s="1168"/>
      <c r="C20" s="1168"/>
    </row>
    <row r="21" spans="2:3">
      <c r="B21" s="1168"/>
      <c r="C21" s="1168"/>
    </row>
    <row r="22" spans="2:3">
      <c r="B22" s="1168"/>
      <c r="C22" s="1168"/>
    </row>
    <row r="23" spans="2:3">
      <c r="B23" s="1168"/>
      <c r="C23" s="1168"/>
    </row>
    <row r="24" spans="2:3">
      <c r="B24" s="1168"/>
      <c r="C24" s="1168"/>
    </row>
    <row r="25" spans="2:3">
      <c r="B25" s="1168"/>
      <c r="C25" s="1168"/>
    </row>
    <row r="26" spans="2:3">
      <c r="B26" s="1168"/>
      <c r="C26" s="1168"/>
    </row>
    <row r="27" spans="2:3">
      <c r="B27" s="1168"/>
      <c r="C27" s="1168"/>
    </row>
    <row r="28" spans="2:3">
      <c r="B28" s="1168"/>
      <c r="C28" s="1168"/>
    </row>
    <row r="29" spans="2:3">
      <c r="B29" s="1168"/>
      <c r="C29" s="1168"/>
    </row>
    <row r="30" spans="2:3">
      <c r="B30" s="1168"/>
      <c r="C30" s="1168"/>
    </row>
    <row r="31" spans="2:3">
      <c r="B31" s="1168"/>
      <c r="C31" s="1168"/>
    </row>
    <row r="32" spans="2:3">
      <c r="B32" s="1168"/>
      <c r="C32" s="1168"/>
    </row>
    <row r="33" spans="2:3">
      <c r="B33" s="1168"/>
      <c r="C33" s="1168"/>
    </row>
    <row r="34" spans="2:3">
      <c r="B34" s="1168"/>
      <c r="C34" s="1168"/>
    </row>
    <row r="35" spans="2:3">
      <c r="B35" s="1168"/>
      <c r="C35" s="1168"/>
    </row>
    <row r="36" spans="2:3">
      <c r="B36" s="1168"/>
      <c r="C36" s="1168"/>
    </row>
    <row r="37" spans="2:3">
      <c r="B37" s="1168"/>
      <c r="C37" s="1168"/>
    </row>
    <row r="38" spans="2:3">
      <c r="B38" s="1168"/>
      <c r="C38" s="1168"/>
    </row>
    <row r="39" spans="2:3">
      <c r="B39" s="1168"/>
      <c r="C39" s="1168"/>
    </row>
    <row r="40" spans="2:3">
      <c r="B40" s="1168"/>
      <c r="C40" s="1168"/>
    </row>
    <row r="41" spans="2:3">
      <c r="B41" s="1168"/>
      <c r="C41" s="1168"/>
    </row>
    <row r="42" spans="2:3">
      <c r="B42" s="1168"/>
      <c r="C42" s="1168"/>
    </row>
    <row r="43" spans="2:3">
      <c r="B43" s="1168"/>
      <c r="C43" s="1168"/>
    </row>
    <row r="44" spans="2:3">
      <c r="B44" s="1168"/>
      <c r="C44" s="1168"/>
    </row>
    <row r="45" spans="2:3">
      <c r="B45" s="1168"/>
      <c r="C45" s="1168"/>
    </row>
    <row r="46" spans="2:3">
      <c r="B46" s="1168"/>
      <c r="C46" s="1168"/>
    </row>
    <row r="47" spans="2:3">
      <c r="B47" s="1168"/>
      <c r="C47" s="1168"/>
    </row>
    <row r="48" spans="2:3">
      <c r="B48" s="1168"/>
      <c r="C48" s="1168"/>
    </row>
    <row r="49" spans="2:41">
      <c r="B49" s="1168"/>
      <c r="C49" s="1168"/>
    </row>
    <row r="50" spans="2:41">
      <c r="B50" s="1168"/>
      <c r="C50" s="1168"/>
    </row>
    <row r="51" spans="2:41">
      <c r="B51" s="1168"/>
      <c r="C51" s="1168"/>
    </row>
    <row r="52" spans="2:41" ht="14.25" thickBot="1"/>
    <row r="53" spans="2:41" ht="30.75" customHeight="1">
      <c r="B53" s="1733" t="s">
        <v>1607</v>
      </c>
      <c r="C53" s="1733" t="s">
        <v>1608</v>
      </c>
      <c r="D53" s="1735" t="s">
        <v>1609</v>
      </c>
      <c r="E53" s="1730"/>
      <c r="F53" s="1730"/>
      <c r="G53" s="1729" t="s">
        <v>1610</v>
      </c>
      <c r="H53" s="1730"/>
      <c r="I53" s="1731"/>
      <c r="J53" s="1729" t="s">
        <v>1611</v>
      </c>
      <c r="K53" s="1730"/>
      <c r="L53" s="1731"/>
      <c r="M53" s="1730" t="s">
        <v>1612</v>
      </c>
      <c r="N53" s="1730"/>
      <c r="O53" s="1730"/>
      <c r="P53" s="1729" t="s">
        <v>1613</v>
      </c>
      <c r="Q53" s="1730"/>
      <c r="R53" s="1731"/>
      <c r="S53" s="1730" t="s">
        <v>1614</v>
      </c>
      <c r="T53" s="1730"/>
      <c r="U53" s="1732"/>
    </row>
    <row r="54" spans="2:41" ht="30.75" customHeight="1" thickBot="1">
      <c r="B54" s="1734"/>
      <c r="C54" s="1734"/>
      <c r="D54" s="1241" t="s">
        <v>1615</v>
      </c>
      <c r="E54" s="1242" t="s">
        <v>1616</v>
      </c>
      <c r="F54" s="1243" t="s">
        <v>1617</v>
      </c>
      <c r="G54" s="1244" t="s">
        <v>1615</v>
      </c>
      <c r="H54" s="1245" t="s">
        <v>612</v>
      </c>
      <c r="I54" s="1246" t="s">
        <v>1617</v>
      </c>
      <c r="J54" s="1247" t="s">
        <v>1615</v>
      </c>
      <c r="K54" s="1242" t="s">
        <v>612</v>
      </c>
      <c r="L54" s="1246" t="s">
        <v>1617</v>
      </c>
      <c r="M54" s="1248" t="s">
        <v>1615</v>
      </c>
      <c r="N54" s="1245" t="s">
        <v>612</v>
      </c>
      <c r="O54" s="1243" t="s">
        <v>1617</v>
      </c>
      <c r="P54" s="1247" t="s">
        <v>1615</v>
      </c>
      <c r="Q54" s="1242" t="s">
        <v>612</v>
      </c>
      <c r="R54" s="1246" t="s">
        <v>1617</v>
      </c>
      <c r="S54" s="1248" t="s">
        <v>1615</v>
      </c>
      <c r="T54" s="1245" t="s">
        <v>612</v>
      </c>
      <c r="U54" s="1249" t="s">
        <v>1617</v>
      </c>
    </row>
    <row r="55" spans="2:41" ht="36.75" customHeight="1">
      <c r="B55" s="1250" t="s">
        <v>1618</v>
      </c>
      <c r="C55" s="1251">
        <f>D55+G55+J55+M55+P55+S55</f>
        <v>393276</v>
      </c>
      <c r="D55" s="1252">
        <f>E55+F55</f>
        <v>49534</v>
      </c>
      <c r="E55" s="1253">
        <v>40746</v>
      </c>
      <c r="F55" s="1254">
        <v>8788</v>
      </c>
      <c r="G55" s="1255">
        <f>H55+I55</f>
        <v>66799</v>
      </c>
      <c r="H55" s="1256">
        <v>49808</v>
      </c>
      <c r="I55" s="1257">
        <v>16991</v>
      </c>
      <c r="J55" s="1258">
        <f>K55+L55</f>
        <v>93591</v>
      </c>
      <c r="K55" s="1253">
        <v>56581</v>
      </c>
      <c r="L55" s="1257">
        <v>37010</v>
      </c>
      <c r="M55" s="1257">
        <f>N55+O55</f>
        <v>63293</v>
      </c>
      <c r="N55" s="1256">
        <v>34071</v>
      </c>
      <c r="O55" s="1254">
        <v>29222</v>
      </c>
      <c r="P55" s="1258">
        <f>Q55+R55</f>
        <v>31730</v>
      </c>
      <c r="Q55" s="1253">
        <v>15243</v>
      </c>
      <c r="R55" s="1257">
        <v>16487</v>
      </c>
      <c r="S55" s="1257">
        <f>T55+U55</f>
        <v>88329</v>
      </c>
      <c r="T55" s="1256">
        <v>47011</v>
      </c>
      <c r="U55" s="1259">
        <v>41318</v>
      </c>
      <c r="W55" s="1083"/>
    </row>
    <row r="56" spans="2:41" ht="36.75" customHeight="1">
      <c r="B56" s="1260" t="s">
        <v>1619</v>
      </c>
      <c r="C56" s="1261">
        <f t="shared" ref="C56:C64" si="0">D56+G56+J56+M56+P56+S56</f>
        <v>123479</v>
      </c>
      <c r="D56" s="1262">
        <f t="shared" ref="D56:D64" si="1">E56+F56</f>
        <v>7118</v>
      </c>
      <c r="E56" s="1263">
        <v>2944</v>
      </c>
      <c r="F56" s="1264">
        <v>4174</v>
      </c>
      <c r="G56" s="1265">
        <f t="shared" ref="G56:G64" si="2">H56+I56</f>
        <v>9859</v>
      </c>
      <c r="H56" s="1266">
        <v>3088</v>
      </c>
      <c r="I56" s="1267">
        <v>6771</v>
      </c>
      <c r="J56" s="1268">
        <f t="shared" ref="J56:J64" si="3">K56+L56</f>
        <v>21504</v>
      </c>
      <c r="K56" s="1263">
        <v>5919</v>
      </c>
      <c r="L56" s="1267">
        <v>15585</v>
      </c>
      <c r="M56" s="1267">
        <f t="shared" ref="M56:M64" si="4">N56+O56</f>
        <v>27581</v>
      </c>
      <c r="N56" s="1266">
        <v>8012</v>
      </c>
      <c r="O56" s="1264">
        <v>19569</v>
      </c>
      <c r="P56" s="1268">
        <f t="shared" ref="P56:P64" si="5">Q56+R56</f>
        <v>24843</v>
      </c>
      <c r="Q56" s="1263">
        <v>9496</v>
      </c>
      <c r="R56" s="1267">
        <v>15347</v>
      </c>
      <c r="S56" s="1267">
        <f t="shared" ref="S56:S63" si="6">T56+U56</f>
        <v>32574</v>
      </c>
      <c r="T56" s="1266">
        <v>16391</v>
      </c>
      <c r="U56" s="1269">
        <v>16183</v>
      </c>
      <c r="W56" s="1083"/>
    </row>
    <row r="57" spans="2:41" ht="36.75" customHeight="1">
      <c r="B57" s="1250" t="s">
        <v>1620</v>
      </c>
      <c r="C57" s="1251">
        <f t="shared" si="0"/>
        <v>496236</v>
      </c>
      <c r="D57" s="1252">
        <f t="shared" si="1"/>
        <v>64850</v>
      </c>
      <c r="E57" s="1253">
        <v>27212</v>
      </c>
      <c r="F57" s="1254">
        <v>37638</v>
      </c>
      <c r="G57" s="1255">
        <f t="shared" si="2"/>
        <v>66049</v>
      </c>
      <c r="H57" s="1256">
        <v>25991</v>
      </c>
      <c r="I57" s="1257">
        <v>40058</v>
      </c>
      <c r="J57" s="1270">
        <f t="shared" si="3"/>
        <v>104136</v>
      </c>
      <c r="K57" s="1253">
        <v>36180</v>
      </c>
      <c r="L57" s="1257">
        <v>67956</v>
      </c>
      <c r="M57" s="1257">
        <f t="shared" si="4"/>
        <v>84681</v>
      </c>
      <c r="N57" s="1256">
        <v>33092</v>
      </c>
      <c r="O57" s="1254">
        <v>51589</v>
      </c>
      <c r="P57" s="1258">
        <f t="shared" si="5"/>
        <v>68969</v>
      </c>
      <c r="Q57" s="1253">
        <v>29998</v>
      </c>
      <c r="R57" s="1257">
        <v>38971</v>
      </c>
      <c r="S57" s="1271">
        <f t="shared" si="6"/>
        <v>107551</v>
      </c>
      <c r="T57" s="1256">
        <v>54319</v>
      </c>
      <c r="U57" s="1259">
        <v>53232</v>
      </c>
      <c r="W57" s="1083"/>
    </row>
    <row r="58" spans="2:41" ht="36.75" customHeight="1">
      <c r="B58" s="1260" t="s">
        <v>1621</v>
      </c>
      <c r="C58" s="1267">
        <f t="shared" si="0"/>
        <v>14241</v>
      </c>
      <c r="D58" s="1262">
        <f>E58+F58</f>
        <v>1683</v>
      </c>
      <c r="E58" s="1263">
        <v>1018</v>
      </c>
      <c r="F58" s="1264">
        <v>665</v>
      </c>
      <c r="G58" s="1265">
        <f>H58+I58</f>
        <v>1946</v>
      </c>
      <c r="H58" s="1266">
        <v>1410</v>
      </c>
      <c r="I58" s="1267">
        <v>536</v>
      </c>
      <c r="J58" s="1268">
        <f t="shared" si="3"/>
        <v>3001</v>
      </c>
      <c r="K58" s="1263">
        <v>1748</v>
      </c>
      <c r="L58" s="1267">
        <v>1253</v>
      </c>
      <c r="M58" s="1267">
        <f t="shared" si="4"/>
        <v>3077</v>
      </c>
      <c r="N58" s="1266">
        <v>1621</v>
      </c>
      <c r="O58" s="1264">
        <v>1456</v>
      </c>
      <c r="P58" s="1268">
        <f t="shared" si="5"/>
        <v>1627</v>
      </c>
      <c r="Q58" s="1263">
        <v>812</v>
      </c>
      <c r="R58" s="1267">
        <v>815</v>
      </c>
      <c r="S58" s="1267">
        <f t="shared" si="6"/>
        <v>2907</v>
      </c>
      <c r="T58" s="1266">
        <v>1481</v>
      </c>
      <c r="U58" s="1269">
        <v>1426</v>
      </c>
      <c r="W58" s="1083"/>
      <c r="X58" s="1272" t="s">
        <v>1622</v>
      </c>
      <c r="Y58" s="1273" t="s">
        <v>1623</v>
      </c>
      <c r="Z58" s="1273" t="s">
        <v>1624</v>
      </c>
      <c r="AA58" s="1273" t="s">
        <v>1625</v>
      </c>
      <c r="AB58" s="1273" t="s">
        <v>1626</v>
      </c>
      <c r="AC58" s="1273" t="s">
        <v>1627</v>
      </c>
      <c r="AD58" s="1273" t="s">
        <v>1628</v>
      </c>
      <c r="AE58" s="1272" t="s">
        <v>1608</v>
      </c>
    </row>
    <row r="59" spans="2:41" ht="36.75" customHeight="1">
      <c r="B59" s="1250" t="s">
        <v>1629</v>
      </c>
      <c r="C59" s="1257">
        <f t="shared" si="0"/>
        <v>78760</v>
      </c>
      <c r="D59" s="1252">
        <f t="shared" si="1"/>
        <v>41494</v>
      </c>
      <c r="E59" s="1253">
        <v>22279</v>
      </c>
      <c r="F59" s="1254">
        <v>19215</v>
      </c>
      <c r="G59" s="1255">
        <f t="shared" si="2"/>
        <v>7090</v>
      </c>
      <c r="H59" s="1256">
        <v>3897</v>
      </c>
      <c r="I59" s="1257">
        <v>3193</v>
      </c>
      <c r="J59" s="1258">
        <f t="shared" si="3"/>
        <v>9077</v>
      </c>
      <c r="K59" s="1253">
        <v>4653</v>
      </c>
      <c r="L59" s="1257">
        <v>4424</v>
      </c>
      <c r="M59" s="1257">
        <f t="shared" si="4"/>
        <v>7830</v>
      </c>
      <c r="N59" s="1256">
        <v>3916</v>
      </c>
      <c r="O59" s="1254">
        <v>3914</v>
      </c>
      <c r="P59" s="1258">
        <f t="shared" si="5"/>
        <v>5360</v>
      </c>
      <c r="Q59" s="1253">
        <v>2679</v>
      </c>
      <c r="R59" s="1257">
        <v>2681</v>
      </c>
      <c r="S59" s="1257">
        <f t="shared" si="6"/>
        <v>7909</v>
      </c>
      <c r="T59" s="1256">
        <v>3916</v>
      </c>
      <c r="U59" s="1259">
        <v>3993</v>
      </c>
      <c r="W59" s="1083"/>
      <c r="X59" s="1274" t="s">
        <v>529</v>
      </c>
      <c r="Y59" s="1275">
        <f>$E$65</f>
        <v>102408</v>
      </c>
      <c r="Z59" s="1275">
        <f>$H$65</f>
        <v>94415</v>
      </c>
      <c r="AA59" s="1275">
        <f>$K$65</f>
        <v>123704</v>
      </c>
      <c r="AB59" s="1275">
        <f>$N$65</f>
        <v>100010</v>
      </c>
      <c r="AC59" s="1275">
        <f>$Q$65</f>
        <v>71187</v>
      </c>
      <c r="AD59" s="1275">
        <f>$T$65</f>
        <v>155063</v>
      </c>
      <c r="AE59" s="1276">
        <f>SUM(Y59:AD59)</f>
        <v>646787</v>
      </c>
    </row>
    <row r="60" spans="2:41" ht="36.75" customHeight="1">
      <c r="B60" s="1260" t="s">
        <v>93</v>
      </c>
      <c r="C60" s="1261">
        <f t="shared" si="0"/>
        <v>217049</v>
      </c>
      <c r="D60" s="1262">
        <f t="shared" si="1"/>
        <v>18468</v>
      </c>
      <c r="E60" s="1263">
        <v>6916</v>
      </c>
      <c r="F60" s="1264">
        <v>11552</v>
      </c>
      <c r="G60" s="1265">
        <f t="shared" si="2"/>
        <v>23166</v>
      </c>
      <c r="H60" s="1266">
        <v>7857</v>
      </c>
      <c r="I60" s="1267">
        <v>15309</v>
      </c>
      <c r="J60" s="1268">
        <f t="shared" si="3"/>
        <v>48928</v>
      </c>
      <c r="K60" s="1263">
        <v>15387</v>
      </c>
      <c r="L60" s="1267">
        <v>33541</v>
      </c>
      <c r="M60" s="1267">
        <f t="shared" si="4"/>
        <v>43906</v>
      </c>
      <c r="N60" s="1266">
        <v>16120</v>
      </c>
      <c r="O60" s="1264">
        <v>27786</v>
      </c>
      <c r="P60" s="1268">
        <f t="shared" si="5"/>
        <v>26770</v>
      </c>
      <c r="Q60" s="1263">
        <v>11120</v>
      </c>
      <c r="R60" s="1267">
        <v>15650</v>
      </c>
      <c r="S60" s="1267">
        <f t="shared" si="6"/>
        <v>55811</v>
      </c>
      <c r="T60" s="1266">
        <v>28494</v>
      </c>
      <c r="U60" s="1269">
        <v>27317</v>
      </c>
      <c r="W60" s="1083"/>
      <c r="X60" s="1277" t="s">
        <v>530</v>
      </c>
      <c r="Y60" s="1275">
        <f>$F$65</f>
        <v>82634</v>
      </c>
      <c r="Z60" s="1275">
        <f>$I$65</f>
        <v>84071</v>
      </c>
      <c r="AA60" s="1275">
        <f>$L$65</f>
        <v>162770</v>
      </c>
      <c r="AB60" s="1275">
        <f>$O$65</f>
        <v>136720</v>
      </c>
      <c r="AC60" s="1275">
        <f>$R$65</f>
        <v>91966</v>
      </c>
      <c r="AD60" s="1275">
        <f>$U$65</f>
        <v>147022</v>
      </c>
      <c r="AE60" s="1276">
        <f>SUM(Y60:AD60)</f>
        <v>705183</v>
      </c>
      <c r="AF60" s="1083"/>
      <c r="AG60" s="1083"/>
      <c r="AH60" s="1083"/>
      <c r="AI60" s="1083"/>
      <c r="AJ60" s="1083"/>
      <c r="AK60" s="1083"/>
      <c r="AL60" s="1083"/>
      <c r="AM60" s="1083"/>
      <c r="AN60" s="1083"/>
      <c r="AO60" s="1083"/>
    </row>
    <row r="61" spans="2:41" ht="36.75" customHeight="1">
      <c r="B61" s="1278" t="s">
        <v>619</v>
      </c>
      <c r="C61" s="1257">
        <f t="shared" si="0"/>
        <v>10250</v>
      </c>
      <c r="D61" s="1252">
        <f t="shared" si="1"/>
        <v>585</v>
      </c>
      <c r="E61" s="1253">
        <v>410</v>
      </c>
      <c r="F61" s="1254">
        <v>175</v>
      </c>
      <c r="G61" s="1255">
        <f t="shared" si="2"/>
        <v>1197</v>
      </c>
      <c r="H61" s="1256">
        <v>848</v>
      </c>
      <c r="I61" s="1257">
        <v>349</v>
      </c>
      <c r="J61" s="1258">
        <f t="shared" si="3"/>
        <v>2195</v>
      </c>
      <c r="K61" s="1253">
        <v>1239</v>
      </c>
      <c r="L61" s="1257">
        <v>956</v>
      </c>
      <c r="M61" s="1257">
        <f t="shared" si="4"/>
        <v>2241</v>
      </c>
      <c r="N61" s="1256">
        <v>1124</v>
      </c>
      <c r="O61" s="1254">
        <v>1117</v>
      </c>
      <c r="P61" s="1258">
        <f t="shared" si="5"/>
        <v>1655</v>
      </c>
      <c r="Q61" s="1253">
        <v>742</v>
      </c>
      <c r="R61" s="1257">
        <v>913</v>
      </c>
      <c r="S61" s="1257">
        <f t="shared" si="6"/>
        <v>2377</v>
      </c>
      <c r="T61" s="1256">
        <v>1186</v>
      </c>
      <c r="U61" s="1259">
        <v>1191</v>
      </c>
      <c r="W61" s="1083"/>
      <c r="X61" s="1274" t="s">
        <v>531</v>
      </c>
      <c r="Y61" s="1276">
        <f>Y59+Y60</f>
        <v>185042</v>
      </c>
      <c r="Z61" s="1276">
        <f t="shared" ref="Z61:AD61" si="7">Z59+Z60</f>
        <v>178486</v>
      </c>
      <c r="AA61" s="1276">
        <f t="shared" si="7"/>
        <v>286474</v>
      </c>
      <c r="AB61" s="1276">
        <f t="shared" si="7"/>
        <v>236730</v>
      </c>
      <c r="AC61" s="1276">
        <f t="shared" si="7"/>
        <v>163153</v>
      </c>
      <c r="AD61" s="1276">
        <f t="shared" si="7"/>
        <v>302085</v>
      </c>
      <c r="AE61" s="1279">
        <f>AE59+AE60</f>
        <v>1351970</v>
      </c>
      <c r="AF61" s="1083"/>
      <c r="AG61" s="1083"/>
      <c r="AH61" s="1083"/>
      <c r="AI61" s="1083"/>
      <c r="AJ61" s="1083"/>
      <c r="AK61" s="1083"/>
      <c r="AL61" s="1083"/>
      <c r="AM61" s="1083"/>
      <c r="AN61" s="1083"/>
      <c r="AO61" s="1083"/>
    </row>
    <row r="62" spans="2:41" ht="36.75" customHeight="1">
      <c r="B62" s="1260" t="s">
        <v>95</v>
      </c>
      <c r="C62" s="1267">
        <f t="shared" si="0"/>
        <v>11055</v>
      </c>
      <c r="D62" s="1262">
        <f t="shared" si="1"/>
        <v>654</v>
      </c>
      <c r="E62" s="1263">
        <v>437</v>
      </c>
      <c r="F62" s="1264">
        <v>217</v>
      </c>
      <c r="G62" s="1265">
        <f t="shared" si="2"/>
        <v>1388</v>
      </c>
      <c r="H62" s="1266">
        <v>884</v>
      </c>
      <c r="I62" s="1267">
        <v>504</v>
      </c>
      <c r="J62" s="1268">
        <f t="shared" si="3"/>
        <v>2509</v>
      </c>
      <c r="K62" s="1263">
        <v>1265</v>
      </c>
      <c r="L62" s="1267">
        <v>1244</v>
      </c>
      <c r="M62" s="1267">
        <f t="shared" si="4"/>
        <v>2517</v>
      </c>
      <c r="N62" s="1266">
        <v>1274</v>
      </c>
      <c r="O62" s="1264">
        <v>1243</v>
      </c>
      <c r="P62" s="1268">
        <f t="shared" si="5"/>
        <v>1056</v>
      </c>
      <c r="Q62" s="1263">
        <v>511</v>
      </c>
      <c r="R62" s="1267">
        <v>545</v>
      </c>
      <c r="S62" s="1267">
        <f t="shared" si="6"/>
        <v>2931</v>
      </c>
      <c r="T62" s="1266">
        <v>1426</v>
      </c>
      <c r="U62" s="1269">
        <v>1505</v>
      </c>
      <c r="W62" s="1083"/>
    </row>
    <row r="63" spans="2:41" ht="36.75" customHeight="1">
      <c r="B63" s="1280" t="s">
        <v>94</v>
      </c>
      <c r="C63" s="1281">
        <f t="shared" si="0"/>
        <v>7591</v>
      </c>
      <c r="D63" s="1282">
        <f t="shared" si="1"/>
        <v>656</v>
      </c>
      <c r="E63" s="1283">
        <v>446</v>
      </c>
      <c r="F63" s="1284">
        <v>210</v>
      </c>
      <c r="G63" s="1285">
        <f t="shared" si="2"/>
        <v>987</v>
      </c>
      <c r="H63" s="1286">
        <v>627</v>
      </c>
      <c r="I63" s="1281">
        <v>360</v>
      </c>
      <c r="J63" s="1287">
        <f t="shared" si="3"/>
        <v>1526</v>
      </c>
      <c r="K63" s="1283">
        <v>726</v>
      </c>
      <c r="L63" s="1281">
        <v>800</v>
      </c>
      <c r="M63" s="1281">
        <f t="shared" si="4"/>
        <v>1587</v>
      </c>
      <c r="N63" s="1286">
        <v>767</v>
      </c>
      <c r="O63" s="1284">
        <v>820</v>
      </c>
      <c r="P63" s="1287">
        <f t="shared" si="5"/>
        <v>1139</v>
      </c>
      <c r="Q63" s="1283">
        <v>583</v>
      </c>
      <c r="R63" s="1281">
        <v>556</v>
      </c>
      <c r="S63" s="1281">
        <f t="shared" si="6"/>
        <v>1696</v>
      </c>
      <c r="T63" s="1286">
        <v>839</v>
      </c>
      <c r="U63" s="1288">
        <v>857</v>
      </c>
      <c r="W63" s="1083"/>
    </row>
    <row r="64" spans="2:41" ht="36.75" customHeight="1" thickBot="1">
      <c r="B64" s="1289" t="s">
        <v>97</v>
      </c>
      <c r="C64" s="1290">
        <f t="shared" si="0"/>
        <v>33</v>
      </c>
      <c r="D64" s="1291">
        <f t="shared" si="1"/>
        <v>0</v>
      </c>
      <c r="E64" s="1292">
        <v>0</v>
      </c>
      <c r="F64" s="1293">
        <v>0</v>
      </c>
      <c r="G64" s="1294">
        <f t="shared" si="2"/>
        <v>5</v>
      </c>
      <c r="H64" s="1295">
        <v>5</v>
      </c>
      <c r="I64" s="1290">
        <v>0</v>
      </c>
      <c r="J64" s="1296">
        <f t="shared" si="3"/>
        <v>7</v>
      </c>
      <c r="K64" s="1292">
        <v>6</v>
      </c>
      <c r="L64" s="1290">
        <v>1</v>
      </c>
      <c r="M64" s="1290">
        <f t="shared" si="4"/>
        <v>17</v>
      </c>
      <c r="N64" s="1295">
        <v>13</v>
      </c>
      <c r="O64" s="1293">
        <v>4</v>
      </c>
      <c r="P64" s="1296">
        <f t="shared" si="5"/>
        <v>4</v>
      </c>
      <c r="Q64" s="1292">
        <v>3</v>
      </c>
      <c r="R64" s="1290">
        <v>1</v>
      </c>
      <c r="S64" s="1290">
        <f>T64+U64</f>
        <v>0</v>
      </c>
      <c r="T64" s="1295">
        <v>0</v>
      </c>
      <c r="U64" s="1297">
        <v>0</v>
      </c>
      <c r="W64" s="1083"/>
    </row>
    <row r="65" spans="2:21" ht="43.5" customHeight="1" thickBot="1">
      <c r="B65" s="1298" t="s">
        <v>528</v>
      </c>
      <c r="C65" s="1299">
        <f>SUM(C55:C64)</f>
        <v>1351970</v>
      </c>
      <c r="D65" s="1300">
        <f>SUM(D55:D64)</f>
        <v>185042</v>
      </c>
      <c r="E65" s="1301">
        <f t="shared" ref="E65:U65" si="8">SUM(E55:E64)</f>
        <v>102408</v>
      </c>
      <c r="F65" s="1302">
        <f t="shared" si="8"/>
        <v>82634</v>
      </c>
      <c r="G65" s="1303">
        <f t="shared" si="8"/>
        <v>178486</v>
      </c>
      <c r="H65" s="1304">
        <f t="shared" si="8"/>
        <v>94415</v>
      </c>
      <c r="I65" s="1305">
        <f t="shared" si="8"/>
        <v>84071</v>
      </c>
      <c r="J65" s="1306">
        <f t="shared" si="8"/>
        <v>286474</v>
      </c>
      <c r="K65" s="1301">
        <f t="shared" si="8"/>
        <v>123704</v>
      </c>
      <c r="L65" s="1305">
        <f t="shared" si="8"/>
        <v>162770</v>
      </c>
      <c r="M65" s="1305">
        <f t="shared" si="8"/>
        <v>236730</v>
      </c>
      <c r="N65" s="1304">
        <f t="shared" si="8"/>
        <v>100010</v>
      </c>
      <c r="O65" s="1302">
        <f t="shared" si="8"/>
        <v>136720</v>
      </c>
      <c r="P65" s="1306">
        <f t="shared" si="8"/>
        <v>163153</v>
      </c>
      <c r="Q65" s="1301">
        <f t="shared" si="8"/>
        <v>71187</v>
      </c>
      <c r="R65" s="1305">
        <f t="shared" si="8"/>
        <v>91966</v>
      </c>
      <c r="S65" s="1305">
        <f t="shared" si="8"/>
        <v>302085</v>
      </c>
      <c r="T65" s="1304">
        <f t="shared" si="8"/>
        <v>155063</v>
      </c>
      <c r="U65" s="1307">
        <f t="shared" si="8"/>
        <v>147022</v>
      </c>
    </row>
    <row r="67" spans="2:21">
      <c r="B67" s="383" t="s">
        <v>1198</v>
      </c>
    </row>
    <row r="68" spans="2:21" ht="10.5" customHeight="1">
      <c r="B68" s="1168"/>
      <c r="C68" s="1168"/>
    </row>
  </sheetData>
  <mergeCells count="8">
    <mergeCell ref="P53:R53"/>
    <mergeCell ref="S53:U53"/>
    <mergeCell ref="B53:B54"/>
    <mergeCell ref="C53:C54"/>
    <mergeCell ref="D53:F53"/>
    <mergeCell ref="G53:I53"/>
    <mergeCell ref="J53:L53"/>
    <mergeCell ref="M53:O53"/>
  </mergeCells>
  <phoneticPr fontId="38"/>
  <pageMargins left="0.70866141732283472" right="0.70866141732283472" top="0.74803149606299213" bottom="0.74803149606299213" header="0.31496062992125984" footer="0.31496062992125984"/>
  <pageSetup paperSize="9" scale="6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Q92"/>
  <sheetViews>
    <sheetView view="pageBreakPreview" zoomScaleNormal="100" zoomScaleSheetLayoutView="100" workbookViewId="0">
      <selection activeCell="N13" sqref="N13"/>
    </sheetView>
  </sheetViews>
  <sheetFormatPr defaultRowHeight="13.5"/>
  <cols>
    <col min="1" max="1" width="3.625" style="1308" customWidth="1"/>
    <col min="2" max="2" width="9" style="1308" customWidth="1"/>
    <col min="3" max="3" width="11" style="1308" customWidth="1"/>
    <col min="4" max="10" width="9" style="1308"/>
    <col min="11" max="11" width="2.375" style="1308" customWidth="1"/>
    <col min="12" max="16384" width="9" style="1308"/>
  </cols>
  <sheetData>
    <row r="1" spans="1:10" ht="0.75" customHeight="1">
      <c r="C1" s="1309"/>
      <c r="E1" s="1310"/>
      <c r="F1" s="1309"/>
      <c r="H1" s="1310"/>
      <c r="I1" s="1309"/>
      <c r="J1" s="1311"/>
    </row>
    <row r="2" spans="1:10" ht="17.25">
      <c r="A2" s="1312" t="s">
        <v>616</v>
      </c>
      <c r="B2" s="1313"/>
      <c r="C2" s="1314"/>
      <c r="D2" s="1313"/>
      <c r="E2" s="1315"/>
      <c r="F2" s="1309"/>
      <c r="H2" s="1310"/>
      <c r="I2" s="1309"/>
      <c r="J2" s="1089" t="s">
        <v>1199</v>
      </c>
    </row>
    <row r="3" spans="1:10">
      <c r="B3" s="1316"/>
      <c r="C3" s="1309"/>
      <c r="E3" s="1310"/>
      <c r="F3" s="1309"/>
      <c r="H3" s="1310"/>
      <c r="I3" s="1309"/>
      <c r="J3" s="459" t="s">
        <v>1630</v>
      </c>
    </row>
    <row r="4" spans="1:10">
      <c r="B4" s="1316"/>
    </row>
    <row r="5" spans="1:10">
      <c r="B5" s="1316"/>
    </row>
    <row r="15" spans="1:10">
      <c r="B15" s="1316"/>
    </row>
    <row r="19" spans="2:9">
      <c r="F19" s="1317"/>
    </row>
    <row r="20" spans="2:9">
      <c r="F20" s="1317"/>
    </row>
    <row r="21" spans="2:9">
      <c r="B21" s="1317"/>
      <c r="E21" s="1317"/>
      <c r="F21" s="1317"/>
    </row>
    <row r="22" spans="2:9">
      <c r="B22" s="1317"/>
      <c r="C22" s="1317"/>
      <c r="D22" s="1317"/>
      <c r="E22" s="1317"/>
      <c r="F22" s="1317"/>
    </row>
    <row r="23" spans="2:9">
      <c r="B23" s="1317"/>
      <c r="C23" s="1317"/>
      <c r="D23" s="1317"/>
      <c r="E23" s="1317"/>
      <c r="G23" s="1317"/>
      <c r="H23" s="1317"/>
      <c r="I23" s="1317"/>
    </row>
    <row r="24" spans="2:9">
      <c r="B24" s="1317"/>
      <c r="C24" s="1317"/>
      <c r="D24" s="1317"/>
      <c r="E24" s="1317"/>
      <c r="F24" s="1317"/>
    </row>
    <row r="25" spans="2:9">
      <c r="E25" s="1317"/>
      <c r="G25" s="1317"/>
    </row>
    <row r="26" spans="2:9">
      <c r="E26" s="1317"/>
    </row>
    <row r="27" spans="2:9">
      <c r="B27" s="1317"/>
      <c r="C27" s="1317"/>
      <c r="E27" s="1317"/>
      <c r="G27" s="1317"/>
    </row>
    <row r="28" spans="2:9">
      <c r="B28" s="1317"/>
      <c r="G28" s="1317"/>
    </row>
    <row r="29" spans="2:9">
      <c r="B29" s="1317"/>
    </row>
    <row r="30" spans="2:9">
      <c r="B30" s="1317"/>
    </row>
    <row r="31" spans="2:9">
      <c r="B31" s="1317"/>
    </row>
    <row r="32" spans="2:9">
      <c r="B32" s="1317"/>
    </row>
    <row r="33" spans="2:17">
      <c r="B33" s="1317"/>
    </row>
    <row r="34" spans="2:17">
      <c r="B34" s="1317"/>
    </row>
    <row r="35" spans="2:17">
      <c r="B35" s="1317"/>
    </row>
    <row r="36" spans="2:17">
      <c r="B36" s="1317"/>
    </row>
    <row r="37" spans="2:17">
      <c r="B37" s="1317"/>
    </row>
    <row r="38" spans="2:17">
      <c r="B38" s="1317"/>
    </row>
    <row r="39" spans="2:17">
      <c r="B39" s="1317"/>
    </row>
    <row r="40" spans="2:17">
      <c r="B40" s="1317"/>
    </row>
    <row r="41" spans="2:17">
      <c r="B41" s="1317"/>
    </row>
    <row r="42" spans="2:17">
      <c r="B42" s="1317"/>
    </row>
    <row r="43" spans="2:17">
      <c r="B43" s="1317"/>
    </row>
    <row r="44" spans="2:17">
      <c r="B44" s="1317"/>
    </row>
    <row r="45" spans="2:17">
      <c r="B45" s="1317"/>
    </row>
    <row r="46" spans="2:17" ht="15" customHeight="1">
      <c r="B46" s="1318" t="s">
        <v>74</v>
      </c>
      <c r="C46" s="1319" t="s">
        <v>429</v>
      </c>
      <c r="D46" s="1319" t="s">
        <v>430</v>
      </c>
      <c r="E46" s="1319" t="s">
        <v>431</v>
      </c>
      <c r="F46" s="1320" t="s">
        <v>432</v>
      </c>
      <c r="G46" s="1319" t="s">
        <v>433</v>
      </c>
      <c r="H46" s="1319" t="s">
        <v>434</v>
      </c>
      <c r="I46" s="1319" t="s">
        <v>531</v>
      </c>
      <c r="J46" s="1321" t="s">
        <v>85</v>
      </c>
      <c r="N46" s="1322"/>
      <c r="P46" s="1322"/>
      <c r="Q46" s="1323"/>
    </row>
    <row r="47" spans="2:17" ht="15" customHeight="1">
      <c r="B47" s="1324" t="s">
        <v>1631</v>
      </c>
      <c r="C47" s="1325">
        <v>257259</v>
      </c>
      <c r="D47" s="1326">
        <v>989</v>
      </c>
      <c r="E47" s="1325">
        <v>14363</v>
      </c>
      <c r="F47" s="1325">
        <v>23988</v>
      </c>
      <c r="G47" s="1325">
        <v>6556</v>
      </c>
      <c r="H47" s="1325">
        <v>58540</v>
      </c>
      <c r="I47" s="1327">
        <f t="shared" ref="I47:I56" si="0">SUM(C47:H47)</f>
        <v>361695</v>
      </c>
      <c r="J47" s="1328">
        <f t="shared" ref="J47:J57" si="1">I47/I$57</f>
        <v>0.41678573897812909</v>
      </c>
      <c r="N47" s="1322"/>
      <c r="P47" s="1322"/>
      <c r="Q47" s="1323"/>
    </row>
    <row r="48" spans="2:17" ht="15" customHeight="1">
      <c r="B48" s="1329" t="s">
        <v>1632</v>
      </c>
      <c r="C48" s="1325">
        <v>9439</v>
      </c>
      <c r="D48" s="1325">
        <v>43</v>
      </c>
      <c r="E48" s="1325">
        <v>3051</v>
      </c>
      <c r="F48" s="1325">
        <v>23822</v>
      </c>
      <c r="G48" s="1325">
        <v>945</v>
      </c>
      <c r="H48" s="1325">
        <v>16493</v>
      </c>
      <c r="I48" s="1327">
        <f t="shared" si="0"/>
        <v>53793</v>
      </c>
      <c r="J48" s="1328">
        <f t="shared" si="1"/>
        <v>6.1986356617731789E-2</v>
      </c>
      <c r="N48" s="1322"/>
      <c r="P48" s="1322"/>
      <c r="Q48" s="1323"/>
    </row>
    <row r="49" spans="2:17" ht="15" customHeight="1">
      <c r="B49" s="1329" t="s">
        <v>1633</v>
      </c>
      <c r="C49" s="1325">
        <v>118096</v>
      </c>
      <c r="D49" s="1325">
        <v>1720</v>
      </c>
      <c r="E49" s="1325">
        <v>13181</v>
      </c>
      <c r="F49" s="1325">
        <v>87843</v>
      </c>
      <c r="G49" s="1325">
        <v>4277</v>
      </c>
      <c r="H49" s="1325">
        <v>34558</v>
      </c>
      <c r="I49" s="1327">
        <f t="shared" si="0"/>
        <v>259675</v>
      </c>
      <c r="J49" s="1328">
        <f t="shared" si="1"/>
        <v>0.2992267981839552</v>
      </c>
      <c r="N49" s="1322"/>
      <c r="P49" s="1322"/>
      <c r="Q49" s="1323"/>
    </row>
    <row r="50" spans="2:17" ht="15" customHeight="1">
      <c r="B50" s="1329" t="s">
        <v>1634</v>
      </c>
      <c r="C50" s="1325">
        <v>6797</v>
      </c>
      <c r="D50" s="1325">
        <v>5</v>
      </c>
      <c r="E50" s="1325">
        <v>710</v>
      </c>
      <c r="F50" s="1325">
        <v>821</v>
      </c>
      <c r="G50" s="1325">
        <v>847</v>
      </c>
      <c r="H50" s="1325">
        <v>1348</v>
      </c>
      <c r="I50" s="1327">
        <f t="shared" si="0"/>
        <v>10528</v>
      </c>
      <c r="J50" s="1328">
        <f t="shared" si="1"/>
        <v>1.2131548016869859E-2</v>
      </c>
      <c r="N50" s="1322"/>
      <c r="P50" s="1322"/>
      <c r="Q50" s="1323"/>
    </row>
    <row r="51" spans="2:17" ht="15" customHeight="1">
      <c r="B51" s="1329" t="s">
        <v>1635</v>
      </c>
      <c r="C51" s="1325">
        <v>4289</v>
      </c>
      <c r="D51" s="1325">
        <v>22</v>
      </c>
      <c r="E51" s="1325">
        <v>596</v>
      </c>
      <c r="F51" s="1325">
        <v>577</v>
      </c>
      <c r="G51" s="1325">
        <v>949</v>
      </c>
      <c r="H51" s="1325">
        <v>1433</v>
      </c>
      <c r="I51" s="1327">
        <f t="shared" si="0"/>
        <v>7866</v>
      </c>
      <c r="J51" s="1328">
        <f t="shared" si="1"/>
        <v>9.0640916319052346E-3</v>
      </c>
      <c r="N51" s="1322"/>
      <c r="P51" s="1322"/>
      <c r="Q51" s="1323"/>
    </row>
    <row r="52" spans="2:17" ht="15" customHeight="1">
      <c r="B52" s="1329" t="s">
        <v>1636</v>
      </c>
      <c r="C52" s="1325">
        <v>56224</v>
      </c>
      <c r="D52" s="1325">
        <v>684</v>
      </c>
      <c r="E52" s="1325">
        <v>15638</v>
      </c>
      <c r="F52" s="1325">
        <v>40894</v>
      </c>
      <c r="G52" s="1325">
        <v>4439</v>
      </c>
      <c r="H52" s="1325">
        <v>31727</v>
      </c>
      <c r="I52" s="1327">
        <f t="shared" si="0"/>
        <v>149606</v>
      </c>
      <c r="J52" s="1328">
        <f t="shared" si="1"/>
        <v>0.17239289253531839</v>
      </c>
      <c r="N52" s="1322"/>
      <c r="P52" s="1322"/>
      <c r="Q52" s="1323"/>
    </row>
    <row r="53" spans="2:17" ht="15" customHeight="1">
      <c r="B53" s="1330" t="s">
        <v>620</v>
      </c>
      <c r="C53" s="1325">
        <v>4164</v>
      </c>
      <c r="D53" s="1325">
        <v>54</v>
      </c>
      <c r="E53" s="1325">
        <v>571</v>
      </c>
      <c r="F53" s="1325">
        <v>1825</v>
      </c>
      <c r="G53" s="1325">
        <v>978</v>
      </c>
      <c r="H53" s="1325">
        <v>1130</v>
      </c>
      <c r="I53" s="1327">
        <f t="shared" si="0"/>
        <v>8722</v>
      </c>
      <c r="J53" s="1328">
        <f t="shared" si="1"/>
        <v>1.0050471295890854E-2</v>
      </c>
      <c r="N53" s="1322"/>
      <c r="P53" s="1322"/>
      <c r="Q53" s="1323"/>
    </row>
    <row r="54" spans="2:17" ht="15" customHeight="1">
      <c r="B54" s="1329" t="s">
        <v>1637</v>
      </c>
      <c r="C54" s="1325">
        <v>5709</v>
      </c>
      <c r="D54" s="1325">
        <v>49</v>
      </c>
      <c r="E54" s="1325">
        <v>271</v>
      </c>
      <c r="F54" s="1325">
        <v>383</v>
      </c>
      <c r="G54" s="1325">
        <v>867</v>
      </c>
      <c r="H54" s="1325">
        <v>1867</v>
      </c>
      <c r="I54" s="1327">
        <f t="shared" si="0"/>
        <v>9146</v>
      </c>
      <c r="J54" s="1328">
        <f t="shared" si="1"/>
        <v>1.0539051877117374E-2</v>
      </c>
      <c r="N54" s="1322"/>
      <c r="P54" s="1322"/>
      <c r="Q54" s="1323"/>
    </row>
    <row r="55" spans="2:17" ht="15" customHeight="1">
      <c r="B55" s="1329" t="s">
        <v>1638</v>
      </c>
      <c r="C55" s="1325">
        <v>1723</v>
      </c>
      <c r="D55" s="1325">
        <v>53</v>
      </c>
      <c r="E55" s="1325">
        <v>404</v>
      </c>
      <c r="F55" s="1325">
        <v>253</v>
      </c>
      <c r="G55" s="1325">
        <v>2768</v>
      </c>
      <c r="H55" s="1325">
        <v>1555</v>
      </c>
      <c r="I55" s="1327">
        <f t="shared" si="0"/>
        <v>6756</v>
      </c>
      <c r="J55" s="1328">
        <f t="shared" si="1"/>
        <v>7.7850245442603301E-3</v>
      </c>
      <c r="N55" s="1322"/>
      <c r="P55" s="1322"/>
      <c r="Q55" s="1323"/>
    </row>
    <row r="56" spans="2:17" ht="15" customHeight="1">
      <c r="B56" s="1329" t="s">
        <v>1639</v>
      </c>
      <c r="C56" s="1325">
        <v>0</v>
      </c>
      <c r="D56" s="1325">
        <v>0</v>
      </c>
      <c r="E56" s="1325">
        <v>0</v>
      </c>
      <c r="F56" s="1325">
        <v>0</v>
      </c>
      <c r="G56" s="1325">
        <v>33</v>
      </c>
      <c r="H56" s="1325">
        <v>0</v>
      </c>
      <c r="I56" s="1327">
        <f t="shared" si="0"/>
        <v>33</v>
      </c>
      <c r="J56" s="1328">
        <f t="shared" si="1"/>
        <v>3.8026318821875501E-5</v>
      </c>
    </row>
    <row r="57" spans="2:17" ht="15" customHeight="1">
      <c r="B57" s="1329" t="s">
        <v>1640</v>
      </c>
      <c r="C57" s="1331">
        <f>SUM(C47:C56)</f>
        <v>463700</v>
      </c>
      <c r="D57" s="1331">
        <f t="shared" ref="D57:H57" si="2">SUM(D47:D56)</f>
        <v>3619</v>
      </c>
      <c r="E57" s="1331">
        <f t="shared" si="2"/>
        <v>48785</v>
      </c>
      <c r="F57" s="1331">
        <f t="shared" si="2"/>
        <v>180406</v>
      </c>
      <c r="G57" s="1331">
        <f t="shared" si="2"/>
        <v>22659</v>
      </c>
      <c r="H57" s="1331">
        <f t="shared" si="2"/>
        <v>148651</v>
      </c>
      <c r="I57" s="1327">
        <f>SUM(I47:I56)</f>
        <v>867820</v>
      </c>
      <c r="J57" s="1328">
        <f t="shared" si="1"/>
        <v>1</v>
      </c>
    </row>
    <row r="58" spans="2:17">
      <c r="B58" s="1321" t="s">
        <v>85</v>
      </c>
      <c r="C58" s="1328">
        <f t="shared" ref="C58:I58" si="3">C57/$I$57</f>
        <v>0.53432739508192939</v>
      </c>
      <c r="D58" s="1328">
        <f t="shared" si="3"/>
        <v>4.1702196307990139E-3</v>
      </c>
      <c r="E58" s="1328">
        <f t="shared" si="3"/>
        <v>5.621557465833929E-2</v>
      </c>
      <c r="F58" s="1328">
        <f t="shared" si="3"/>
        <v>0.20788412343573553</v>
      </c>
      <c r="G58" s="1328">
        <f t="shared" si="3"/>
        <v>2.6110253278329606E-2</v>
      </c>
      <c r="H58" s="1328">
        <f t="shared" si="3"/>
        <v>0.17129243391486715</v>
      </c>
      <c r="I58" s="1328">
        <f t="shared" si="3"/>
        <v>1</v>
      </c>
      <c r="J58" s="1332"/>
    </row>
    <row r="59" spans="2:17" ht="11.25" customHeight="1">
      <c r="C59" s="1309"/>
      <c r="E59" s="1310"/>
      <c r="F59" s="1309"/>
      <c r="H59" s="1310"/>
      <c r="I59" s="1309"/>
      <c r="J59" s="1311"/>
    </row>
    <row r="60" spans="2:17">
      <c r="B60" s="1317"/>
      <c r="N60" s="1323"/>
      <c r="O60" s="1323"/>
    </row>
    <row r="61" spans="2:17">
      <c r="B61" s="1317"/>
      <c r="N61" s="1323"/>
      <c r="O61" s="1323"/>
    </row>
    <row r="62" spans="2:17">
      <c r="B62" s="1317"/>
      <c r="N62" s="1323"/>
      <c r="O62" s="1323"/>
    </row>
    <row r="63" spans="2:17">
      <c r="B63" s="1317"/>
      <c r="N63" s="1323"/>
      <c r="O63" s="1323"/>
    </row>
    <row r="64" spans="2:17">
      <c r="B64" s="1317"/>
      <c r="N64" s="1323"/>
      <c r="O64" s="1323"/>
    </row>
    <row r="65" spans="2:15">
      <c r="B65" s="1317"/>
      <c r="N65" s="1323"/>
      <c r="O65" s="1323"/>
    </row>
    <row r="66" spans="2:15">
      <c r="B66" s="1317"/>
      <c r="N66" s="1323"/>
      <c r="O66" s="1323"/>
    </row>
    <row r="67" spans="2:15">
      <c r="B67" s="1317"/>
      <c r="N67" s="1323"/>
      <c r="O67" s="1323"/>
    </row>
    <row r="68" spans="2:15">
      <c r="B68" s="1317"/>
      <c r="N68" s="1323"/>
      <c r="O68" s="1323"/>
    </row>
    <row r="69" spans="2:15">
      <c r="B69" s="1317"/>
      <c r="N69" s="1323"/>
      <c r="O69" s="1323"/>
    </row>
    <row r="70" spans="2:15">
      <c r="B70" s="1333" t="s">
        <v>74</v>
      </c>
      <c r="C70" s="1334" t="s">
        <v>429</v>
      </c>
      <c r="D70" s="1334" t="s">
        <v>430</v>
      </c>
      <c r="E70" s="1334" t="s">
        <v>431</v>
      </c>
      <c r="F70" s="1335" t="s">
        <v>1641</v>
      </c>
      <c r="G70" s="1334" t="s">
        <v>433</v>
      </c>
      <c r="H70" s="1334" t="s">
        <v>434</v>
      </c>
      <c r="I70" s="1334" t="s">
        <v>435</v>
      </c>
      <c r="N70" s="1323"/>
      <c r="O70" s="1323"/>
    </row>
    <row r="71" spans="2:15">
      <c r="B71" s="1333" t="s">
        <v>1618</v>
      </c>
      <c r="C71" s="1336">
        <f>$C$47</f>
        <v>257259</v>
      </c>
      <c r="D71" s="1317">
        <f>$D$47</f>
        <v>989</v>
      </c>
      <c r="E71" s="1336">
        <f>$E$47</f>
        <v>14363</v>
      </c>
      <c r="F71" s="1336">
        <f>$F$47</f>
        <v>23988</v>
      </c>
      <c r="G71" s="1336">
        <f>$G$47</f>
        <v>6556</v>
      </c>
      <c r="H71" s="1336">
        <f>$H$47</f>
        <v>58540</v>
      </c>
      <c r="I71" s="1337">
        <f>SUM(C71:H71)</f>
        <v>361695</v>
      </c>
    </row>
    <row r="72" spans="2:15">
      <c r="B72" s="1333" t="s">
        <v>74</v>
      </c>
      <c r="C72" s="1334" t="s">
        <v>429</v>
      </c>
      <c r="D72" s="1334" t="s">
        <v>430</v>
      </c>
      <c r="E72" s="1334" t="s">
        <v>431</v>
      </c>
      <c r="F72" s="1334" t="s">
        <v>1642</v>
      </c>
      <c r="G72" s="1334" t="s">
        <v>433</v>
      </c>
      <c r="H72" s="1334" t="s">
        <v>434</v>
      </c>
      <c r="I72" s="1334" t="s">
        <v>435</v>
      </c>
    </row>
    <row r="73" spans="2:15">
      <c r="B73" s="1333" t="s">
        <v>1619</v>
      </c>
      <c r="C73" s="1336">
        <f>$C$48</f>
        <v>9439</v>
      </c>
      <c r="D73" s="1336">
        <f>$D$48</f>
        <v>43</v>
      </c>
      <c r="E73" s="1336">
        <f>$E$48</f>
        <v>3051</v>
      </c>
      <c r="F73" s="1336">
        <f>$F$48</f>
        <v>23822</v>
      </c>
      <c r="G73" s="1336">
        <f>$G$48</f>
        <v>945</v>
      </c>
      <c r="H73" s="1336">
        <f>$H$48</f>
        <v>16493</v>
      </c>
      <c r="I73" s="1337">
        <f>SUM(C73:H73)</f>
        <v>53793</v>
      </c>
    </row>
    <row r="74" spans="2:15">
      <c r="B74" s="1333" t="s">
        <v>74</v>
      </c>
      <c r="C74" s="1334" t="s">
        <v>429</v>
      </c>
      <c r="D74" s="1334" t="s">
        <v>430</v>
      </c>
      <c r="E74" s="1334" t="s">
        <v>431</v>
      </c>
      <c r="F74" s="1334" t="s">
        <v>1643</v>
      </c>
      <c r="G74" s="1334" t="s">
        <v>433</v>
      </c>
      <c r="H74" s="1334" t="s">
        <v>434</v>
      </c>
      <c r="I74" s="1334" t="s">
        <v>435</v>
      </c>
    </row>
    <row r="75" spans="2:15">
      <c r="B75" s="1333" t="s">
        <v>1620</v>
      </c>
      <c r="C75" s="1336">
        <f>$C$49</f>
        <v>118096</v>
      </c>
      <c r="D75" s="1336">
        <f>$D$49</f>
        <v>1720</v>
      </c>
      <c r="E75" s="1336">
        <f>$E$49</f>
        <v>13181</v>
      </c>
      <c r="F75" s="1336">
        <f>$F$49</f>
        <v>87843</v>
      </c>
      <c r="G75" s="1336">
        <f>$G$49</f>
        <v>4277</v>
      </c>
      <c r="H75" s="1336">
        <f>$H$49</f>
        <v>34558</v>
      </c>
      <c r="I75" s="1337">
        <f>SUM(C75:H75)</f>
        <v>259675</v>
      </c>
    </row>
    <row r="76" spans="2:15">
      <c r="B76" s="1333" t="s">
        <v>74</v>
      </c>
      <c r="C76" s="1334" t="s">
        <v>429</v>
      </c>
      <c r="D76" s="1334" t="s">
        <v>430</v>
      </c>
      <c r="E76" s="1334" t="s">
        <v>431</v>
      </c>
      <c r="F76" s="1334" t="s">
        <v>1644</v>
      </c>
      <c r="G76" s="1334" t="s">
        <v>433</v>
      </c>
      <c r="H76" s="1334" t="s">
        <v>434</v>
      </c>
      <c r="I76" s="1334" t="s">
        <v>435</v>
      </c>
    </row>
    <row r="77" spans="2:15">
      <c r="B77" s="1333" t="s">
        <v>91</v>
      </c>
      <c r="C77" s="1336">
        <f>$C$50</f>
        <v>6797</v>
      </c>
      <c r="D77" s="1336">
        <f>$D$50</f>
        <v>5</v>
      </c>
      <c r="E77" s="1336">
        <f>$E$50</f>
        <v>710</v>
      </c>
      <c r="F77" s="1336">
        <f>$F$50</f>
        <v>821</v>
      </c>
      <c r="G77" s="1336">
        <f>$G$50</f>
        <v>847</v>
      </c>
      <c r="H77" s="1336">
        <f>$H$50</f>
        <v>1348</v>
      </c>
      <c r="I77" s="1337">
        <f>SUM(C77:H77)</f>
        <v>10528</v>
      </c>
    </row>
    <row r="78" spans="2:15">
      <c r="B78" s="1333" t="s">
        <v>74</v>
      </c>
      <c r="C78" s="1334" t="s">
        <v>429</v>
      </c>
      <c r="D78" s="1334" t="s">
        <v>430</v>
      </c>
      <c r="E78" s="1334" t="s">
        <v>431</v>
      </c>
      <c r="F78" s="1334" t="s">
        <v>533</v>
      </c>
      <c r="G78" s="1335" t="s">
        <v>433</v>
      </c>
      <c r="H78" s="1334" t="s">
        <v>434</v>
      </c>
      <c r="I78" s="1334" t="s">
        <v>435</v>
      </c>
    </row>
    <row r="79" spans="2:15">
      <c r="B79" s="1333" t="s">
        <v>92</v>
      </c>
      <c r="C79" s="1336">
        <f>$C$51</f>
        <v>4289</v>
      </c>
      <c r="D79" s="1336">
        <f>$D$51</f>
        <v>22</v>
      </c>
      <c r="E79" s="1336">
        <f>$E$51</f>
        <v>596</v>
      </c>
      <c r="F79" s="1336">
        <f>$F$51</f>
        <v>577</v>
      </c>
      <c r="G79" s="1336">
        <f>$G$51</f>
        <v>949</v>
      </c>
      <c r="H79" s="1336">
        <f>$H$51</f>
        <v>1433</v>
      </c>
      <c r="I79" s="1337">
        <f>SUM(C79:H79)</f>
        <v>7866</v>
      </c>
    </row>
    <row r="80" spans="2:15">
      <c r="B80" s="1333" t="s">
        <v>74</v>
      </c>
      <c r="C80" s="1334" t="s">
        <v>429</v>
      </c>
      <c r="D80" s="1334" t="s">
        <v>430</v>
      </c>
      <c r="E80" s="1334" t="s">
        <v>431</v>
      </c>
      <c r="F80" s="1334" t="s">
        <v>533</v>
      </c>
      <c r="G80" s="1335" t="s">
        <v>433</v>
      </c>
      <c r="H80" s="1334" t="s">
        <v>434</v>
      </c>
      <c r="I80" s="1334" t="s">
        <v>435</v>
      </c>
    </row>
    <row r="81" spans="2:9">
      <c r="B81" s="1333" t="s">
        <v>93</v>
      </c>
      <c r="C81" s="1336">
        <f>$C$52</f>
        <v>56224</v>
      </c>
      <c r="D81" s="1336">
        <f>$D$52</f>
        <v>684</v>
      </c>
      <c r="E81" s="1336">
        <f>$E$52</f>
        <v>15638</v>
      </c>
      <c r="F81" s="1336">
        <f>$F$52</f>
        <v>40894</v>
      </c>
      <c r="G81" s="1336">
        <f>$G$52</f>
        <v>4439</v>
      </c>
      <c r="H81" s="1336">
        <f>$H$52</f>
        <v>31727</v>
      </c>
      <c r="I81" s="1337">
        <f>SUM(C81:H81)</f>
        <v>149606</v>
      </c>
    </row>
    <row r="82" spans="2:9">
      <c r="B82" s="1333" t="s">
        <v>74</v>
      </c>
      <c r="C82" s="1334" t="s">
        <v>429</v>
      </c>
      <c r="D82" s="1334" t="s">
        <v>430</v>
      </c>
      <c r="E82" s="1334" t="s">
        <v>431</v>
      </c>
      <c r="F82" s="1334" t="s">
        <v>533</v>
      </c>
      <c r="G82" s="1335" t="s">
        <v>433</v>
      </c>
      <c r="H82" s="1334" t="s">
        <v>434</v>
      </c>
      <c r="I82" s="1334" t="s">
        <v>435</v>
      </c>
    </row>
    <row r="83" spans="2:9">
      <c r="B83" s="1333" t="s">
        <v>1200</v>
      </c>
      <c r="C83" s="1336">
        <f>$C$53</f>
        <v>4164</v>
      </c>
      <c r="D83" s="1336">
        <f>$D$53</f>
        <v>54</v>
      </c>
      <c r="E83" s="1336">
        <f>$E$53</f>
        <v>571</v>
      </c>
      <c r="F83" s="1336">
        <f>$F$53</f>
        <v>1825</v>
      </c>
      <c r="G83" s="1336">
        <f>$G$53</f>
        <v>978</v>
      </c>
      <c r="H83" s="1336">
        <f>$H$53</f>
        <v>1130</v>
      </c>
      <c r="I83" s="1337">
        <f>SUM(C83:H83)</f>
        <v>8722</v>
      </c>
    </row>
    <row r="84" spans="2:9">
      <c r="B84" s="1333" t="s">
        <v>74</v>
      </c>
      <c r="C84" s="1334" t="s">
        <v>429</v>
      </c>
      <c r="D84" s="1334" t="s">
        <v>430</v>
      </c>
      <c r="E84" s="1334" t="s">
        <v>431</v>
      </c>
      <c r="F84" s="1334" t="s">
        <v>1645</v>
      </c>
      <c r="G84" s="1334" t="s">
        <v>433</v>
      </c>
      <c r="H84" s="1334" t="s">
        <v>434</v>
      </c>
      <c r="I84" s="1334" t="s">
        <v>435</v>
      </c>
    </row>
    <row r="85" spans="2:9">
      <c r="B85" s="1333" t="s">
        <v>95</v>
      </c>
      <c r="C85" s="1336">
        <f>$C$54</f>
        <v>5709</v>
      </c>
      <c r="D85" s="1336">
        <f>$D$54</f>
        <v>49</v>
      </c>
      <c r="E85" s="1336">
        <f>$E$54</f>
        <v>271</v>
      </c>
      <c r="F85" s="1336">
        <f>$F$54</f>
        <v>383</v>
      </c>
      <c r="G85" s="1336">
        <f>$G$54</f>
        <v>867</v>
      </c>
      <c r="H85" s="1336">
        <f>$H$54</f>
        <v>1867</v>
      </c>
      <c r="I85" s="1337">
        <f>SUM(C85:H85)</f>
        <v>9146</v>
      </c>
    </row>
    <row r="86" spans="2:9">
      <c r="B86" s="1333" t="s">
        <v>74</v>
      </c>
      <c r="C86" s="1334" t="s">
        <v>429</v>
      </c>
      <c r="D86" s="1334" t="s">
        <v>430</v>
      </c>
      <c r="E86" s="1334" t="s">
        <v>431</v>
      </c>
      <c r="F86" s="1334" t="s">
        <v>1646</v>
      </c>
      <c r="G86" s="1334" t="s">
        <v>433</v>
      </c>
      <c r="H86" s="1334" t="s">
        <v>434</v>
      </c>
      <c r="I86" s="1334" t="s">
        <v>435</v>
      </c>
    </row>
    <row r="87" spans="2:9">
      <c r="B87" s="1333" t="s">
        <v>1647</v>
      </c>
      <c r="C87" s="1336">
        <f>$C$55</f>
        <v>1723</v>
      </c>
      <c r="D87" s="1336">
        <f>$D$55</f>
        <v>53</v>
      </c>
      <c r="E87" s="1336">
        <f>$E$55</f>
        <v>404</v>
      </c>
      <c r="F87" s="1336">
        <f>$F$55</f>
        <v>253</v>
      </c>
      <c r="G87" s="1336">
        <f>$G$55</f>
        <v>2768</v>
      </c>
      <c r="H87" s="1336">
        <f>$H$55</f>
        <v>1555</v>
      </c>
      <c r="I87" s="1337">
        <f>SUM(C87:H87)</f>
        <v>6756</v>
      </c>
    </row>
    <row r="88" spans="2:9">
      <c r="B88" s="1333" t="s">
        <v>74</v>
      </c>
      <c r="C88" s="1334" t="s">
        <v>429</v>
      </c>
      <c r="D88" s="1334" t="s">
        <v>430</v>
      </c>
      <c r="E88" s="1334" t="s">
        <v>431</v>
      </c>
      <c r="F88" s="1334" t="s">
        <v>533</v>
      </c>
      <c r="G88" s="1334" t="s">
        <v>433</v>
      </c>
      <c r="H88" s="1334" t="s">
        <v>434</v>
      </c>
      <c r="I88" s="1334" t="s">
        <v>435</v>
      </c>
    </row>
    <row r="89" spans="2:9">
      <c r="B89" s="1333" t="s">
        <v>97</v>
      </c>
      <c r="C89" s="1336">
        <f>$C$56</f>
        <v>0</v>
      </c>
      <c r="D89" s="1336">
        <f>$D$56</f>
        <v>0</v>
      </c>
      <c r="E89" s="1336">
        <f>$E$56</f>
        <v>0</v>
      </c>
      <c r="F89" s="1336">
        <f>$F$56</f>
        <v>0</v>
      </c>
      <c r="G89" s="1336">
        <f>$G$56</f>
        <v>33</v>
      </c>
      <c r="H89" s="1336">
        <f>$H$56</f>
        <v>0</v>
      </c>
      <c r="I89" s="1337">
        <f>SUM(C89:H89)</f>
        <v>33</v>
      </c>
    </row>
    <row r="90" spans="2:9">
      <c r="B90" s="1333" t="s">
        <v>74</v>
      </c>
      <c r="C90" s="1334" t="s">
        <v>429</v>
      </c>
      <c r="D90" s="1334" t="s">
        <v>430</v>
      </c>
      <c r="E90" s="1334" t="s">
        <v>431</v>
      </c>
      <c r="F90" s="1334" t="s">
        <v>1648</v>
      </c>
      <c r="G90" s="1334" t="s">
        <v>433</v>
      </c>
      <c r="H90" s="1334" t="s">
        <v>434</v>
      </c>
      <c r="I90" s="1334" t="s">
        <v>435</v>
      </c>
    </row>
    <row r="91" spans="2:9">
      <c r="B91" s="1333" t="s">
        <v>1649</v>
      </c>
      <c r="C91" s="1336">
        <f t="shared" ref="C91:I91" si="4">SUM(C71:C89)</f>
        <v>463700</v>
      </c>
      <c r="D91" s="1336">
        <f t="shared" si="4"/>
        <v>3619</v>
      </c>
      <c r="E91" s="1336">
        <f t="shared" si="4"/>
        <v>48785</v>
      </c>
      <c r="F91" s="1336">
        <f t="shared" si="4"/>
        <v>180406</v>
      </c>
      <c r="G91" s="1336">
        <f t="shared" si="4"/>
        <v>22659</v>
      </c>
      <c r="H91" s="1336">
        <f t="shared" si="4"/>
        <v>148651</v>
      </c>
      <c r="I91" s="1337">
        <f t="shared" si="4"/>
        <v>867820</v>
      </c>
    </row>
    <row r="92" spans="2:9">
      <c r="B92" s="1317"/>
    </row>
  </sheetData>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65"/>
  <sheetViews>
    <sheetView view="pageBreakPreview" zoomScaleNormal="100" zoomScaleSheetLayoutView="100" workbookViewId="0">
      <selection activeCell="E18" sqref="E18"/>
    </sheetView>
  </sheetViews>
  <sheetFormatPr defaultRowHeight="15" customHeight="1"/>
  <cols>
    <col min="1" max="1" width="1.125" customWidth="1"/>
    <col min="2" max="2" width="2.75" style="14" customWidth="1"/>
    <col min="3" max="3" width="7.5" style="26" customWidth="1"/>
    <col min="4" max="4" width="5.625" style="16" customWidth="1"/>
    <col min="5" max="5" width="6.25" style="110" customWidth="1"/>
    <col min="6" max="6" width="7.5" style="26" customWidth="1"/>
    <col min="7" max="7" width="5.625" style="16" customWidth="1"/>
    <col min="8" max="8" width="6.25" style="110" customWidth="1"/>
    <col min="9" max="9" width="7.5" style="30" customWidth="1"/>
    <col min="10" max="10" width="5.625" style="16" customWidth="1"/>
    <col min="11" max="11" width="6.25" style="112" customWidth="1"/>
    <col min="12" max="12" width="7.5" style="30" customWidth="1"/>
    <col min="13" max="13" width="5.625" style="16" customWidth="1"/>
    <col min="14" max="14" width="6.25" style="112" customWidth="1"/>
    <col min="15" max="15" width="7.5" style="30" customWidth="1"/>
    <col min="16" max="16" width="5.625" style="16" customWidth="1"/>
    <col min="17" max="17" width="6.375" style="112" customWidth="1"/>
    <col min="18" max="18" width="1.125" customWidth="1"/>
    <col min="19" max="19" width="9" style="389"/>
    <col min="20" max="20" width="7.5" customWidth="1"/>
    <col min="21" max="21" width="5.625" customWidth="1"/>
    <col min="22" max="22" width="6.25" customWidth="1"/>
    <col min="23" max="23" width="7.5" customWidth="1"/>
    <col min="24" max="24" width="5.625" customWidth="1"/>
    <col min="25" max="25" width="6.25" customWidth="1"/>
    <col min="26" max="26" width="7.5" customWidth="1"/>
    <col min="27" max="27" width="5.625" customWidth="1"/>
  </cols>
  <sheetData>
    <row r="1" spans="1:27" ht="2.1" customHeight="1"/>
    <row r="2" spans="1:27" ht="39" customHeight="1"/>
    <row r="3" spans="1:27" ht="17.25" customHeight="1">
      <c r="A3" s="384"/>
      <c r="B3" s="385" t="s">
        <v>456</v>
      </c>
      <c r="C3" s="386"/>
      <c r="D3" s="386"/>
      <c r="E3" s="671"/>
      <c r="F3" s="386"/>
      <c r="G3" s="386"/>
      <c r="H3" s="671"/>
      <c r="I3" s="386"/>
      <c r="J3" s="387"/>
      <c r="K3" s="111"/>
      <c r="L3" s="1042"/>
      <c r="M3" s="54"/>
      <c r="N3" s="111"/>
      <c r="O3" s="1042"/>
      <c r="Q3" s="1338" t="s">
        <v>539</v>
      </c>
    </row>
    <row r="4" spans="1:27" ht="13.35" customHeight="1" thickBot="1">
      <c r="Q4" s="276" t="s">
        <v>1009</v>
      </c>
    </row>
    <row r="5" spans="1:27" s="103" customFormat="1" ht="30.75" customHeight="1">
      <c r="B5" s="1736" t="s">
        <v>138</v>
      </c>
      <c r="C5" s="460" t="s">
        <v>1088</v>
      </c>
      <c r="D5" s="461"/>
      <c r="E5" s="672"/>
      <c r="F5" s="460" t="s">
        <v>992</v>
      </c>
      <c r="G5" s="461"/>
      <c r="H5" s="672"/>
      <c r="I5" s="460" t="s">
        <v>857</v>
      </c>
      <c r="J5" s="461"/>
      <c r="K5" s="672"/>
      <c r="L5" s="460" t="s">
        <v>548</v>
      </c>
      <c r="M5" s="461"/>
      <c r="N5" s="672"/>
      <c r="O5" s="462" t="s">
        <v>540</v>
      </c>
      <c r="P5" s="463"/>
      <c r="Q5" s="464"/>
      <c r="S5" s="465"/>
      <c r="T5" s="462" t="s">
        <v>542</v>
      </c>
      <c r="U5" s="463"/>
      <c r="V5" s="464"/>
      <c r="W5" s="462" t="s">
        <v>545</v>
      </c>
      <c r="X5" s="463"/>
      <c r="Y5" s="464"/>
      <c r="Z5" s="466" t="s">
        <v>547</v>
      </c>
      <c r="AA5" s="467"/>
    </row>
    <row r="6" spans="1:27" s="103" customFormat="1" ht="30.75" customHeight="1" thickBot="1">
      <c r="B6" s="1737"/>
      <c r="C6" s="52" t="s">
        <v>505</v>
      </c>
      <c r="D6" s="41" t="s">
        <v>183</v>
      </c>
      <c r="E6" s="673" t="s">
        <v>13</v>
      </c>
      <c r="F6" s="52" t="s">
        <v>505</v>
      </c>
      <c r="G6" s="41" t="s">
        <v>183</v>
      </c>
      <c r="H6" s="673" t="s">
        <v>13</v>
      </c>
      <c r="I6" s="52" t="s">
        <v>505</v>
      </c>
      <c r="J6" s="41" t="s">
        <v>183</v>
      </c>
      <c r="K6" s="673" t="s">
        <v>13</v>
      </c>
      <c r="L6" s="52" t="s">
        <v>505</v>
      </c>
      <c r="M6" s="41" t="s">
        <v>183</v>
      </c>
      <c r="N6" s="673" t="s">
        <v>13</v>
      </c>
      <c r="O6" s="69" t="s">
        <v>505</v>
      </c>
      <c r="P6" s="41" t="s">
        <v>183</v>
      </c>
      <c r="Q6" s="113" t="s">
        <v>13</v>
      </c>
      <c r="S6" s="465"/>
      <c r="T6" s="70" t="s">
        <v>505</v>
      </c>
      <c r="U6" s="41" t="s">
        <v>183</v>
      </c>
      <c r="V6" s="113" t="s">
        <v>13</v>
      </c>
      <c r="W6" s="70" t="s">
        <v>505</v>
      </c>
      <c r="X6" s="41" t="s">
        <v>183</v>
      </c>
      <c r="Y6" s="113" t="s">
        <v>13</v>
      </c>
      <c r="Z6" s="468" t="s">
        <v>506</v>
      </c>
      <c r="AA6" s="469" t="s">
        <v>183</v>
      </c>
    </row>
    <row r="7" spans="1:27" s="104" customFormat="1" ht="27.75" customHeight="1">
      <c r="B7" s="1011">
        <v>1</v>
      </c>
      <c r="C7" s="27" t="s">
        <v>1650</v>
      </c>
      <c r="D7" s="715">
        <v>426206</v>
      </c>
      <c r="E7" s="124">
        <f t="shared" ref="E7:E31" si="0">D7/G7-1</f>
        <v>1.0769212526531735E-2</v>
      </c>
      <c r="F7" s="27" t="s">
        <v>1650</v>
      </c>
      <c r="G7" s="715">
        <v>421665</v>
      </c>
      <c r="H7" s="124">
        <v>4.8974047329664039E-3</v>
      </c>
      <c r="I7" s="27" t="s">
        <v>1650</v>
      </c>
      <c r="J7" s="715">
        <v>419610</v>
      </c>
      <c r="K7" s="124">
        <v>1.2946382230891285E-2</v>
      </c>
      <c r="L7" s="27" t="s">
        <v>1650</v>
      </c>
      <c r="M7" s="715">
        <v>414247</v>
      </c>
      <c r="N7" s="124">
        <v>3.8968686915197281E-3</v>
      </c>
      <c r="O7" s="18" t="s">
        <v>1650</v>
      </c>
      <c r="P7" s="717">
        <v>412639</v>
      </c>
      <c r="Q7" s="1041">
        <v>4.0537942881893052E-3</v>
      </c>
      <c r="S7" s="674"/>
      <c r="T7" s="19" t="s">
        <v>115</v>
      </c>
      <c r="U7" s="717">
        <v>410973</v>
      </c>
      <c r="V7" s="1041">
        <v>3.2800000000000003E-2</v>
      </c>
      <c r="W7" s="19" t="s">
        <v>115</v>
      </c>
      <c r="X7" s="717">
        <v>397937</v>
      </c>
      <c r="Y7" s="1041">
        <v>2.4400000000000002E-2</v>
      </c>
      <c r="Z7" s="470" t="s">
        <v>115</v>
      </c>
      <c r="AA7" s="864">
        <v>388457</v>
      </c>
    </row>
    <row r="8" spans="1:27" s="104" customFormat="1" ht="27.75" customHeight="1">
      <c r="B8" s="1012">
        <v>2</v>
      </c>
      <c r="C8" s="571" t="s">
        <v>116</v>
      </c>
      <c r="D8" s="716">
        <v>124162</v>
      </c>
      <c r="E8" s="697">
        <f t="shared" si="0"/>
        <v>-3.0824831591354407E-2</v>
      </c>
      <c r="F8" s="571" t="s">
        <v>116</v>
      </c>
      <c r="G8" s="716">
        <v>128111</v>
      </c>
      <c r="H8" s="697">
        <v>-2.3253863572250899E-2</v>
      </c>
      <c r="I8" s="571" t="s">
        <v>116</v>
      </c>
      <c r="J8" s="716">
        <v>131161</v>
      </c>
      <c r="K8" s="697">
        <v>-2.0470194619945925E-2</v>
      </c>
      <c r="L8" s="571" t="s">
        <v>116</v>
      </c>
      <c r="M8" s="716">
        <v>133902</v>
      </c>
      <c r="N8" s="697">
        <v>-8.7060809310176568E-3</v>
      </c>
      <c r="O8" s="572" t="s">
        <v>116</v>
      </c>
      <c r="P8" s="718">
        <v>135078</v>
      </c>
      <c r="Q8" s="699">
        <v>-0.10186902838449718</v>
      </c>
      <c r="S8" s="674"/>
      <c r="T8" s="22" t="s">
        <v>117</v>
      </c>
      <c r="U8" s="862">
        <v>150399</v>
      </c>
      <c r="V8" s="129">
        <v>6.7199999999999996E-2</v>
      </c>
      <c r="W8" s="22" t="s">
        <v>117</v>
      </c>
      <c r="X8" s="862">
        <v>140931</v>
      </c>
      <c r="Y8" s="129">
        <v>7.1400000000000005E-2</v>
      </c>
      <c r="Z8" s="471" t="s">
        <v>117</v>
      </c>
      <c r="AA8" s="861">
        <v>131534</v>
      </c>
    </row>
    <row r="9" spans="1:27" s="104" customFormat="1" ht="27.75" customHeight="1">
      <c r="B9" s="1012">
        <v>3</v>
      </c>
      <c r="C9" s="28" t="s">
        <v>118</v>
      </c>
      <c r="D9" s="119">
        <v>97223</v>
      </c>
      <c r="E9" s="125">
        <f t="shared" si="0"/>
        <v>4.9505057374483297E-2</v>
      </c>
      <c r="F9" s="28" t="s">
        <v>118</v>
      </c>
      <c r="G9" s="119">
        <v>92637</v>
      </c>
      <c r="H9" s="125">
        <v>3.9312039312039415E-2</v>
      </c>
      <c r="I9" s="28" t="s">
        <v>118</v>
      </c>
      <c r="J9" s="119">
        <v>89133</v>
      </c>
      <c r="K9" s="125">
        <v>4.7600578258876647E-2</v>
      </c>
      <c r="L9" s="28" t="s">
        <v>118</v>
      </c>
      <c r="M9" s="653">
        <v>85083</v>
      </c>
      <c r="N9" s="125">
        <v>3.7838035642404844E-2</v>
      </c>
      <c r="O9" s="21" t="s">
        <v>118</v>
      </c>
      <c r="P9" s="121">
        <v>81981</v>
      </c>
      <c r="Q9" s="129">
        <v>4.2166683616393863E-2</v>
      </c>
      <c r="S9" s="674"/>
      <c r="T9" s="22" t="s">
        <v>34</v>
      </c>
      <c r="U9" s="123">
        <v>78664</v>
      </c>
      <c r="V9" s="129">
        <v>5.3400000000000003E-2</v>
      </c>
      <c r="W9" s="22" t="s">
        <v>34</v>
      </c>
      <c r="X9" s="123">
        <v>74679</v>
      </c>
      <c r="Y9" s="129">
        <v>5.3999999999999999E-2</v>
      </c>
      <c r="Z9" s="471" t="s">
        <v>34</v>
      </c>
      <c r="AA9" s="371">
        <v>70856</v>
      </c>
    </row>
    <row r="10" spans="1:27" s="104" customFormat="1" ht="27.75" customHeight="1">
      <c r="B10" s="1012">
        <v>4</v>
      </c>
      <c r="C10" s="571" t="s">
        <v>119</v>
      </c>
      <c r="D10" s="573">
        <v>72754</v>
      </c>
      <c r="E10" s="697">
        <f t="shared" si="0"/>
        <v>3.4363137466767224E-2</v>
      </c>
      <c r="F10" s="571" t="s">
        <v>119</v>
      </c>
      <c r="G10" s="573">
        <v>70337</v>
      </c>
      <c r="H10" s="697">
        <v>4.3204200284765015E-2</v>
      </c>
      <c r="I10" s="571" t="s">
        <v>173</v>
      </c>
      <c r="J10" s="573">
        <v>67997</v>
      </c>
      <c r="K10" s="697">
        <v>1.0987540515626337E-2</v>
      </c>
      <c r="L10" s="571" t="s">
        <v>173</v>
      </c>
      <c r="M10" s="654">
        <v>67258</v>
      </c>
      <c r="N10" s="697">
        <v>1.6381723953058369E-3</v>
      </c>
      <c r="O10" s="572" t="s">
        <v>173</v>
      </c>
      <c r="P10" s="575">
        <v>67148</v>
      </c>
      <c r="Q10" s="699">
        <v>3.1934839403719106E-2</v>
      </c>
      <c r="S10" s="674"/>
      <c r="T10" s="22" t="s">
        <v>14</v>
      </c>
      <c r="U10" s="123">
        <v>65070</v>
      </c>
      <c r="V10" s="129">
        <v>3.27E-2</v>
      </c>
      <c r="W10" s="22" t="s">
        <v>14</v>
      </c>
      <c r="X10" s="123">
        <v>63011</v>
      </c>
      <c r="Y10" s="129">
        <v>1.4200000000000001E-2</v>
      </c>
      <c r="Z10" s="471" t="s">
        <v>14</v>
      </c>
      <c r="AA10" s="371">
        <v>62126</v>
      </c>
    </row>
    <row r="11" spans="1:27" s="104" customFormat="1" ht="27.75" customHeight="1">
      <c r="B11" s="1012">
        <v>5</v>
      </c>
      <c r="C11" s="28" t="s">
        <v>59</v>
      </c>
      <c r="D11" s="119">
        <v>70025</v>
      </c>
      <c r="E11" s="125">
        <f t="shared" si="0"/>
        <v>-2.1232935275172782E-3</v>
      </c>
      <c r="F11" s="28" t="s">
        <v>59</v>
      </c>
      <c r="G11" s="119">
        <v>70174</v>
      </c>
      <c r="H11" s="125">
        <v>5.9310136614084019E-2</v>
      </c>
      <c r="I11" s="28" t="s">
        <v>119</v>
      </c>
      <c r="J11" s="119">
        <v>67424</v>
      </c>
      <c r="K11" s="125">
        <v>4.8829431438127013E-2</v>
      </c>
      <c r="L11" s="28" t="s">
        <v>119</v>
      </c>
      <c r="M11" s="653">
        <v>64285</v>
      </c>
      <c r="N11" s="125">
        <v>8.4612788932006078E-2</v>
      </c>
      <c r="O11" s="21" t="s">
        <v>59</v>
      </c>
      <c r="P11" s="121">
        <v>62349</v>
      </c>
      <c r="Q11" s="129">
        <v>8.0027160733340263E-3</v>
      </c>
      <c r="S11" s="674"/>
      <c r="T11" s="22" t="s">
        <v>15</v>
      </c>
      <c r="U11" s="123">
        <v>61854</v>
      </c>
      <c r="V11" s="129">
        <v>8.72E-2</v>
      </c>
      <c r="W11" s="22" t="s">
        <v>15</v>
      </c>
      <c r="X11" s="123">
        <v>56891</v>
      </c>
      <c r="Y11" s="129">
        <v>4.5100000000000001E-2</v>
      </c>
      <c r="Z11" s="471" t="s">
        <v>36</v>
      </c>
      <c r="AA11" s="371">
        <v>58374</v>
      </c>
    </row>
    <row r="12" spans="1:27" s="104" customFormat="1" ht="27.75" customHeight="1">
      <c r="B12" s="1012">
        <v>6</v>
      </c>
      <c r="C12" s="571" t="s">
        <v>173</v>
      </c>
      <c r="D12" s="573">
        <v>62887</v>
      </c>
      <c r="E12" s="697">
        <f t="shared" si="0"/>
        <v>-3.2031153798793288E-2</v>
      </c>
      <c r="F12" s="571" t="s">
        <v>173</v>
      </c>
      <c r="G12" s="573">
        <v>64968</v>
      </c>
      <c r="H12" s="697">
        <v>-4.4546082915422724E-2</v>
      </c>
      <c r="I12" s="571" t="s">
        <v>59</v>
      </c>
      <c r="J12" s="573">
        <v>66245</v>
      </c>
      <c r="K12" s="697">
        <v>4.7318661860494604E-2</v>
      </c>
      <c r="L12" s="571" t="s">
        <v>59</v>
      </c>
      <c r="M12" s="654">
        <v>63252</v>
      </c>
      <c r="N12" s="697">
        <v>1.4482990906028892E-2</v>
      </c>
      <c r="O12" s="572" t="s">
        <v>119</v>
      </c>
      <c r="P12" s="575">
        <v>59270</v>
      </c>
      <c r="Q12" s="699">
        <v>6.5355717726570006E-2</v>
      </c>
      <c r="S12" s="674"/>
      <c r="T12" s="22" t="s">
        <v>36</v>
      </c>
      <c r="U12" s="123">
        <v>55927</v>
      </c>
      <c r="V12" s="129">
        <v>-1.4800000000000001E-2</v>
      </c>
      <c r="W12" s="22" t="s">
        <v>36</v>
      </c>
      <c r="X12" s="123">
        <v>56767</v>
      </c>
      <c r="Y12" s="129">
        <v>-2.75E-2</v>
      </c>
      <c r="Z12" s="471" t="s">
        <v>15</v>
      </c>
      <c r="AA12" s="371">
        <v>54436</v>
      </c>
    </row>
    <row r="13" spans="1:27" s="104" customFormat="1" ht="27.75" customHeight="1">
      <c r="B13" s="1012">
        <v>7</v>
      </c>
      <c r="C13" s="28" t="s">
        <v>7</v>
      </c>
      <c r="D13" s="119">
        <v>52426</v>
      </c>
      <c r="E13" s="125">
        <f t="shared" si="0"/>
        <v>-1.823970037453182E-2</v>
      </c>
      <c r="F13" s="28" t="s">
        <v>7</v>
      </c>
      <c r="G13" s="119">
        <v>53400</v>
      </c>
      <c r="H13" s="125">
        <v>-1.1367423260636111E-2</v>
      </c>
      <c r="I13" s="28" t="s">
        <v>7</v>
      </c>
      <c r="J13" s="119">
        <v>54014</v>
      </c>
      <c r="K13" s="125">
        <v>-6.6756165290472458E-3</v>
      </c>
      <c r="L13" s="28" t="s">
        <v>7</v>
      </c>
      <c r="M13" s="653">
        <v>54377</v>
      </c>
      <c r="N13" s="125">
        <v>-3.2730312894675984E-2</v>
      </c>
      <c r="O13" s="21" t="s">
        <v>7</v>
      </c>
      <c r="P13" s="121">
        <v>56217</v>
      </c>
      <c r="Q13" s="129">
        <v>5.1853308777514151E-3</v>
      </c>
      <c r="S13" s="674"/>
      <c r="T13" s="22" t="s">
        <v>31</v>
      </c>
      <c r="U13" s="123">
        <v>55634</v>
      </c>
      <c r="V13" s="129">
        <v>0.11310000000000001</v>
      </c>
      <c r="W13" s="22" t="s">
        <v>31</v>
      </c>
      <c r="X13" s="123">
        <v>49983</v>
      </c>
      <c r="Y13" s="129">
        <v>5.7799999999999997E-2</v>
      </c>
      <c r="Z13" s="471" t="s">
        <v>31</v>
      </c>
      <c r="AA13" s="371">
        <v>47251</v>
      </c>
    </row>
    <row r="14" spans="1:27" s="104" customFormat="1" ht="27.75" customHeight="1">
      <c r="B14" s="1012">
        <v>8</v>
      </c>
      <c r="C14" s="571" t="s">
        <v>120</v>
      </c>
      <c r="D14" s="573">
        <v>45784</v>
      </c>
      <c r="E14" s="697">
        <f>D14/G14-1</f>
        <v>3.9907329593204199E-2</v>
      </c>
      <c r="F14" s="571" t="s">
        <v>120</v>
      </c>
      <c r="G14" s="573">
        <v>44027</v>
      </c>
      <c r="H14" s="697">
        <v>4.317024049283269E-2</v>
      </c>
      <c r="I14" s="571" t="s">
        <v>120</v>
      </c>
      <c r="J14" s="573">
        <v>42205</v>
      </c>
      <c r="K14" s="697">
        <v>5.7716405192722142E-2</v>
      </c>
      <c r="L14" s="571" t="s">
        <v>120</v>
      </c>
      <c r="M14" s="654">
        <v>39902</v>
      </c>
      <c r="N14" s="697">
        <v>6.7098119968978187E-2</v>
      </c>
      <c r="O14" s="572" t="s">
        <v>120</v>
      </c>
      <c r="P14" s="575">
        <v>37393</v>
      </c>
      <c r="Q14" s="699">
        <v>-3.4770263293753212E-2</v>
      </c>
      <c r="S14" s="674"/>
      <c r="T14" s="22" t="s">
        <v>42</v>
      </c>
      <c r="U14" s="123">
        <v>38740</v>
      </c>
      <c r="V14" s="129">
        <v>5.6500000000000002E-2</v>
      </c>
      <c r="W14" s="22" t="s">
        <v>42</v>
      </c>
      <c r="X14" s="123">
        <v>36669</v>
      </c>
      <c r="Y14" s="129">
        <v>2.64E-2</v>
      </c>
      <c r="Z14" s="471" t="s">
        <v>42</v>
      </c>
      <c r="AA14" s="371">
        <v>35725</v>
      </c>
    </row>
    <row r="15" spans="1:27" s="104" customFormat="1" ht="27.75" customHeight="1">
      <c r="B15" s="1012">
        <v>9</v>
      </c>
      <c r="C15" s="28" t="s">
        <v>123</v>
      </c>
      <c r="D15" s="119">
        <v>42712</v>
      </c>
      <c r="E15" s="125">
        <f>D15/G15-1</f>
        <v>2.5719843423548827E-2</v>
      </c>
      <c r="F15" s="28" t="s">
        <v>123</v>
      </c>
      <c r="G15" s="119">
        <v>41641</v>
      </c>
      <c r="H15" s="125">
        <v>3.3070358241540143E-2</v>
      </c>
      <c r="I15" s="28" t="s">
        <v>123</v>
      </c>
      <c r="J15" s="119">
        <v>40308</v>
      </c>
      <c r="K15" s="125">
        <v>5.1083470233904471E-2</v>
      </c>
      <c r="L15" s="28" t="s">
        <v>123</v>
      </c>
      <c r="M15" s="653">
        <v>38349</v>
      </c>
      <c r="N15" s="125">
        <v>0.17710795297584325</v>
      </c>
      <c r="O15" s="21" t="s">
        <v>121</v>
      </c>
      <c r="P15" s="121">
        <v>36719</v>
      </c>
      <c r="Q15" s="129">
        <v>8.4884476747621562E-2</v>
      </c>
      <c r="S15" s="674"/>
      <c r="T15" s="22" t="s">
        <v>43</v>
      </c>
      <c r="U15" s="123">
        <v>34538</v>
      </c>
      <c r="V15" s="129">
        <v>0.18590000000000001</v>
      </c>
      <c r="W15" s="22" t="s">
        <v>122</v>
      </c>
      <c r="X15" s="123">
        <v>30382</v>
      </c>
      <c r="Y15" s="129">
        <v>4.53E-2</v>
      </c>
      <c r="Z15" s="471" t="s">
        <v>122</v>
      </c>
      <c r="AA15" s="371">
        <v>29064</v>
      </c>
    </row>
    <row r="16" spans="1:27" s="104" customFormat="1" ht="27.75" customHeight="1">
      <c r="B16" s="1012">
        <v>10</v>
      </c>
      <c r="C16" s="571" t="s">
        <v>121</v>
      </c>
      <c r="D16" s="573">
        <v>39778</v>
      </c>
      <c r="E16" s="697">
        <f>D16/G16-1</f>
        <v>4.5551320804310791E-2</v>
      </c>
      <c r="F16" s="571" t="s">
        <v>121</v>
      </c>
      <c r="G16" s="573">
        <v>38045</v>
      </c>
      <c r="H16" s="697">
        <v>-3.9411455596427558E-4</v>
      </c>
      <c r="I16" s="571" t="s">
        <v>121</v>
      </c>
      <c r="J16" s="573">
        <v>38060</v>
      </c>
      <c r="K16" s="697">
        <v>3.683120845592236E-2</v>
      </c>
      <c r="L16" s="571" t="s">
        <v>121</v>
      </c>
      <c r="M16" s="654">
        <v>36708</v>
      </c>
      <c r="N16" s="697">
        <v>-2.99572428443029E-4</v>
      </c>
      <c r="O16" s="572" t="s">
        <v>123</v>
      </c>
      <c r="P16" s="575">
        <v>32579</v>
      </c>
      <c r="Q16" s="699">
        <v>-5.6720134344779627E-2</v>
      </c>
      <c r="S16" s="674"/>
      <c r="T16" s="22" t="s">
        <v>122</v>
      </c>
      <c r="U16" s="123">
        <v>33846</v>
      </c>
      <c r="V16" s="129">
        <v>0.114</v>
      </c>
      <c r="W16" s="22" t="s">
        <v>43</v>
      </c>
      <c r="X16" s="123">
        <v>29124</v>
      </c>
      <c r="Y16" s="129">
        <v>7.7899999999999997E-2</v>
      </c>
      <c r="Z16" s="471" t="s">
        <v>43</v>
      </c>
      <c r="AA16" s="371">
        <v>27020</v>
      </c>
    </row>
    <row r="17" spans="2:29" s="104" customFormat="1" ht="27.75" customHeight="1">
      <c r="B17" s="1012">
        <v>11</v>
      </c>
      <c r="C17" s="28" t="s">
        <v>124</v>
      </c>
      <c r="D17" s="119">
        <v>36423</v>
      </c>
      <c r="E17" s="125">
        <f t="shared" si="0"/>
        <v>-2.8823592150170607E-2</v>
      </c>
      <c r="F17" s="28" t="s">
        <v>124</v>
      </c>
      <c r="G17" s="119">
        <v>37504</v>
      </c>
      <c r="H17" s="125">
        <v>1.463625787950118E-2</v>
      </c>
      <c r="I17" s="28" t="s">
        <v>124</v>
      </c>
      <c r="J17" s="119">
        <v>36963</v>
      </c>
      <c r="K17" s="125">
        <v>2.7263631815907852E-2</v>
      </c>
      <c r="L17" s="28" t="s">
        <v>124</v>
      </c>
      <c r="M17" s="653">
        <v>35982</v>
      </c>
      <c r="N17" s="125">
        <v>0.15928861395708482</v>
      </c>
      <c r="O17" s="21" t="s">
        <v>124</v>
      </c>
      <c r="P17" s="121">
        <v>31038</v>
      </c>
      <c r="Q17" s="129">
        <v>0.12762942779291553</v>
      </c>
      <c r="S17" s="674"/>
      <c r="T17" s="22" t="s">
        <v>25</v>
      </c>
      <c r="U17" s="123">
        <v>27525</v>
      </c>
      <c r="V17" s="129">
        <v>5.74E-2</v>
      </c>
      <c r="W17" s="22" t="s">
        <v>25</v>
      </c>
      <c r="X17" s="123">
        <v>26032</v>
      </c>
      <c r="Y17" s="129">
        <v>6.0499999999999998E-2</v>
      </c>
      <c r="Z17" s="471" t="s">
        <v>25</v>
      </c>
      <c r="AA17" s="371">
        <v>24548</v>
      </c>
    </row>
    <row r="18" spans="2:29" s="104" customFormat="1" ht="27.75" customHeight="1">
      <c r="B18" s="1012">
        <v>12</v>
      </c>
      <c r="C18" s="571" t="s">
        <v>106</v>
      </c>
      <c r="D18" s="573">
        <v>24411</v>
      </c>
      <c r="E18" s="697">
        <f>D18/G18-1</f>
        <v>3.0304309289663545E-2</v>
      </c>
      <c r="F18" s="571" t="s">
        <v>106</v>
      </c>
      <c r="G18" s="573">
        <v>23693</v>
      </c>
      <c r="H18" s="697">
        <v>4.0353034161763501E-2</v>
      </c>
      <c r="I18" s="571" t="s">
        <v>106</v>
      </c>
      <c r="J18" s="573">
        <v>22774</v>
      </c>
      <c r="K18" s="697">
        <v>3.2553500181356609E-2</v>
      </c>
      <c r="L18" s="571" t="s">
        <v>106</v>
      </c>
      <c r="M18" s="654">
        <v>22056</v>
      </c>
      <c r="N18" s="697">
        <v>3.1377133504792987E-2</v>
      </c>
      <c r="O18" s="572" t="s">
        <v>106</v>
      </c>
      <c r="P18" s="575">
        <v>21385</v>
      </c>
      <c r="Q18" s="699">
        <v>4.6028174525533094E-2</v>
      </c>
      <c r="S18" s="674"/>
      <c r="T18" s="22" t="s">
        <v>16</v>
      </c>
      <c r="U18" s="123">
        <v>20444</v>
      </c>
      <c r="V18" s="129">
        <v>0.96560000000000001</v>
      </c>
      <c r="W18" s="22" t="s">
        <v>17</v>
      </c>
      <c r="X18" s="123">
        <v>22396</v>
      </c>
      <c r="Y18" s="129">
        <v>3.8800000000000001E-2</v>
      </c>
      <c r="Z18" s="471" t="s">
        <v>17</v>
      </c>
      <c r="AA18" s="371">
        <v>21559</v>
      </c>
    </row>
    <row r="19" spans="2:29" s="104" customFormat="1" ht="27.75" customHeight="1">
      <c r="B19" s="1012">
        <v>13</v>
      </c>
      <c r="C19" s="28" t="s">
        <v>107</v>
      </c>
      <c r="D19" s="119">
        <v>21054</v>
      </c>
      <c r="E19" s="125">
        <f>D19/G19-1</f>
        <v>-3.8059121853154854E-2</v>
      </c>
      <c r="F19" s="28" t="s">
        <v>107</v>
      </c>
      <c r="G19" s="119">
        <v>21887</v>
      </c>
      <c r="H19" s="125">
        <v>8.5556988394008604E-2</v>
      </c>
      <c r="I19" s="28" t="s">
        <v>107</v>
      </c>
      <c r="J19" s="119">
        <v>20162</v>
      </c>
      <c r="K19" s="125">
        <v>8.4444922547332268E-2</v>
      </c>
      <c r="L19" s="28" t="s">
        <v>125</v>
      </c>
      <c r="M19" s="653">
        <v>18870</v>
      </c>
      <c r="N19" s="125">
        <v>5.1370626253621543E-2</v>
      </c>
      <c r="O19" s="21" t="s">
        <v>125</v>
      </c>
      <c r="P19" s="121">
        <v>17948</v>
      </c>
      <c r="Q19" s="129">
        <v>7.0699135899450205E-3</v>
      </c>
      <c r="S19" s="674"/>
      <c r="T19" s="22" t="s">
        <v>33</v>
      </c>
      <c r="U19" s="123">
        <v>17822</v>
      </c>
      <c r="V19" s="129">
        <v>6.7999999999999996E-3</v>
      </c>
      <c r="W19" s="22" t="s">
        <v>33</v>
      </c>
      <c r="X19" s="123">
        <v>17702</v>
      </c>
      <c r="Y19" s="129">
        <v>-2.75E-2</v>
      </c>
      <c r="Z19" s="471" t="s">
        <v>33</v>
      </c>
      <c r="AA19" s="371">
        <v>18202</v>
      </c>
    </row>
    <row r="20" spans="2:29" s="104" customFormat="1" ht="27.75" customHeight="1">
      <c r="B20" s="1012">
        <v>14</v>
      </c>
      <c r="C20" s="571" t="s">
        <v>126</v>
      </c>
      <c r="D20" s="573">
        <v>19717</v>
      </c>
      <c r="E20" s="697">
        <f>D20/G20-1</f>
        <v>2.0971416735708459E-2</v>
      </c>
      <c r="F20" s="571" t="s">
        <v>126</v>
      </c>
      <c r="G20" s="573">
        <v>19312</v>
      </c>
      <c r="H20" s="697">
        <v>4.5983859611114175E-2</v>
      </c>
      <c r="I20" s="571" t="s">
        <v>126</v>
      </c>
      <c r="J20" s="573">
        <v>18463</v>
      </c>
      <c r="K20" s="697">
        <v>3.1856033085564173E-2</v>
      </c>
      <c r="L20" s="571" t="s">
        <v>107</v>
      </c>
      <c r="M20" s="654">
        <v>18592</v>
      </c>
      <c r="N20" s="697">
        <v>0.10686432100970422</v>
      </c>
      <c r="O20" s="572" t="s">
        <v>107</v>
      </c>
      <c r="P20" s="575">
        <v>16797</v>
      </c>
      <c r="Q20" s="699">
        <v>5.8412098298676662E-2</v>
      </c>
      <c r="S20" s="674"/>
      <c r="T20" s="15" t="s">
        <v>17</v>
      </c>
      <c r="U20" s="123">
        <v>15870</v>
      </c>
      <c r="V20" s="129">
        <v>-0.29139999999999999</v>
      </c>
      <c r="W20" s="15" t="s">
        <v>18</v>
      </c>
      <c r="X20" s="123">
        <v>13435</v>
      </c>
      <c r="Y20" s="129">
        <v>-9.9000000000000008E-3</v>
      </c>
      <c r="Z20" s="471" t="s">
        <v>18</v>
      </c>
      <c r="AA20" s="371">
        <v>13569</v>
      </c>
    </row>
    <row r="21" spans="2:29" s="104" customFormat="1" ht="27.75" customHeight="1">
      <c r="B21" s="1012">
        <v>15</v>
      </c>
      <c r="C21" s="28" t="s">
        <v>108</v>
      </c>
      <c r="D21" s="119">
        <v>19664</v>
      </c>
      <c r="E21" s="125">
        <f>D21/G21-1</f>
        <v>5.1213514380412661E-2</v>
      </c>
      <c r="F21" s="28" t="s">
        <v>108</v>
      </c>
      <c r="G21" s="119">
        <v>18706</v>
      </c>
      <c r="H21" s="125">
        <v>3.9742093268856582E-2</v>
      </c>
      <c r="I21" s="28" t="s">
        <v>108</v>
      </c>
      <c r="J21" s="119">
        <v>17991</v>
      </c>
      <c r="K21" s="125">
        <v>7.6982939239748527E-2</v>
      </c>
      <c r="L21" s="28" t="s">
        <v>126</v>
      </c>
      <c r="M21" s="653">
        <v>17893</v>
      </c>
      <c r="N21" s="125">
        <v>9.7999509081983405E-2</v>
      </c>
      <c r="O21" s="21" t="s">
        <v>126</v>
      </c>
      <c r="P21" s="121">
        <v>16296</v>
      </c>
      <c r="Q21" s="129">
        <v>0.10706521739130426</v>
      </c>
      <c r="S21" s="674"/>
      <c r="T21" s="22" t="s">
        <v>29</v>
      </c>
      <c r="U21" s="123">
        <v>14720</v>
      </c>
      <c r="V21" s="129">
        <v>0.18049999999999999</v>
      </c>
      <c r="W21" s="22" t="s">
        <v>39</v>
      </c>
      <c r="X21" s="123">
        <v>12563</v>
      </c>
      <c r="Y21" s="129">
        <v>3.09E-2</v>
      </c>
      <c r="Z21" s="471" t="s">
        <v>39</v>
      </c>
      <c r="AA21" s="371">
        <v>12187</v>
      </c>
    </row>
    <row r="22" spans="2:29" s="104" customFormat="1" ht="27.75" customHeight="1">
      <c r="B22" s="1012">
        <v>16</v>
      </c>
      <c r="C22" s="571" t="s">
        <v>128</v>
      </c>
      <c r="D22" s="573">
        <v>17266</v>
      </c>
      <c r="E22" s="697">
        <f>D22/G23-1</f>
        <v>6.9433261071539132E-2</v>
      </c>
      <c r="F22" s="571" t="s">
        <v>125</v>
      </c>
      <c r="G22" s="573">
        <v>16977</v>
      </c>
      <c r="H22" s="697">
        <v>-2.5850420069326585E-3</v>
      </c>
      <c r="I22" s="571" t="s">
        <v>125</v>
      </c>
      <c r="J22" s="573">
        <v>17021</v>
      </c>
      <c r="K22" s="697">
        <v>-9.7986221515633298E-2</v>
      </c>
      <c r="L22" s="571" t="s">
        <v>108</v>
      </c>
      <c r="M22" s="654">
        <v>16705</v>
      </c>
      <c r="N22" s="697">
        <v>5.6810273929271737E-2</v>
      </c>
      <c r="O22" s="574" t="s">
        <v>108</v>
      </c>
      <c r="P22" s="575">
        <v>15807</v>
      </c>
      <c r="Q22" s="699">
        <v>9.702269414948983E-2</v>
      </c>
      <c r="S22" s="674"/>
      <c r="T22" s="22" t="s">
        <v>18</v>
      </c>
      <c r="U22" s="123">
        <v>14409</v>
      </c>
      <c r="V22" s="129">
        <v>7.2499999999999995E-2</v>
      </c>
      <c r="W22" s="22" t="s">
        <v>29</v>
      </c>
      <c r="X22" s="123">
        <v>12469</v>
      </c>
      <c r="Y22" s="129">
        <v>6.5600000000000006E-2</v>
      </c>
      <c r="Z22" s="471" t="s">
        <v>129</v>
      </c>
      <c r="AA22" s="371">
        <v>11791</v>
      </c>
    </row>
    <row r="23" spans="2:29" s="104" customFormat="1" ht="27.75" customHeight="1">
      <c r="B23" s="1012">
        <v>17</v>
      </c>
      <c r="C23" s="28" t="s">
        <v>125</v>
      </c>
      <c r="D23" s="119">
        <v>16570</v>
      </c>
      <c r="E23" s="125">
        <f>D23/G22-1</f>
        <v>-2.3973611356541191E-2</v>
      </c>
      <c r="F23" s="28" t="s">
        <v>128</v>
      </c>
      <c r="G23" s="119">
        <v>16145</v>
      </c>
      <c r="H23" s="125">
        <v>9.8673018033344606E-2</v>
      </c>
      <c r="I23" s="28" t="s">
        <v>128</v>
      </c>
      <c r="J23" s="119">
        <v>14695</v>
      </c>
      <c r="K23" s="125">
        <v>8.4742009300952326E-2</v>
      </c>
      <c r="L23" s="28" t="s">
        <v>127</v>
      </c>
      <c r="M23" s="653">
        <v>13687</v>
      </c>
      <c r="N23" s="125">
        <v>2.1341690918588174E-2</v>
      </c>
      <c r="O23" s="21" t="s">
        <v>127</v>
      </c>
      <c r="P23" s="121">
        <v>13401</v>
      </c>
      <c r="Q23" s="129">
        <v>1.5227272727272645E-2</v>
      </c>
      <c r="S23" s="674"/>
      <c r="T23" s="22" t="s">
        <v>39</v>
      </c>
      <c r="U23" s="123">
        <v>13200</v>
      </c>
      <c r="V23" s="129">
        <v>5.0700000000000002E-2</v>
      </c>
      <c r="W23" s="22" t="s">
        <v>129</v>
      </c>
      <c r="X23" s="123">
        <v>11657</v>
      </c>
      <c r="Y23" s="129">
        <v>-1.14E-2</v>
      </c>
      <c r="Z23" s="471" t="s">
        <v>29</v>
      </c>
      <c r="AA23" s="371">
        <v>11701</v>
      </c>
    </row>
    <row r="24" spans="2:29" s="104" customFormat="1" ht="27.75" customHeight="1">
      <c r="B24" s="1012">
        <v>18</v>
      </c>
      <c r="C24" s="571" t="s">
        <v>127</v>
      </c>
      <c r="D24" s="573">
        <v>14146</v>
      </c>
      <c r="E24" s="697">
        <f t="shared" si="0"/>
        <v>2.4478563151796084E-2</v>
      </c>
      <c r="F24" s="571" t="s">
        <v>127</v>
      </c>
      <c r="G24" s="573">
        <v>13808</v>
      </c>
      <c r="H24" s="697">
        <v>3.8273554402586729E-2</v>
      </c>
      <c r="I24" s="571" t="s">
        <v>127</v>
      </c>
      <c r="J24" s="573">
        <v>13299</v>
      </c>
      <c r="K24" s="697">
        <v>-2.83480675093154E-2</v>
      </c>
      <c r="L24" s="571" t="s">
        <v>128</v>
      </c>
      <c r="M24" s="654">
        <v>13547</v>
      </c>
      <c r="N24" s="697">
        <v>0.10551656601925896</v>
      </c>
      <c r="O24" s="572" t="s">
        <v>128</v>
      </c>
      <c r="P24" s="575">
        <v>12254</v>
      </c>
      <c r="Q24" s="699">
        <v>9.4693585849562334E-2</v>
      </c>
      <c r="S24" s="674"/>
      <c r="T24" s="22" t="s">
        <v>129</v>
      </c>
      <c r="U24" s="123">
        <v>11711</v>
      </c>
      <c r="V24" s="129">
        <v>4.5999999999999999E-3</v>
      </c>
      <c r="W24" s="22" t="s">
        <v>16</v>
      </c>
      <c r="X24" s="123">
        <v>10401</v>
      </c>
      <c r="Y24" s="129">
        <v>7.17E-2</v>
      </c>
      <c r="Z24" s="471" t="s">
        <v>16</v>
      </c>
      <c r="AA24" s="371">
        <v>9705</v>
      </c>
    </row>
    <row r="25" spans="2:29" s="104" customFormat="1" ht="27.75" customHeight="1">
      <c r="B25" s="1012">
        <v>19</v>
      </c>
      <c r="C25" s="28" t="s">
        <v>130</v>
      </c>
      <c r="D25" s="119">
        <v>11460</v>
      </c>
      <c r="E25" s="125">
        <f t="shared" si="0"/>
        <v>-1.2749827705030969E-2</v>
      </c>
      <c r="F25" s="28" t="s">
        <v>130</v>
      </c>
      <c r="G25" s="119">
        <v>11608</v>
      </c>
      <c r="H25" s="125">
        <v>-1.0063107624083245E-2</v>
      </c>
      <c r="I25" s="28" t="s">
        <v>130</v>
      </c>
      <c r="J25" s="119">
        <v>11726</v>
      </c>
      <c r="K25" s="125">
        <v>4.3683083511776299E-3</v>
      </c>
      <c r="L25" s="28" t="s">
        <v>130</v>
      </c>
      <c r="M25" s="653">
        <v>11675</v>
      </c>
      <c r="N25" s="125">
        <v>-2.991275446614039E-2</v>
      </c>
      <c r="O25" s="21" t="s">
        <v>130</v>
      </c>
      <c r="P25" s="121">
        <v>12035</v>
      </c>
      <c r="Q25" s="129">
        <v>2.7666296644180743E-2</v>
      </c>
      <c r="S25" s="674"/>
      <c r="T25" s="22" t="s">
        <v>32</v>
      </c>
      <c r="U25" s="121">
        <v>11194</v>
      </c>
      <c r="V25" s="129">
        <v>0.20200000000000001</v>
      </c>
      <c r="W25" s="22" t="s">
        <v>32</v>
      </c>
      <c r="X25" s="121">
        <v>9313</v>
      </c>
      <c r="Y25" s="129">
        <v>9.01E-2</v>
      </c>
      <c r="Z25" s="471" t="s">
        <v>41</v>
      </c>
      <c r="AA25" s="371">
        <v>8557</v>
      </c>
    </row>
    <row r="26" spans="2:29" s="104" customFormat="1" ht="27.75" customHeight="1">
      <c r="B26" s="1012">
        <v>20</v>
      </c>
      <c r="C26" s="571" t="s">
        <v>132</v>
      </c>
      <c r="D26" s="573">
        <v>11211</v>
      </c>
      <c r="E26" s="697">
        <f t="shared" si="0"/>
        <v>-1.5715539947322221E-2</v>
      </c>
      <c r="F26" s="571" t="s">
        <v>132</v>
      </c>
      <c r="G26" s="573">
        <v>11390</v>
      </c>
      <c r="H26" s="697">
        <f>G26/J27-1</f>
        <v>0.20695136166154504</v>
      </c>
      <c r="I26" s="571" t="s">
        <v>131</v>
      </c>
      <c r="J26" s="573">
        <v>10310</v>
      </c>
      <c r="K26" s="697">
        <v>1.4164863269722661E-2</v>
      </c>
      <c r="L26" s="571" t="s">
        <v>131</v>
      </c>
      <c r="M26" s="654">
        <v>10166</v>
      </c>
      <c r="N26" s="697">
        <v>2.998986828774064E-2</v>
      </c>
      <c r="O26" s="572" t="s">
        <v>131</v>
      </c>
      <c r="P26" s="575">
        <v>9870</v>
      </c>
      <c r="Q26" s="699">
        <v>2.3752722746603006E-2</v>
      </c>
      <c r="S26" s="674"/>
      <c r="T26" s="22" t="s">
        <v>41</v>
      </c>
      <c r="U26" s="121">
        <v>9641</v>
      </c>
      <c r="V26" s="129">
        <v>5.3999999999999999E-2</v>
      </c>
      <c r="W26" s="22" t="s">
        <v>41</v>
      </c>
      <c r="X26" s="121">
        <v>9147</v>
      </c>
      <c r="Y26" s="129">
        <v>6.8900000000000003E-2</v>
      </c>
      <c r="Z26" s="471" t="s">
        <v>32</v>
      </c>
      <c r="AA26" s="371">
        <v>8543</v>
      </c>
    </row>
    <row r="27" spans="2:29" s="104" customFormat="1" ht="27.75" customHeight="1">
      <c r="B27" s="1012">
        <v>21</v>
      </c>
      <c r="C27" s="28" t="s">
        <v>131</v>
      </c>
      <c r="D27" s="119">
        <v>10827</v>
      </c>
      <c r="E27" s="125">
        <f t="shared" si="0"/>
        <v>2.0067834934991424E-2</v>
      </c>
      <c r="F27" s="28" t="s">
        <v>131</v>
      </c>
      <c r="G27" s="119">
        <v>10614</v>
      </c>
      <c r="H27" s="125">
        <v>2.9485935984481015E-2</v>
      </c>
      <c r="I27" s="28" t="s">
        <v>132</v>
      </c>
      <c r="J27" s="119">
        <v>9437</v>
      </c>
      <c r="K27" s="125">
        <v>2.7324188983235409E-2</v>
      </c>
      <c r="L27" s="28" t="s">
        <v>132</v>
      </c>
      <c r="M27" s="119">
        <v>9186</v>
      </c>
      <c r="N27" s="125">
        <v>9.5266483844044458E-2</v>
      </c>
      <c r="O27" s="21" t="s">
        <v>132</v>
      </c>
      <c r="P27" s="121">
        <v>8387</v>
      </c>
      <c r="Q27" s="129">
        <v>3.6071649166151909E-2</v>
      </c>
      <c r="S27" s="674"/>
      <c r="T27" s="22" t="s">
        <v>133</v>
      </c>
      <c r="U27" s="121">
        <v>8095</v>
      </c>
      <c r="V27" s="129">
        <v>0.1084</v>
      </c>
      <c r="W27" s="22" t="s">
        <v>19</v>
      </c>
      <c r="X27" s="121">
        <v>7327</v>
      </c>
      <c r="Y27" s="129">
        <v>6.1400000000000003E-2</v>
      </c>
      <c r="Z27" s="471" t="s">
        <v>133</v>
      </c>
      <c r="AA27" s="371">
        <v>6937</v>
      </c>
    </row>
    <row r="28" spans="2:29" s="104" customFormat="1" ht="27.75" customHeight="1">
      <c r="B28" s="1012">
        <v>22</v>
      </c>
      <c r="C28" s="571" t="s">
        <v>135</v>
      </c>
      <c r="D28" s="573">
        <v>9223</v>
      </c>
      <c r="E28" s="697">
        <f>D28/G29-1</f>
        <v>0.13360373647984258</v>
      </c>
      <c r="F28" s="571" t="s">
        <v>109</v>
      </c>
      <c r="G28" s="573">
        <v>9147</v>
      </c>
      <c r="H28" s="697">
        <v>5.6845753899479989E-2</v>
      </c>
      <c r="I28" s="571" t="s">
        <v>109</v>
      </c>
      <c r="J28" s="573">
        <v>8655</v>
      </c>
      <c r="K28" s="697">
        <v>4.114038253338137E-2</v>
      </c>
      <c r="L28" s="571" t="s">
        <v>109</v>
      </c>
      <c r="M28" s="573">
        <v>8313</v>
      </c>
      <c r="N28" s="697">
        <v>5.4547761004693607E-2</v>
      </c>
      <c r="O28" s="572" t="s">
        <v>109</v>
      </c>
      <c r="P28" s="575">
        <v>7883</v>
      </c>
      <c r="Q28" s="699">
        <v>0.1053000560852495</v>
      </c>
      <c r="S28" s="674"/>
      <c r="T28" s="22" t="s">
        <v>19</v>
      </c>
      <c r="U28" s="121">
        <v>7547</v>
      </c>
      <c r="V28" s="129">
        <v>0.03</v>
      </c>
      <c r="W28" s="22" t="s">
        <v>133</v>
      </c>
      <c r="X28" s="121">
        <v>7303</v>
      </c>
      <c r="Y28" s="129">
        <v>5.28E-2</v>
      </c>
      <c r="Z28" s="471" t="s">
        <v>19</v>
      </c>
      <c r="AA28" s="371">
        <v>6903</v>
      </c>
    </row>
    <row r="29" spans="2:29" s="104" customFormat="1" ht="27.75" customHeight="1">
      <c r="B29" s="1012">
        <v>23</v>
      </c>
      <c r="C29" s="28" t="s">
        <v>109</v>
      </c>
      <c r="D29" s="119">
        <v>9197</v>
      </c>
      <c r="E29" s="125">
        <f>D29/G28-1</f>
        <v>5.4662730950039151E-3</v>
      </c>
      <c r="F29" s="28" t="s">
        <v>135</v>
      </c>
      <c r="G29" s="119">
        <v>8136</v>
      </c>
      <c r="H29" s="125">
        <v>7.7615894039735123E-2</v>
      </c>
      <c r="I29" s="28" t="s">
        <v>110</v>
      </c>
      <c r="J29" s="119">
        <v>7956</v>
      </c>
      <c r="K29" s="125">
        <v>-1.534653465346536E-2</v>
      </c>
      <c r="L29" s="28" t="s">
        <v>110</v>
      </c>
      <c r="M29" s="119">
        <v>8080</v>
      </c>
      <c r="N29" s="125">
        <v>5.2083333333333259E-2</v>
      </c>
      <c r="O29" s="21" t="s">
        <v>110</v>
      </c>
      <c r="P29" s="121">
        <v>7680</v>
      </c>
      <c r="Q29" s="129">
        <v>1.7622896515171682E-2</v>
      </c>
      <c r="S29" s="674"/>
      <c r="T29" s="22" t="s">
        <v>20</v>
      </c>
      <c r="U29" s="121">
        <v>7132</v>
      </c>
      <c r="V29" s="129">
        <v>0.28410000000000002</v>
      </c>
      <c r="W29" s="22" t="s">
        <v>134</v>
      </c>
      <c r="X29" s="121">
        <v>6317</v>
      </c>
      <c r="Y29" s="129">
        <v>-2.5499999999999998E-2</v>
      </c>
      <c r="Z29" s="471" t="s">
        <v>134</v>
      </c>
      <c r="AA29" s="371">
        <v>6482</v>
      </c>
    </row>
    <row r="30" spans="2:29" s="104" customFormat="1" ht="27.75" customHeight="1">
      <c r="B30" s="1012">
        <v>24</v>
      </c>
      <c r="C30" s="571" t="s">
        <v>110</v>
      </c>
      <c r="D30" s="573">
        <v>8192</v>
      </c>
      <c r="E30" s="697">
        <f t="shared" si="0"/>
        <v>2.1064439735759777E-2</v>
      </c>
      <c r="F30" s="571" t="s">
        <v>110</v>
      </c>
      <c r="G30" s="573">
        <v>8023</v>
      </c>
      <c r="H30" s="697">
        <v>8.4213172448466267E-3</v>
      </c>
      <c r="I30" s="571" t="s">
        <v>135</v>
      </c>
      <c r="J30" s="573">
        <v>7550</v>
      </c>
      <c r="K30" s="697">
        <v>8.4925995114240482E-2</v>
      </c>
      <c r="L30" s="571" t="s">
        <v>135</v>
      </c>
      <c r="M30" s="573">
        <v>6959</v>
      </c>
      <c r="N30" s="697">
        <v>6.5370483772198451E-2</v>
      </c>
      <c r="O30" s="572" t="s">
        <v>135</v>
      </c>
      <c r="P30" s="575">
        <v>6532</v>
      </c>
      <c r="Q30" s="699">
        <v>1.2399256044637319E-2</v>
      </c>
      <c r="S30" s="674"/>
      <c r="T30" s="22" t="s">
        <v>134</v>
      </c>
      <c r="U30" s="121">
        <v>6452</v>
      </c>
      <c r="V30" s="129">
        <v>2.1399999999999999E-2</v>
      </c>
      <c r="W30" s="22" t="s">
        <v>20</v>
      </c>
      <c r="X30" s="121">
        <v>5554</v>
      </c>
      <c r="Y30" s="129">
        <v>0.2339</v>
      </c>
      <c r="Z30" s="471" t="s">
        <v>136</v>
      </c>
      <c r="AA30" s="371">
        <v>5520</v>
      </c>
    </row>
    <row r="31" spans="2:29" s="104" customFormat="1" ht="27.75" customHeight="1" thickBot="1">
      <c r="B31" s="1013">
        <v>25</v>
      </c>
      <c r="C31" s="29" t="s">
        <v>137</v>
      </c>
      <c r="D31" s="120">
        <v>6442</v>
      </c>
      <c r="E31" s="126">
        <f t="shared" si="0"/>
        <v>0.12878920623795342</v>
      </c>
      <c r="F31" s="29" t="s">
        <v>137</v>
      </c>
      <c r="G31" s="120">
        <v>5707</v>
      </c>
      <c r="H31" s="126">
        <v>-8.4242618741976916E-2</v>
      </c>
      <c r="I31" s="29" t="s">
        <v>137</v>
      </c>
      <c r="J31" s="120">
        <v>6232</v>
      </c>
      <c r="K31" s="126">
        <v>0.15364679748241383</v>
      </c>
      <c r="L31" s="29" t="s">
        <v>137</v>
      </c>
      <c r="M31" s="120">
        <v>5402</v>
      </c>
      <c r="N31" s="126">
        <v>-5.4437248380885706E-2</v>
      </c>
      <c r="O31" s="24" t="s">
        <v>137</v>
      </c>
      <c r="P31" s="122">
        <v>5713</v>
      </c>
      <c r="Q31" s="131">
        <v>6.3413774881098117E-3</v>
      </c>
      <c r="S31" s="674"/>
      <c r="T31" s="25" t="s">
        <v>136</v>
      </c>
      <c r="U31" s="122">
        <v>5677</v>
      </c>
      <c r="V31" s="131">
        <v>6.4100000000000004E-2</v>
      </c>
      <c r="W31" s="25" t="s">
        <v>136</v>
      </c>
      <c r="X31" s="122">
        <v>5335</v>
      </c>
      <c r="Y31" s="131">
        <v>-3.3500000000000002E-2</v>
      </c>
      <c r="Z31" s="473" t="s">
        <v>20</v>
      </c>
      <c r="AA31" s="372">
        <v>4501</v>
      </c>
    </row>
    <row r="32" spans="2:29" s="103" customFormat="1" ht="15" customHeight="1">
      <c r="B32" s="14"/>
      <c r="C32" s="26"/>
      <c r="D32" s="16"/>
      <c r="E32" s="110"/>
      <c r="F32" s="26"/>
      <c r="G32" s="16"/>
      <c r="H32" s="110"/>
      <c r="I32" s="30"/>
      <c r="J32" s="16"/>
      <c r="K32" s="112"/>
      <c r="L32" s="30"/>
      <c r="M32" s="16"/>
      <c r="N32" s="112"/>
      <c r="O32" s="30"/>
      <c r="P32" s="16"/>
      <c r="Q32" s="112"/>
      <c r="S32" s="465"/>
      <c r="AC32" s="104"/>
    </row>
    <row r="33" spans="2:29" s="103" customFormat="1" ht="15" customHeight="1">
      <c r="B33" s="56" t="s">
        <v>1201</v>
      </c>
      <c r="C33" s="26"/>
      <c r="D33" s="16"/>
      <c r="E33" s="110"/>
      <c r="F33" s="26"/>
      <c r="G33" s="16"/>
      <c r="H33" s="110"/>
      <c r="I33" s="30"/>
      <c r="J33" s="16"/>
      <c r="K33" s="112"/>
      <c r="L33" s="30"/>
      <c r="M33" s="16"/>
      <c r="N33" s="112"/>
      <c r="O33" s="30"/>
      <c r="P33" s="16"/>
      <c r="Q33" s="112"/>
      <c r="S33" s="465"/>
      <c r="AC33" s="104"/>
    </row>
    <row r="34" spans="2:29" s="103" customFormat="1" ht="15" customHeight="1">
      <c r="B34" s="56" t="s">
        <v>1202</v>
      </c>
      <c r="C34" s="26"/>
      <c r="D34" s="16"/>
      <c r="E34" s="110"/>
      <c r="F34" s="26"/>
      <c r="G34" s="16"/>
      <c r="H34" s="110"/>
      <c r="I34" s="30"/>
      <c r="J34" s="16"/>
      <c r="K34" s="112"/>
      <c r="L34" s="30"/>
      <c r="M34" s="16"/>
      <c r="N34" s="112"/>
      <c r="O34" s="30"/>
      <c r="P34" s="16"/>
      <c r="Q34" s="112"/>
      <c r="S34" s="465"/>
      <c r="AC34" s="104"/>
    </row>
    <row r="35" spans="2:29" s="103" customFormat="1" ht="15" customHeight="1">
      <c r="B35" s="14"/>
      <c r="C35" s="26"/>
      <c r="D35" s="16"/>
      <c r="E35" s="110"/>
      <c r="F35" s="26"/>
      <c r="G35" s="16"/>
      <c r="H35" s="110"/>
      <c r="I35" s="30"/>
      <c r="J35" s="16"/>
      <c r="K35" s="112"/>
      <c r="L35" s="30"/>
      <c r="M35" s="16"/>
      <c r="N35" s="112"/>
      <c r="O35" s="30"/>
      <c r="P35" s="16"/>
      <c r="Q35" s="112"/>
      <c r="S35" s="465"/>
      <c r="AC35" s="104"/>
    </row>
    <row r="36" spans="2:29" s="103" customFormat="1" ht="16.5" customHeight="1">
      <c r="B36" s="14"/>
      <c r="C36" s="26"/>
      <c r="D36" s="16"/>
      <c r="E36" s="110"/>
      <c r="F36" s="26"/>
      <c r="G36" s="16"/>
      <c r="H36" s="110"/>
      <c r="I36" s="30"/>
      <c r="J36" s="16"/>
      <c r="K36" s="112"/>
      <c r="L36" s="30"/>
      <c r="M36" s="16"/>
      <c r="N36" s="112"/>
      <c r="O36" s="30"/>
      <c r="P36" s="16"/>
      <c r="Q36" s="112"/>
      <c r="S36" s="465"/>
      <c r="AC36" s="104"/>
    </row>
    <row r="37" spans="2:29" s="103" customFormat="1" ht="38.25" customHeight="1">
      <c r="B37" s="14"/>
      <c r="C37" s="14"/>
      <c r="D37" s="14"/>
      <c r="E37" s="115"/>
      <c r="F37" s="1738"/>
      <c r="G37" s="1738"/>
      <c r="H37" s="1738"/>
      <c r="I37" s="1738"/>
      <c r="J37" s="1738"/>
      <c r="K37" s="1738"/>
      <c r="L37" s="1738"/>
      <c r="M37" s="1738"/>
      <c r="N37" s="1738"/>
      <c r="O37" s="1738"/>
      <c r="P37" s="1738"/>
      <c r="Q37" s="112"/>
      <c r="S37" s="465"/>
      <c r="AC37" s="104"/>
    </row>
    <row r="38" spans="2:29" s="103" customFormat="1" ht="13.35" customHeight="1" thickBot="1">
      <c r="B38" s="14"/>
      <c r="C38" s="26"/>
      <c r="D38" s="16"/>
      <c r="E38" s="110"/>
      <c r="F38" s="26"/>
      <c r="G38" s="16"/>
      <c r="H38" s="110"/>
      <c r="I38" s="30"/>
      <c r="J38" s="16"/>
      <c r="K38" s="112"/>
      <c r="L38" s="30"/>
      <c r="M38" s="16"/>
      <c r="N38" s="112"/>
      <c r="O38" s="30"/>
      <c r="P38" s="16"/>
      <c r="Q38" s="112"/>
      <c r="S38" s="465"/>
      <c r="AC38" s="104"/>
    </row>
    <row r="39" spans="2:29" s="103" customFormat="1" ht="30.75" customHeight="1">
      <c r="B39" s="1736" t="s">
        <v>1651</v>
      </c>
      <c r="C39" s="460" t="s">
        <v>1652</v>
      </c>
      <c r="D39" s="461"/>
      <c r="E39" s="672"/>
      <c r="F39" s="460" t="s">
        <v>1653</v>
      </c>
      <c r="G39" s="461"/>
      <c r="H39" s="672"/>
      <c r="I39" s="460" t="s">
        <v>857</v>
      </c>
      <c r="J39" s="461"/>
      <c r="K39" s="672"/>
      <c r="L39" s="460" t="s">
        <v>548</v>
      </c>
      <c r="M39" s="461"/>
      <c r="N39" s="672"/>
      <c r="O39" s="462" t="s">
        <v>540</v>
      </c>
      <c r="P39" s="463"/>
      <c r="Q39" s="464"/>
      <c r="S39" s="465"/>
      <c r="T39" s="462" t="s">
        <v>542</v>
      </c>
      <c r="U39" s="463"/>
      <c r="V39" s="464"/>
      <c r="W39" s="462" t="s">
        <v>544</v>
      </c>
      <c r="X39" s="463"/>
      <c r="Y39" s="464"/>
      <c r="Z39" s="466" t="s">
        <v>1654</v>
      </c>
      <c r="AA39" s="467"/>
      <c r="AC39" s="104"/>
    </row>
    <row r="40" spans="2:29" s="103" customFormat="1" ht="30.75" customHeight="1" thickBot="1">
      <c r="B40" s="1739"/>
      <c r="C40" s="71" t="s">
        <v>505</v>
      </c>
      <c r="D40" s="42" t="s">
        <v>183</v>
      </c>
      <c r="E40" s="675" t="s">
        <v>13</v>
      </c>
      <c r="F40" s="71" t="s">
        <v>505</v>
      </c>
      <c r="G40" s="42" t="s">
        <v>183</v>
      </c>
      <c r="H40" s="675" t="s">
        <v>13</v>
      </c>
      <c r="I40" s="71" t="s">
        <v>505</v>
      </c>
      <c r="J40" s="42" t="s">
        <v>183</v>
      </c>
      <c r="K40" s="675" t="s">
        <v>13</v>
      </c>
      <c r="L40" s="71" t="s">
        <v>505</v>
      </c>
      <c r="M40" s="42" t="s">
        <v>183</v>
      </c>
      <c r="N40" s="675" t="s">
        <v>13</v>
      </c>
      <c r="O40" s="72" t="s">
        <v>505</v>
      </c>
      <c r="P40" s="42" t="s">
        <v>183</v>
      </c>
      <c r="Q40" s="114" t="s">
        <v>13</v>
      </c>
      <c r="S40" s="465"/>
      <c r="T40" s="73" t="s">
        <v>505</v>
      </c>
      <c r="U40" s="42" t="s">
        <v>183</v>
      </c>
      <c r="V40" s="114" t="s">
        <v>13</v>
      </c>
      <c r="W40" s="73" t="s">
        <v>505</v>
      </c>
      <c r="X40" s="42" t="s">
        <v>183</v>
      </c>
      <c r="Y40" s="114" t="s">
        <v>13</v>
      </c>
      <c r="Z40" s="474" t="s">
        <v>506</v>
      </c>
      <c r="AA40" s="469" t="s">
        <v>183</v>
      </c>
      <c r="AC40" s="104"/>
    </row>
    <row r="41" spans="2:29" s="103" customFormat="1" ht="27.75" customHeight="1">
      <c r="B41" s="38">
        <v>26</v>
      </c>
      <c r="C41" s="43" t="s">
        <v>141</v>
      </c>
      <c r="D41" s="118">
        <v>4410</v>
      </c>
      <c r="E41" s="676">
        <f>D41/G42-1</f>
        <v>9.0504451038575739E-2</v>
      </c>
      <c r="F41" s="677" t="s">
        <v>1203</v>
      </c>
      <c r="G41" s="118">
        <v>4422</v>
      </c>
      <c r="H41" s="676">
        <v>-3.6811152254410784E-2</v>
      </c>
      <c r="I41" s="677" t="s">
        <v>1203</v>
      </c>
      <c r="J41" s="118">
        <v>4591</v>
      </c>
      <c r="K41" s="676">
        <v>2.3862622658340715E-2</v>
      </c>
      <c r="L41" s="677" t="s">
        <v>1203</v>
      </c>
      <c r="M41" s="118">
        <v>4484</v>
      </c>
      <c r="N41" s="676">
        <v>3.3179723502304137E-2</v>
      </c>
      <c r="O41" s="677" t="s">
        <v>1203</v>
      </c>
      <c r="P41" s="118">
        <v>4340</v>
      </c>
      <c r="Q41" s="142">
        <v>1.4018691588784993E-2</v>
      </c>
      <c r="S41" s="465"/>
      <c r="T41" s="678" t="s">
        <v>1655</v>
      </c>
      <c r="U41" s="118">
        <v>4280</v>
      </c>
      <c r="V41" s="142">
        <v>3.4099999999999998E-2</v>
      </c>
      <c r="W41" s="678" t="s">
        <v>1203</v>
      </c>
      <c r="X41" s="118">
        <v>4139</v>
      </c>
      <c r="Y41" s="142">
        <v>4.2000000000000003E-2</v>
      </c>
      <c r="Z41" s="679" t="s">
        <v>1203</v>
      </c>
      <c r="AA41" s="475">
        <v>3972</v>
      </c>
      <c r="AC41" s="104"/>
    </row>
    <row r="42" spans="2:29" s="103" customFormat="1" ht="27.75" customHeight="1">
      <c r="B42" s="39">
        <v>27</v>
      </c>
      <c r="C42" s="579" t="s">
        <v>143</v>
      </c>
      <c r="D42" s="573">
        <v>4217</v>
      </c>
      <c r="E42" s="697">
        <f>D42/G44-1</f>
        <v>0.11149182920400635</v>
      </c>
      <c r="F42" s="571" t="s">
        <v>141</v>
      </c>
      <c r="G42" s="573">
        <v>4044</v>
      </c>
      <c r="H42" s="697">
        <v>0.17251377210785734</v>
      </c>
      <c r="I42" s="571" t="s">
        <v>111</v>
      </c>
      <c r="J42" s="573">
        <v>3708</v>
      </c>
      <c r="K42" s="697">
        <v>4.6570702794242136E-2</v>
      </c>
      <c r="L42" s="571" t="s">
        <v>140</v>
      </c>
      <c r="M42" s="573">
        <v>3585</v>
      </c>
      <c r="N42" s="697">
        <v>-9.2175234236515524E-2</v>
      </c>
      <c r="O42" s="578" t="s">
        <v>140</v>
      </c>
      <c r="P42" s="573">
        <v>3949</v>
      </c>
      <c r="Q42" s="703">
        <v>0.13705729916498699</v>
      </c>
      <c r="S42" s="465"/>
      <c r="T42" s="35" t="s">
        <v>35</v>
      </c>
      <c r="U42" s="116">
        <v>3771</v>
      </c>
      <c r="V42" s="143">
        <v>-3.0800000000000001E-2</v>
      </c>
      <c r="W42" s="35" t="s">
        <v>35</v>
      </c>
      <c r="X42" s="116">
        <v>3891</v>
      </c>
      <c r="Y42" s="143">
        <v>1.01E-2</v>
      </c>
      <c r="Z42" s="33" t="s">
        <v>35</v>
      </c>
      <c r="AA42" s="476">
        <v>3852</v>
      </c>
      <c r="AC42" s="104"/>
    </row>
    <row r="43" spans="2:29" s="103" customFormat="1" ht="27.75" customHeight="1">
      <c r="B43" s="39">
        <v>28</v>
      </c>
      <c r="C43" s="35" t="s">
        <v>111</v>
      </c>
      <c r="D43" s="116">
        <v>4073</v>
      </c>
      <c r="E43" s="132">
        <f t="shared" ref="E43" si="1">D43/G43-1</f>
        <v>5.9022360894435799E-2</v>
      </c>
      <c r="F43" s="33" t="s">
        <v>111</v>
      </c>
      <c r="G43" s="116">
        <v>3846</v>
      </c>
      <c r="H43" s="132">
        <v>3.7216828478964459E-2</v>
      </c>
      <c r="I43" s="33" t="s">
        <v>143</v>
      </c>
      <c r="J43" s="116">
        <v>3487</v>
      </c>
      <c r="K43" s="132">
        <v>5.602665051483946E-2</v>
      </c>
      <c r="L43" s="33" t="s">
        <v>141</v>
      </c>
      <c r="M43" s="116">
        <v>3554</v>
      </c>
      <c r="N43" s="132">
        <v>-3.5287730727470157E-2</v>
      </c>
      <c r="O43" s="31" t="s">
        <v>141</v>
      </c>
      <c r="P43" s="116">
        <v>3684</v>
      </c>
      <c r="Q43" s="143">
        <v>-2.3070803500397807E-2</v>
      </c>
      <c r="S43" s="465"/>
      <c r="T43" s="35" t="s">
        <v>37</v>
      </c>
      <c r="U43" s="116">
        <v>3473</v>
      </c>
      <c r="V43" s="143">
        <v>0.11849999999999999</v>
      </c>
      <c r="W43" s="35" t="s">
        <v>142</v>
      </c>
      <c r="X43" s="116">
        <v>3349</v>
      </c>
      <c r="Y43" s="143">
        <v>5.2200000000000003E-2</v>
      </c>
      <c r="Z43" s="33" t="s">
        <v>142</v>
      </c>
      <c r="AA43" s="476">
        <v>3183</v>
      </c>
      <c r="AC43" s="104"/>
    </row>
    <row r="44" spans="2:29" s="103" customFormat="1" ht="27.75" customHeight="1">
      <c r="B44" s="39">
        <v>29</v>
      </c>
      <c r="C44" s="581" t="s">
        <v>1203</v>
      </c>
      <c r="D44" s="573">
        <v>3891</v>
      </c>
      <c r="E44" s="697">
        <f>D44/G41-1</f>
        <v>-0.1200814111261872</v>
      </c>
      <c r="F44" s="571" t="s">
        <v>143</v>
      </c>
      <c r="G44" s="573">
        <v>3794</v>
      </c>
      <c r="H44" s="697">
        <v>8.8041296243188905E-2</v>
      </c>
      <c r="I44" s="571" t="s">
        <v>141</v>
      </c>
      <c r="J44" s="573">
        <v>3449</v>
      </c>
      <c r="K44" s="697">
        <v>-2.9544175576814879E-2</v>
      </c>
      <c r="L44" s="571" t="s">
        <v>111</v>
      </c>
      <c r="M44" s="573">
        <v>3543</v>
      </c>
      <c r="N44" s="697">
        <v>2.4284475281873386E-2</v>
      </c>
      <c r="O44" s="578" t="s">
        <v>111</v>
      </c>
      <c r="P44" s="573">
        <v>3459</v>
      </c>
      <c r="Q44" s="703">
        <v>5.779816513761471E-2</v>
      </c>
      <c r="S44" s="465"/>
      <c r="T44" s="35" t="s">
        <v>142</v>
      </c>
      <c r="U44" s="116">
        <v>3424</v>
      </c>
      <c r="V44" s="143">
        <v>2.24E-2</v>
      </c>
      <c r="W44" s="35" t="s">
        <v>37</v>
      </c>
      <c r="X44" s="116">
        <v>3105</v>
      </c>
      <c r="Y44" s="143">
        <v>-8.6E-3</v>
      </c>
      <c r="Z44" s="33" t="s">
        <v>21</v>
      </c>
      <c r="AA44" s="476">
        <v>3176</v>
      </c>
      <c r="AC44" s="104"/>
    </row>
    <row r="45" spans="2:29" s="103" customFormat="1" ht="27.75" customHeight="1">
      <c r="B45" s="39">
        <v>30</v>
      </c>
      <c r="C45" s="35" t="s">
        <v>148</v>
      </c>
      <c r="D45" s="116">
        <v>3518</v>
      </c>
      <c r="E45" s="132">
        <f>D45/G47-1</f>
        <v>0.15382092489340771</v>
      </c>
      <c r="F45" s="33" t="s">
        <v>140</v>
      </c>
      <c r="G45" s="116">
        <v>3408</v>
      </c>
      <c r="H45" s="132">
        <v>1.6403220996122903E-2</v>
      </c>
      <c r="I45" s="33" t="s">
        <v>140</v>
      </c>
      <c r="J45" s="116">
        <v>3353</v>
      </c>
      <c r="K45" s="132">
        <v>-6.4714086471408638E-2</v>
      </c>
      <c r="L45" s="33" t="s">
        <v>143</v>
      </c>
      <c r="M45" s="116">
        <v>3302</v>
      </c>
      <c r="N45" s="132">
        <v>2.0710973724884063E-2</v>
      </c>
      <c r="O45" s="31" t="s">
        <v>143</v>
      </c>
      <c r="P45" s="116">
        <v>3235</v>
      </c>
      <c r="Q45" s="143">
        <v>-5.5198598130841159E-2</v>
      </c>
      <c r="S45" s="465"/>
      <c r="T45" s="35" t="s">
        <v>21</v>
      </c>
      <c r="U45" s="116">
        <v>3270</v>
      </c>
      <c r="V45" s="143">
        <v>8.2400000000000001E-2</v>
      </c>
      <c r="W45" s="35" t="s">
        <v>21</v>
      </c>
      <c r="X45" s="116">
        <v>3021</v>
      </c>
      <c r="Y45" s="143">
        <v>-4.8800000000000003E-2</v>
      </c>
      <c r="Z45" s="33" t="s">
        <v>37</v>
      </c>
      <c r="AA45" s="476">
        <v>3132</v>
      </c>
      <c r="AC45" s="104"/>
    </row>
    <row r="46" spans="2:29" s="103" customFormat="1" ht="27.75" customHeight="1">
      <c r="B46" s="39">
        <v>31</v>
      </c>
      <c r="C46" s="579" t="s">
        <v>140</v>
      </c>
      <c r="D46" s="573">
        <v>3410</v>
      </c>
      <c r="E46" s="697">
        <f>D46/G45-1</f>
        <v>5.8685446009398845E-4</v>
      </c>
      <c r="F46" s="571" t="s">
        <v>145</v>
      </c>
      <c r="G46" s="573">
        <v>3078</v>
      </c>
      <c r="H46" s="697">
        <v>3.6363636363636376E-2</v>
      </c>
      <c r="I46" s="571" t="s">
        <v>144</v>
      </c>
      <c r="J46" s="573">
        <v>3078</v>
      </c>
      <c r="K46" s="697">
        <v>1.6848364717542141E-2</v>
      </c>
      <c r="L46" s="571" t="s">
        <v>144</v>
      </c>
      <c r="M46" s="573">
        <v>3027</v>
      </c>
      <c r="N46" s="697">
        <v>6.6220500176118247E-2</v>
      </c>
      <c r="O46" s="578" t="s">
        <v>144</v>
      </c>
      <c r="P46" s="573">
        <v>2839</v>
      </c>
      <c r="Q46" s="703">
        <v>1.1760513186029886E-2</v>
      </c>
      <c r="S46" s="465"/>
      <c r="T46" s="35" t="s">
        <v>38</v>
      </c>
      <c r="U46" s="116">
        <v>2934</v>
      </c>
      <c r="V46" s="143">
        <v>4.1200000000000001E-2</v>
      </c>
      <c r="W46" s="35" t="s">
        <v>38</v>
      </c>
      <c r="X46" s="116">
        <v>2818</v>
      </c>
      <c r="Y46" s="143">
        <v>3.5999999999999999E-3</v>
      </c>
      <c r="Z46" s="33" t="s">
        <v>38</v>
      </c>
      <c r="AA46" s="476">
        <v>2808</v>
      </c>
      <c r="AC46" s="104"/>
    </row>
    <row r="47" spans="2:29" s="103" customFormat="1" ht="27.75" customHeight="1">
      <c r="B47" s="39">
        <v>32</v>
      </c>
      <c r="C47" s="35" t="s">
        <v>145</v>
      </c>
      <c r="D47" s="116">
        <v>3021</v>
      </c>
      <c r="E47" s="132">
        <f>D47/G46-1</f>
        <v>-1.851851851851849E-2</v>
      </c>
      <c r="F47" s="33" t="s">
        <v>148</v>
      </c>
      <c r="G47" s="116">
        <v>3049</v>
      </c>
      <c r="H47" s="132">
        <v>0.22351524879614759</v>
      </c>
      <c r="I47" s="33" t="s">
        <v>145</v>
      </c>
      <c r="J47" s="116">
        <v>2970</v>
      </c>
      <c r="K47" s="132">
        <v>2.5198481187435284E-2</v>
      </c>
      <c r="L47" s="33" t="s">
        <v>145</v>
      </c>
      <c r="M47" s="116">
        <v>2897</v>
      </c>
      <c r="N47" s="132">
        <v>2.4398868458274325E-2</v>
      </c>
      <c r="O47" s="31" t="s">
        <v>145</v>
      </c>
      <c r="P47" s="116">
        <v>2828</v>
      </c>
      <c r="Q47" s="143">
        <v>-3.6128152692569859E-2</v>
      </c>
      <c r="S47" s="465"/>
      <c r="T47" s="35" t="s">
        <v>40</v>
      </c>
      <c r="U47" s="116">
        <v>2806</v>
      </c>
      <c r="V47" s="143">
        <v>8.3400000000000002E-2</v>
      </c>
      <c r="W47" s="35" t="s">
        <v>40</v>
      </c>
      <c r="X47" s="116">
        <v>2590</v>
      </c>
      <c r="Y47" s="143">
        <v>4.7699999999999999E-2</v>
      </c>
      <c r="Z47" s="33" t="s">
        <v>40</v>
      </c>
      <c r="AA47" s="476">
        <v>2472</v>
      </c>
      <c r="AC47" s="104"/>
    </row>
    <row r="48" spans="2:29" s="103" customFormat="1" ht="27.75" customHeight="1">
      <c r="B48" s="39">
        <v>33</v>
      </c>
      <c r="C48" s="579" t="s">
        <v>144</v>
      </c>
      <c r="D48" s="573">
        <v>2979</v>
      </c>
      <c r="E48" s="697">
        <f>D48/G48-1</f>
        <v>1.3265306122449028E-2</v>
      </c>
      <c r="F48" s="571" t="s">
        <v>144</v>
      </c>
      <c r="G48" s="573">
        <v>2940</v>
      </c>
      <c r="H48" s="697">
        <v>-4.4834307992202782E-2</v>
      </c>
      <c r="I48" s="571" t="s">
        <v>146</v>
      </c>
      <c r="J48" s="573">
        <v>2758</v>
      </c>
      <c r="K48" s="697">
        <v>9.5168374816982926E-3</v>
      </c>
      <c r="L48" s="571" t="s">
        <v>146</v>
      </c>
      <c r="M48" s="573">
        <v>2732</v>
      </c>
      <c r="N48" s="697">
        <v>4.9155145929339561E-2</v>
      </c>
      <c r="O48" s="578" t="s">
        <v>146</v>
      </c>
      <c r="P48" s="573">
        <v>2604</v>
      </c>
      <c r="Q48" s="703">
        <v>3.0063291139240444E-2</v>
      </c>
      <c r="S48" s="465"/>
      <c r="T48" s="35" t="s">
        <v>44</v>
      </c>
      <c r="U48" s="116">
        <v>2528</v>
      </c>
      <c r="V48" s="143">
        <v>8.6800000000000002E-2</v>
      </c>
      <c r="W48" s="35" t="s">
        <v>44</v>
      </c>
      <c r="X48" s="116">
        <v>2326</v>
      </c>
      <c r="Y48" s="143">
        <v>5.5800000000000002E-2</v>
      </c>
      <c r="Z48" s="33" t="s">
        <v>44</v>
      </c>
      <c r="AA48" s="476">
        <v>2203</v>
      </c>
      <c r="AC48" s="104"/>
    </row>
    <row r="49" spans="2:29" s="103" customFormat="1" ht="27.75" customHeight="1">
      <c r="B49" s="39">
        <v>34</v>
      </c>
      <c r="C49" s="35" t="s">
        <v>146</v>
      </c>
      <c r="D49" s="116">
        <v>2696</v>
      </c>
      <c r="E49" s="132">
        <f>D49/G49-1</f>
        <v>1.7358490566037776E-2</v>
      </c>
      <c r="F49" s="33" t="s">
        <v>146</v>
      </c>
      <c r="G49" s="116">
        <v>2650</v>
      </c>
      <c r="H49" s="132">
        <v>-3.9158810732414784E-2</v>
      </c>
      <c r="I49" s="33" t="s">
        <v>148</v>
      </c>
      <c r="J49" s="116">
        <v>2492</v>
      </c>
      <c r="K49" s="132">
        <v>9.7797356828193793E-2</v>
      </c>
      <c r="L49" s="33" t="s">
        <v>148</v>
      </c>
      <c r="M49" s="116">
        <v>2270</v>
      </c>
      <c r="N49" s="132">
        <v>0.26603457891801452</v>
      </c>
      <c r="O49" s="31" t="s">
        <v>147</v>
      </c>
      <c r="P49" s="116">
        <v>1851</v>
      </c>
      <c r="Q49" s="143">
        <v>7.3043478260869543E-2</v>
      </c>
      <c r="S49" s="465"/>
      <c r="T49" s="35" t="s">
        <v>22</v>
      </c>
      <c r="U49" s="116">
        <v>1727</v>
      </c>
      <c r="V49" s="143">
        <v>6.08E-2</v>
      </c>
      <c r="W49" s="35" t="s">
        <v>22</v>
      </c>
      <c r="X49" s="116">
        <v>1628</v>
      </c>
      <c r="Y49" s="143">
        <v>1.18E-2</v>
      </c>
      <c r="Z49" s="33" t="s">
        <v>22</v>
      </c>
      <c r="AA49" s="476">
        <v>1609</v>
      </c>
      <c r="AC49" s="104"/>
    </row>
    <row r="50" spans="2:29" s="103" customFormat="1" ht="27.75" customHeight="1">
      <c r="B50" s="39">
        <v>35</v>
      </c>
      <c r="C50" s="579" t="s">
        <v>175</v>
      </c>
      <c r="D50" s="573">
        <v>2608</v>
      </c>
      <c r="E50" s="697">
        <f>D50/G50-1</f>
        <v>0.12656587473002157</v>
      </c>
      <c r="F50" s="571" t="s">
        <v>175</v>
      </c>
      <c r="G50" s="573">
        <v>2315</v>
      </c>
      <c r="H50" s="697">
        <v>0.30349099099099108</v>
      </c>
      <c r="I50" s="571" t="s">
        <v>147</v>
      </c>
      <c r="J50" s="573">
        <v>2208</v>
      </c>
      <c r="K50" s="697">
        <v>7.7598828696925359E-2</v>
      </c>
      <c r="L50" s="571" t="s">
        <v>147</v>
      </c>
      <c r="M50" s="573">
        <v>2049</v>
      </c>
      <c r="N50" s="697">
        <v>0.10696920583468406</v>
      </c>
      <c r="O50" s="578" t="s">
        <v>148</v>
      </c>
      <c r="P50" s="573">
        <v>1793</v>
      </c>
      <c r="Q50" s="703">
        <v>0.21230561189993247</v>
      </c>
      <c r="S50" s="465"/>
      <c r="T50" s="35" t="s">
        <v>46</v>
      </c>
      <c r="U50" s="116">
        <v>1725</v>
      </c>
      <c r="V50" s="143">
        <v>6.9400000000000003E-2</v>
      </c>
      <c r="W50" s="35" t="s">
        <v>46</v>
      </c>
      <c r="X50" s="116">
        <v>1613</v>
      </c>
      <c r="Y50" s="143">
        <v>8.6199999999999999E-2</v>
      </c>
      <c r="Z50" s="33" t="s">
        <v>150</v>
      </c>
      <c r="AA50" s="476">
        <v>1501</v>
      </c>
      <c r="AC50" s="104"/>
    </row>
    <row r="51" spans="2:29" s="103" customFormat="1" ht="27.75" customHeight="1">
      <c r="B51" s="39">
        <v>36</v>
      </c>
      <c r="C51" s="35" t="s">
        <v>112</v>
      </c>
      <c r="D51" s="116">
        <v>2316</v>
      </c>
      <c r="E51" s="132">
        <f>D51/G51-1</f>
        <v>6.1411549037580171E-2</v>
      </c>
      <c r="F51" s="33" t="s">
        <v>112</v>
      </c>
      <c r="G51" s="116">
        <v>2182</v>
      </c>
      <c r="H51" s="132">
        <v>0.12764857881136948</v>
      </c>
      <c r="I51" s="33" t="s">
        <v>112</v>
      </c>
      <c r="J51" s="116">
        <v>1935</v>
      </c>
      <c r="K51" s="132">
        <v>9.5076400679117157E-2</v>
      </c>
      <c r="L51" s="33" t="s">
        <v>112</v>
      </c>
      <c r="M51" s="116">
        <v>1767</v>
      </c>
      <c r="N51" s="132">
        <v>-1.340033500837523E-2</v>
      </c>
      <c r="O51" s="31" t="s">
        <v>112</v>
      </c>
      <c r="P51" s="116">
        <v>1791</v>
      </c>
      <c r="Q51" s="143">
        <v>3.7058482918355562E-2</v>
      </c>
      <c r="S51" s="465"/>
      <c r="T51" s="35" t="s">
        <v>150</v>
      </c>
      <c r="U51" s="116">
        <v>1613</v>
      </c>
      <c r="V51" s="143">
        <v>5.91E-2</v>
      </c>
      <c r="W51" s="35" t="s">
        <v>150</v>
      </c>
      <c r="X51" s="116">
        <v>1523</v>
      </c>
      <c r="Y51" s="143">
        <v>1.47E-2</v>
      </c>
      <c r="Z51" s="33" t="s">
        <v>46</v>
      </c>
      <c r="AA51" s="476">
        <v>1485</v>
      </c>
      <c r="AC51" s="104"/>
    </row>
    <row r="52" spans="2:29" s="103" customFormat="1" ht="27.75" customHeight="1">
      <c r="B52" s="39">
        <v>37</v>
      </c>
      <c r="C52" s="579" t="s">
        <v>151</v>
      </c>
      <c r="D52" s="573">
        <v>2019</v>
      </c>
      <c r="E52" s="697">
        <f>D52/G54-1</f>
        <v>3.0102040816326614E-2</v>
      </c>
      <c r="F52" s="571" t="s">
        <v>147</v>
      </c>
      <c r="G52" s="573">
        <v>2011</v>
      </c>
      <c r="H52" s="697">
        <v>-8.9221014492753659E-2</v>
      </c>
      <c r="I52" s="571" t="s">
        <v>153</v>
      </c>
      <c r="J52" s="573">
        <v>1798</v>
      </c>
      <c r="K52" s="697">
        <v>2.2171688459351913E-2</v>
      </c>
      <c r="L52" s="571" t="s">
        <v>153</v>
      </c>
      <c r="M52" s="573">
        <v>1759</v>
      </c>
      <c r="N52" s="697">
        <v>5.0149253731343268E-2</v>
      </c>
      <c r="O52" s="578" t="s">
        <v>151</v>
      </c>
      <c r="P52" s="573">
        <v>1708</v>
      </c>
      <c r="Q52" s="703">
        <v>5.8896466212027265E-2</v>
      </c>
      <c r="S52" s="465"/>
      <c r="T52" s="35" t="s">
        <v>152</v>
      </c>
      <c r="U52" s="116">
        <v>1605</v>
      </c>
      <c r="V52" s="143">
        <v>0.11609999999999999</v>
      </c>
      <c r="W52" s="35" t="s">
        <v>154</v>
      </c>
      <c r="X52" s="116">
        <v>1446</v>
      </c>
      <c r="Y52" s="143">
        <v>4.3999999999999997E-2</v>
      </c>
      <c r="Z52" s="33" t="s">
        <v>160</v>
      </c>
      <c r="AA52" s="476">
        <v>1407</v>
      </c>
      <c r="AC52" s="104"/>
    </row>
    <row r="53" spans="2:29" s="103" customFormat="1" ht="27.75" customHeight="1">
      <c r="B53" s="39">
        <v>38</v>
      </c>
      <c r="C53" s="35" t="s">
        <v>153</v>
      </c>
      <c r="D53" s="116">
        <v>1825</v>
      </c>
      <c r="E53" s="132">
        <f>D53/G53-1</f>
        <v>-7.5481256332320168E-2</v>
      </c>
      <c r="F53" s="33" t="s">
        <v>153</v>
      </c>
      <c r="G53" s="116">
        <v>1974</v>
      </c>
      <c r="H53" s="132">
        <v>9.7886540600667482E-2</v>
      </c>
      <c r="I53" s="33" t="s">
        <v>151</v>
      </c>
      <c r="J53" s="116">
        <v>1791</v>
      </c>
      <c r="K53" s="132">
        <v>2.3428571428571354E-2</v>
      </c>
      <c r="L53" s="33" t="s">
        <v>151</v>
      </c>
      <c r="M53" s="116">
        <v>1750</v>
      </c>
      <c r="N53" s="132">
        <v>2.4590163934426146E-2</v>
      </c>
      <c r="O53" s="31" t="s">
        <v>153</v>
      </c>
      <c r="P53" s="116">
        <v>1675</v>
      </c>
      <c r="Q53" s="143">
        <v>4.3613707165109039E-2</v>
      </c>
      <c r="S53" s="465"/>
      <c r="T53" s="35" t="s">
        <v>154</v>
      </c>
      <c r="U53" s="116">
        <v>1514</v>
      </c>
      <c r="V53" s="143">
        <v>4.7E-2</v>
      </c>
      <c r="W53" s="35" t="s">
        <v>152</v>
      </c>
      <c r="X53" s="116">
        <v>1438</v>
      </c>
      <c r="Y53" s="143">
        <v>8.4500000000000006E-2</v>
      </c>
      <c r="Z53" s="33" t="s">
        <v>154</v>
      </c>
      <c r="AA53" s="476">
        <v>1385</v>
      </c>
      <c r="AC53" s="104"/>
    </row>
    <row r="54" spans="2:29" s="103" customFormat="1" ht="27.75" customHeight="1">
      <c r="B54" s="39">
        <v>39</v>
      </c>
      <c r="C54" s="579" t="s">
        <v>147</v>
      </c>
      <c r="D54" s="573">
        <v>1791</v>
      </c>
      <c r="E54" s="697">
        <f>D54/G52-1</f>
        <v>-0.1093983092988563</v>
      </c>
      <c r="F54" s="571" t="s">
        <v>151</v>
      </c>
      <c r="G54" s="573">
        <v>1960</v>
      </c>
      <c r="H54" s="697">
        <v>9.436069235064215E-2</v>
      </c>
      <c r="I54" s="571" t="s">
        <v>175</v>
      </c>
      <c r="J54" s="573">
        <v>1776</v>
      </c>
      <c r="K54" s="697">
        <v>0.33533834586466171</v>
      </c>
      <c r="L54" s="571" t="s">
        <v>156</v>
      </c>
      <c r="M54" s="573">
        <v>1580</v>
      </c>
      <c r="N54" s="697">
        <v>9.1914305459571466E-2</v>
      </c>
      <c r="O54" s="578" t="s">
        <v>155</v>
      </c>
      <c r="P54" s="573">
        <v>1474</v>
      </c>
      <c r="Q54" s="703">
        <v>-2.6420079260237816E-2</v>
      </c>
      <c r="S54" s="465"/>
      <c r="T54" s="35" t="s">
        <v>149</v>
      </c>
      <c r="U54" s="116">
        <v>1479</v>
      </c>
      <c r="V54" s="143">
        <v>0.23150000000000001</v>
      </c>
      <c r="W54" s="35" t="s">
        <v>158</v>
      </c>
      <c r="X54" s="116">
        <v>1304</v>
      </c>
      <c r="Y54" s="143">
        <v>-3.8300000000000001E-2</v>
      </c>
      <c r="Z54" s="33" t="s">
        <v>158</v>
      </c>
      <c r="AA54" s="476">
        <v>1356</v>
      </c>
      <c r="AC54" s="104"/>
    </row>
    <row r="55" spans="2:29" s="103" customFormat="1" ht="27.75" customHeight="1">
      <c r="B55" s="39">
        <v>40</v>
      </c>
      <c r="C55" s="35" t="s">
        <v>162</v>
      </c>
      <c r="D55" s="116">
        <v>1676</v>
      </c>
      <c r="E55" s="132">
        <f>D55/G58-1</f>
        <v>0.12257200267916946</v>
      </c>
      <c r="F55" s="33" t="s">
        <v>156</v>
      </c>
      <c r="G55" s="116">
        <v>1660</v>
      </c>
      <c r="H55" s="132">
        <v>2.3427866831072786E-2</v>
      </c>
      <c r="I55" s="33" t="s">
        <v>156</v>
      </c>
      <c r="J55" s="116">
        <v>1622</v>
      </c>
      <c r="K55" s="132">
        <v>2.6582278481012578E-2</v>
      </c>
      <c r="L55" s="33" t="s">
        <v>159</v>
      </c>
      <c r="M55" s="116">
        <v>1509</v>
      </c>
      <c r="N55" s="132">
        <v>8.6393088552915831E-2</v>
      </c>
      <c r="O55" s="31" t="s">
        <v>156</v>
      </c>
      <c r="P55" s="116">
        <v>1447</v>
      </c>
      <c r="Q55" s="143">
        <v>7.3442136498516275E-2</v>
      </c>
      <c r="S55" s="465"/>
      <c r="T55" s="35" t="s">
        <v>158</v>
      </c>
      <c r="U55" s="116">
        <v>1392</v>
      </c>
      <c r="V55" s="143">
        <v>6.7500000000000004E-2</v>
      </c>
      <c r="W55" s="35" t="s">
        <v>113</v>
      </c>
      <c r="X55" s="116">
        <v>1294</v>
      </c>
      <c r="Y55" s="143">
        <v>9.5699999999999993E-2</v>
      </c>
      <c r="Z55" s="33" t="s">
        <v>152</v>
      </c>
      <c r="AA55" s="476">
        <v>1326</v>
      </c>
      <c r="AC55" s="104"/>
    </row>
    <row r="56" spans="2:29" s="103" customFormat="1" ht="27.75" customHeight="1">
      <c r="B56" s="39">
        <v>41</v>
      </c>
      <c r="C56" s="579" t="s">
        <v>156</v>
      </c>
      <c r="D56" s="573">
        <v>1655</v>
      </c>
      <c r="E56" s="697">
        <f>D56/G55-1</f>
        <v>-3.0120481927711218E-3</v>
      </c>
      <c r="F56" s="571" t="s">
        <v>159</v>
      </c>
      <c r="G56" s="573">
        <v>1614</v>
      </c>
      <c r="H56" s="697">
        <v>2.4844720496894901E-3</v>
      </c>
      <c r="I56" s="571" t="s">
        <v>159</v>
      </c>
      <c r="J56" s="573">
        <v>1610</v>
      </c>
      <c r="K56" s="697">
        <v>6.6931742876076949E-2</v>
      </c>
      <c r="L56" s="571" t="s">
        <v>155</v>
      </c>
      <c r="M56" s="573">
        <v>1377</v>
      </c>
      <c r="N56" s="697">
        <v>-6.580732700135683E-2</v>
      </c>
      <c r="O56" s="578" t="s">
        <v>159</v>
      </c>
      <c r="P56" s="573">
        <v>1389</v>
      </c>
      <c r="Q56" s="703">
        <v>-2.1551724137931494E-3</v>
      </c>
      <c r="S56" s="465"/>
      <c r="T56" s="35" t="s">
        <v>157</v>
      </c>
      <c r="U56" s="116">
        <v>1348</v>
      </c>
      <c r="V56" s="143">
        <v>0.1104</v>
      </c>
      <c r="W56" s="35" t="s">
        <v>164</v>
      </c>
      <c r="X56" s="116">
        <v>1238</v>
      </c>
      <c r="Y56" s="143">
        <v>1.5599999999999999E-2</v>
      </c>
      <c r="Z56" s="33" t="s">
        <v>164</v>
      </c>
      <c r="AA56" s="476">
        <v>1219</v>
      </c>
      <c r="AC56" s="104"/>
    </row>
    <row r="57" spans="2:29" s="103" customFormat="1" ht="27.75" customHeight="1">
      <c r="B57" s="39">
        <v>42</v>
      </c>
      <c r="C57" s="35" t="s">
        <v>113</v>
      </c>
      <c r="D57" s="116">
        <v>1618</v>
      </c>
      <c r="E57" s="132">
        <f>D57/G57-1</f>
        <v>5.5446836268754129E-2</v>
      </c>
      <c r="F57" s="33" t="s">
        <v>113</v>
      </c>
      <c r="G57" s="116">
        <v>1533</v>
      </c>
      <c r="H57" s="132">
        <v>0.18837209302325575</v>
      </c>
      <c r="I57" s="33" t="s">
        <v>155</v>
      </c>
      <c r="J57" s="116">
        <v>1471</v>
      </c>
      <c r="K57" s="132">
        <v>6.8264342774146725E-2</v>
      </c>
      <c r="L57" s="33" t="s">
        <v>161</v>
      </c>
      <c r="M57" s="116">
        <v>1355</v>
      </c>
      <c r="N57" s="132">
        <v>1.726726726726735E-2</v>
      </c>
      <c r="O57" s="31" t="s">
        <v>161</v>
      </c>
      <c r="P57" s="116">
        <v>1332</v>
      </c>
      <c r="Q57" s="143">
        <v>3.1758326878388754E-2</v>
      </c>
      <c r="S57" s="465"/>
      <c r="T57" s="35" t="s">
        <v>23</v>
      </c>
      <c r="U57" s="116">
        <v>1347</v>
      </c>
      <c r="V57" s="143">
        <v>4.1000000000000002E-2</v>
      </c>
      <c r="W57" s="35" t="s">
        <v>160</v>
      </c>
      <c r="X57" s="116">
        <v>1230</v>
      </c>
      <c r="Y57" s="143">
        <v>-0.1258</v>
      </c>
      <c r="Z57" s="33" t="s">
        <v>113</v>
      </c>
      <c r="AA57" s="476">
        <v>1181</v>
      </c>
      <c r="AC57" s="104"/>
    </row>
    <row r="58" spans="2:29" s="103" customFormat="1" ht="27.75" customHeight="1">
      <c r="B58" s="39">
        <v>43</v>
      </c>
      <c r="C58" s="579" t="s">
        <v>159</v>
      </c>
      <c r="D58" s="573">
        <v>1597</v>
      </c>
      <c r="E58" s="697">
        <f>D58/G56-1</f>
        <v>-1.0532837670384154E-2</v>
      </c>
      <c r="F58" s="571" t="s">
        <v>162</v>
      </c>
      <c r="G58" s="573">
        <v>1493</v>
      </c>
      <c r="H58" s="697">
        <v>0.17006269592476486</v>
      </c>
      <c r="I58" s="571" t="s">
        <v>161</v>
      </c>
      <c r="J58" s="573">
        <v>1336</v>
      </c>
      <c r="K58" s="697">
        <v>-1.4022140221402246E-2</v>
      </c>
      <c r="L58" s="571" t="s">
        <v>175</v>
      </c>
      <c r="M58" s="573">
        <v>1330</v>
      </c>
      <c r="N58" s="697">
        <v>0.49270482603815946</v>
      </c>
      <c r="O58" s="578" t="s">
        <v>162</v>
      </c>
      <c r="P58" s="573">
        <v>1273</v>
      </c>
      <c r="Q58" s="703">
        <v>7.1548821548821584E-2</v>
      </c>
      <c r="S58" s="465"/>
      <c r="T58" s="35" t="s">
        <v>160</v>
      </c>
      <c r="U58" s="116">
        <v>1291</v>
      </c>
      <c r="V58" s="143">
        <v>4.9599999999999998E-2</v>
      </c>
      <c r="W58" s="35" t="s">
        <v>157</v>
      </c>
      <c r="X58" s="116">
        <v>1214</v>
      </c>
      <c r="Y58" s="143">
        <v>5.1999999999999998E-2</v>
      </c>
      <c r="Z58" s="33" t="s">
        <v>157</v>
      </c>
      <c r="AA58" s="476">
        <v>1154</v>
      </c>
      <c r="AC58" s="104"/>
    </row>
    <row r="59" spans="2:29" s="103" customFormat="1" ht="27.75" customHeight="1">
      <c r="B59" s="39">
        <v>44</v>
      </c>
      <c r="C59" s="35" t="s">
        <v>155</v>
      </c>
      <c r="D59" s="116">
        <v>1505</v>
      </c>
      <c r="E59" s="132">
        <f>D59/G59-1</f>
        <v>2.4506466984343112E-2</v>
      </c>
      <c r="F59" s="33" t="s">
        <v>155</v>
      </c>
      <c r="G59" s="116">
        <v>1469</v>
      </c>
      <c r="H59" s="132">
        <v>-1.3596193065941176E-3</v>
      </c>
      <c r="I59" s="33" t="s">
        <v>113</v>
      </c>
      <c r="J59" s="116">
        <v>1290</v>
      </c>
      <c r="K59" s="132">
        <v>2.3310023310023631E-3</v>
      </c>
      <c r="L59" s="33" t="s">
        <v>113</v>
      </c>
      <c r="M59" s="116">
        <v>1287</v>
      </c>
      <c r="N59" s="132">
        <v>3.7903225806451557E-2</v>
      </c>
      <c r="O59" s="31" t="s">
        <v>113</v>
      </c>
      <c r="P59" s="116">
        <v>1240</v>
      </c>
      <c r="Q59" s="143">
        <v>-7.9435783221974754E-2</v>
      </c>
      <c r="S59" s="465"/>
      <c r="T59" s="35" t="s">
        <v>163</v>
      </c>
      <c r="U59" s="116">
        <v>1188</v>
      </c>
      <c r="V59" s="143">
        <v>5.04E-2</v>
      </c>
      <c r="W59" s="35" t="s">
        <v>149</v>
      </c>
      <c r="X59" s="116">
        <v>1201</v>
      </c>
      <c r="Y59" s="143">
        <v>0.16719999999999999</v>
      </c>
      <c r="Z59" s="33" t="s">
        <v>163</v>
      </c>
      <c r="AA59" s="476">
        <v>1138</v>
      </c>
      <c r="AC59" s="104"/>
    </row>
    <row r="60" spans="2:29" s="103" customFormat="1" ht="27.75" customHeight="1">
      <c r="B60" s="39">
        <v>45</v>
      </c>
      <c r="C60" s="579" t="s">
        <v>179</v>
      </c>
      <c r="D60" s="573">
        <v>1362</v>
      </c>
      <c r="E60" s="697">
        <f>D60/G60-1</f>
        <v>3.0257186081694476E-2</v>
      </c>
      <c r="F60" s="571" t="s">
        <v>179</v>
      </c>
      <c r="G60" s="573">
        <v>1322</v>
      </c>
      <c r="H60" s="697">
        <v>0.27606177606177607</v>
      </c>
      <c r="I60" s="571" t="s">
        <v>162</v>
      </c>
      <c r="J60" s="573">
        <v>1276</v>
      </c>
      <c r="K60" s="697">
        <v>1.6733067729083562E-2</v>
      </c>
      <c r="L60" s="571" t="s">
        <v>162</v>
      </c>
      <c r="M60" s="573">
        <v>1255</v>
      </c>
      <c r="N60" s="697">
        <v>-1.4139827179890041E-2</v>
      </c>
      <c r="O60" s="578" t="s">
        <v>165</v>
      </c>
      <c r="P60" s="573">
        <v>1045</v>
      </c>
      <c r="Q60" s="703">
        <v>-7.4402125775022143E-2</v>
      </c>
      <c r="S60" s="465"/>
      <c r="T60" s="35" t="s">
        <v>164</v>
      </c>
      <c r="U60" s="116">
        <v>1129</v>
      </c>
      <c r="V60" s="143">
        <v>-8.7999999999999995E-2</v>
      </c>
      <c r="W60" s="35" t="s">
        <v>163</v>
      </c>
      <c r="X60" s="116">
        <v>1131</v>
      </c>
      <c r="Y60" s="143">
        <v>-6.1999999999999998E-3</v>
      </c>
      <c r="Z60" s="33" t="s">
        <v>168</v>
      </c>
      <c r="AA60" s="476">
        <v>1079</v>
      </c>
      <c r="AC60" s="104"/>
    </row>
    <row r="61" spans="2:29" s="103" customFormat="1" ht="27.75" customHeight="1">
      <c r="B61" s="39">
        <v>46</v>
      </c>
      <c r="C61" s="35" t="s">
        <v>161</v>
      </c>
      <c r="D61" s="116">
        <v>1283</v>
      </c>
      <c r="E61" s="132">
        <f>D61/G61-1</f>
        <v>3.634894991922466E-2</v>
      </c>
      <c r="F61" s="33" t="s">
        <v>161</v>
      </c>
      <c r="G61" s="116">
        <v>1238</v>
      </c>
      <c r="H61" s="132">
        <v>-7.3353293413173648E-2</v>
      </c>
      <c r="I61" s="33" t="s">
        <v>166</v>
      </c>
      <c r="J61" s="116">
        <v>1088</v>
      </c>
      <c r="K61" s="132">
        <v>-6.3926940639269514E-3</v>
      </c>
      <c r="L61" s="33" t="s">
        <v>166</v>
      </c>
      <c r="M61" s="116">
        <v>1095</v>
      </c>
      <c r="N61" s="132">
        <v>8.308605341246289E-2</v>
      </c>
      <c r="O61" s="31" t="s">
        <v>166</v>
      </c>
      <c r="P61" s="116">
        <v>1011</v>
      </c>
      <c r="Q61" s="143">
        <v>0.11221122112211224</v>
      </c>
      <c r="S61" s="465"/>
      <c r="T61" s="35" t="s">
        <v>168</v>
      </c>
      <c r="U61" s="116">
        <v>1113</v>
      </c>
      <c r="V61" s="143">
        <v>0.06</v>
      </c>
      <c r="W61" s="35" t="s">
        <v>168</v>
      </c>
      <c r="X61" s="116">
        <v>1050</v>
      </c>
      <c r="Y61" s="143">
        <v>-2.69E-2</v>
      </c>
      <c r="Z61" s="33" t="s">
        <v>149</v>
      </c>
      <c r="AA61" s="476">
        <v>1029</v>
      </c>
      <c r="AC61" s="104"/>
    </row>
    <row r="62" spans="2:29" s="103" customFormat="1" ht="27.75" customHeight="1">
      <c r="B62" s="39">
        <v>47</v>
      </c>
      <c r="C62" s="579" t="s">
        <v>170</v>
      </c>
      <c r="D62" s="573">
        <v>1156</v>
      </c>
      <c r="E62" s="697">
        <f>D62/G62-1</f>
        <v>2.9385574354407806E-2</v>
      </c>
      <c r="F62" s="571" t="s">
        <v>170</v>
      </c>
      <c r="G62" s="573">
        <v>1123</v>
      </c>
      <c r="H62" s="697">
        <v>8.6073500967118077E-2</v>
      </c>
      <c r="I62" s="582" t="s">
        <v>323</v>
      </c>
      <c r="J62" s="573">
        <v>1083</v>
      </c>
      <c r="K62" s="697">
        <v>8.6258776328987041E-2</v>
      </c>
      <c r="L62" s="571" t="s">
        <v>170</v>
      </c>
      <c r="M62" s="573">
        <v>1065</v>
      </c>
      <c r="N62" s="697">
        <v>0.11635220125786172</v>
      </c>
      <c r="O62" s="578" t="s">
        <v>167</v>
      </c>
      <c r="P62" s="573">
        <v>1002</v>
      </c>
      <c r="Q62" s="703">
        <v>5.031446540880502E-2</v>
      </c>
      <c r="S62" s="465"/>
      <c r="T62" s="109" t="s">
        <v>323</v>
      </c>
      <c r="U62" s="116">
        <v>997</v>
      </c>
      <c r="V62" s="143">
        <v>6.8599999999999994E-2</v>
      </c>
      <c r="W62" s="109" t="s">
        <v>1204</v>
      </c>
      <c r="X62" s="116">
        <v>1004</v>
      </c>
      <c r="Y62" s="143">
        <v>-4.0000000000000001E-3</v>
      </c>
      <c r="Z62" s="137" t="s">
        <v>1204</v>
      </c>
      <c r="AA62" s="476">
        <v>1008</v>
      </c>
      <c r="AC62" s="104"/>
    </row>
    <row r="63" spans="2:29" s="103" customFormat="1" ht="27.75" customHeight="1">
      <c r="B63" s="39">
        <v>48</v>
      </c>
      <c r="C63" s="35" t="s">
        <v>166</v>
      </c>
      <c r="D63" s="116">
        <v>1147</v>
      </c>
      <c r="E63" s="132">
        <f>D63/G64-1</f>
        <v>3.6133694670279937E-2</v>
      </c>
      <c r="F63" s="137" t="s">
        <v>323</v>
      </c>
      <c r="G63" s="116">
        <v>1109</v>
      </c>
      <c r="H63" s="132">
        <v>2.4007386888273308E-2</v>
      </c>
      <c r="I63" s="33" t="s">
        <v>179</v>
      </c>
      <c r="J63" s="116">
        <v>1036</v>
      </c>
      <c r="K63" s="132">
        <v>0.12000000000000011</v>
      </c>
      <c r="L63" s="33" t="s">
        <v>169</v>
      </c>
      <c r="M63" s="116">
        <v>1019</v>
      </c>
      <c r="N63" s="132">
        <v>3.3468559837728229E-2</v>
      </c>
      <c r="O63" s="31" t="s">
        <v>169</v>
      </c>
      <c r="P63" s="116">
        <v>986</v>
      </c>
      <c r="Q63" s="143">
        <v>-0.11410601976639712</v>
      </c>
      <c r="S63" s="465"/>
      <c r="T63" s="109" t="s">
        <v>171</v>
      </c>
      <c r="U63" s="116">
        <v>986</v>
      </c>
      <c r="V63" s="143">
        <v>8.5900000000000004E-2</v>
      </c>
      <c r="W63" s="109" t="s">
        <v>323</v>
      </c>
      <c r="X63" s="116">
        <v>933</v>
      </c>
      <c r="Y63" s="143">
        <v>2.0799999999999999E-2</v>
      </c>
      <c r="Z63" s="137" t="s">
        <v>323</v>
      </c>
      <c r="AA63" s="476">
        <v>914</v>
      </c>
      <c r="AC63" s="104"/>
    </row>
    <row r="64" spans="2:29" s="103" customFormat="1" ht="27.75" customHeight="1">
      <c r="B64" s="39">
        <v>49</v>
      </c>
      <c r="C64" s="571" t="s">
        <v>171</v>
      </c>
      <c r="D64" s="573">
        <v>1078</v>
      </c>
      <c r="E64" s="697">
        <f>D64/G65-1</f>
        <v>6.5359477124182774E-3</v>
      </c>
      <c r="F64" s="571" t="s">
        <v>166</v>
      </c>
      <c r="G64" s="573">
        <v>1107</v>
      </c>
      <c r="H64" s="697">
        <v>1.7463235294117752E-2</v>
      </c>
      <c r="I64" s="571" t="s">
        <v>170</v>
      </c>
      <c r="J64" s="573">
        <v>1034</v>
      </c>
      <c r="K64" s="697">
        <v>-2.9107981220657275E-2</v>
      </c>
      <c r="L64" s="571" t="s">
        <v>167</v>
      </c>
      <c r="M64" s="573">
        <v>1013</v>
      </c>
      <c r="N64" s="697">
        <v>1.0978043912175606E-2</v>
      </c>
      <c r="O64" s="578" t="s">
        <v>170</v>
      </c>
      <c r="P64" s="573">
        <v>954</v>
      </c>
      <c r="Q64" s="703">
        <v>3.3586132177681582E-2</v>
      </c>
      <c r="S64" s="465"/>
      <c r="T64" s="35" t="s">
        <v>30</v>
      </c>
      <c r="U64" s="116">
        <v>954</v>
      </c>
      <c r="V64" s="143">
        <v>8.1600000000000006E-2</v>
      </c>
      <c r="W64" s="35" t="s">
        <v>171</v>
      </c>
      <c r="X64" s="116">
        <v>908</v>
      </c>
      <c r="Y64" s="143">
        <v>5.4600000000000003E-2</v>
      </c>
      <c r="Z64" s="33" t="s">
        <v>30</v>
      </c>
      <c r="AA64" s="476">
        <v>886</v>
      </c>
      <c r="AC64" s="104"/>
    </row>
    <row r="65" spans="2:29" s="103" customFormat="1" ht="27.75" customHeight="1" thickBot="1">
      <c r="B65" s="40">
        <v>50</v>
      </c>
      <c r="C65" s="477" t="s">
        <v>323</v>
      </c>
      <c r="D65" s="117">
        <v>1053</v>
      </c>
      <c r="E65" s="133">
        <f>D65/G63-1</f>
        <v>-5.0495942290351703E-2</v>
      </c>
      <c r="F65" s="105" t="s">
        <v>171</v>
      </c>
      <c r="G65" s="117">
        <v>1071</v>
      </c>
      <c r="H65" s="133">
        <v>0.10640495867768585</v>
      </c>
      <c r="I65" s="105" t="s">
        <v>167</v>
      </c>
      <c r="J65" s="117">
        <v>1015</v>
      </c>
      <c r="K65" s="133">
        <v>1.9743336623889718E-3</v>
      </c>
      <c r="L65" s="106" t="s">
        <v>323</v>
      </c>
      <c r="M65" s="117">
        <v>997</v>
      </c>
      <c r="N65" s="133">
        <v>4.9473684210526336E-2</v>
      </c>
      <c r="O65" s="108" t="s">
        <v>323</v>
      </c>
      <c r="P65" s="117">
        <v>950</v>
      </c>
      <c r="Q65" s="144">
        <v>-4.7141424272818422E-2</v>
      </c>
      <c r="S65" s="465"/>
      <c r="T65" s="477" t="s">
        <v>1204</v>
      </c>
      <c r="U65" s="117">
        <v>944</v>
      </c>
      <c r="V65" s="144">
        <v>-5.9799999999999999E-2</v>
      </c>
      <c r="W65" s="37" t="s">
        <v>30</v>
      </c>
      <c r="X65" s="117">
        <v>882</v>
      </c>
      <c r="Y65" s="144">
        <v>-4.4999999999999997E-3</v>
      </c>
      <c r="Z65" s="105" t="s">
        <v>171</v>
      </c>
      <c r="AA65" s="478">
        <v>861</v>
      </c>
      <c r="AC65" s="104"/>
    </row>
  </sheetData>
  <mergeCells count="3">
    <mergeCell ref="B5:B6"/>
    <mergeCell ref="F37:P37"/>
    <mergeCell ref="B39:B40"/>
  </mergeCells>
  <phoneticPr fontId="38"/>
  <pageMargins left="0" right="0" top="0" bottom="0"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65"/>
  <sheetViews>
    <sheetView view="pageBreakPreview" zoomScaleNormal="100" zoomScaleSheetLayoutView="100" workbookViewId="0">
      <selection activeCell="S47" sqref="S47"/>
    </sheetView>
  </sheetViews>
  <sheetFormatPr defaultRowHeight="15" customHeight="1"/>
  <cols>
    <col min="1" max="1" width="1.125" customWidth="1"/>
    <col min="2" max="2" width="2.75" style="14" customWidth="1"/>
    <col min="3" max="3" width="7.5" style="26" customWidth="1"/>
    <col min="4" max="4" width="5.625" style="16" customWidth="1"/>
    <col min="5" max="5" width="6.25" style="680" customWidth="1"/>
    <col min="6" max="6" width="7.5" style="26" customWidth="1"/>
    <col min="7" max="7" width="5.625" style="16" customWidth="1"/>
    <col min="8" max="8" width="6.25" style="680" customWidth="1"/>
    <col min="9" max="9" width="7.5" style="30" customWidth="1"/>
    <col min="10" max="10" width="5.625" style="16" customWidth="1"/>
    <col min="11" max="11" width="6.25" style="681" customWidth="1"/>
    <col min="12" max="12" width="7.5" style="30" customWidth="1"/>
    <col min="13" max="13" width="5.625" style="16" customWidth="1"/>
    <col min="14" max="14" width="6.25" style="681" customWidth="1"/>
    <col min="15" max="15" width="7.5" style="30" customWidth="1"/>
    <col min="16" max="16" width="5.625" style="16" customWidth="1"/>
    <col min="17" max="17" width="6.375" style="681" customWidth="1"/>
    <col min="18" max="18" width="1.125" customWidth="1"/>
    <col min="20" max="20" width="7.5" customWidth="1"/>
    <col min="21" max="21" width="5.625" customWidth="1"/>
    <col min="22" max="22" width="6.25" customWidth="1"/>
    <col min="23" max="23" width="7.5" customWidth="1"/>
    <col min="24" max="24" width="5.625" style="141" customWidth="1"/>
    <col min="25" max="25" width="6.25" customWidth="1"/>
    <col min="26" max="26" width="7.375" customWidth="1"/>
    <col min="27" max="27" width="5.625" customWidth="1"/>
  </cols>
  <sheetData>
    <row r="1" spans="1:27" ht="2.1" customHeight="1"/>
    <row r="2" spans="1:27" ht="39" customHeight="1"/>
    <row r="3" spans="1:27" ht="17.25" customHeight="1">
      <c r="A3" s="384"/>
      <c r="B3" s="385" t="s">
        <v>184</v>
      </c>
      <c r="C3" s="386"/>
      <c r="D3" s="386"/>
      <c r="E3" s="682"/>
      <c r="F3" s="386"/>
      <c r="G3" s="386"/>
      <c r="H3" s="682"/>
      <c r="I3" s="386"/>
      <c r="J3" s="387"/>
      <c r="K3" s="683"/>
      <c r="L3" s="1042"/>
      <c r="M3" s="54"/>
      <c r="N3" s="683"/>
      <c r="O3" s="1042"/>
      <c r="Q3" s="1339" t="s">
        <v>539</v>
      </c>
    </row>
    <row r="4" spans="1:27" ht="13.35" customHeight="1" thickBot="1">
      <c r="Q4" s="276" t="s">
        <v>1009</v>
      </c>
    </row>
    <row r="5" spans="1:27" s="103" customFormat="1" ht="30.75" customHeight="1">
      <c r="B5" s="1736" t="s">
        <v>138</v>
      </c>
      <c r="C5" s="460" t="s">
        <v>1088</v>
      </c>
      <c r="D5" s="461"/>
      <c r="E5" s="672"/>
      <c r="F5" s="460" t="s">
        <v>992</v>
      </c>
      <c r="G5" s="461"/>
      <c r="H5" s="672"/>
      <c r="I5" s="460" t="s">
        <v>857</v>
      </c>
      <c r="J5" s="461"/>
      <c r="K5" s="672"/>
      <c r="L5" s="460" t="s">
        <v>548</v>
      </c>
      <c r="M5" s="461"/>
      <c r="N5" s="672"/>
      <c r="O5" s="462" t="s">
        <v>540</v>
      </c>
      <c r="P5" s="463"/>
      <c r="Q5" s="464"/>
      <c r="T5" s="462" t="s">
        <v>542</v>
      </c>
      <c r="U5" s="463"/>
      <c r="V5" s="464"/>
      <c r="W5" s="462" t="s">
        <v>545</v>
      </c>
      <c r="X5" s="463"/>
      <c r="Y5" s="464"/>
      <c r="Z5" s="479" t="s">
        <v>547</v>
      </c>
      <c r="AA5" s="480"/>
    </row>
    <row r="6" spans="1:27" s="103" customFormat="1" ht="30.75" customHeight="1" thickBot="1">
      <c r="B6" s="1737"/>
      <c r="C6" s="52" t="s">
        <v>506</v>
      </c>
      <c r="D6" s="41" t="s">
        <v>459</v>
      </c>
      <c r="E6" s="673" t="s">
        <v>13</v>
      </c>
      <c r="F6" s="52" t="s">
        <v>506</v>
      </c>
      <c r="G6" s="41" t="s">
        <v>459</v>
      </c>
      <c r="H6" s="673" t="s">
        <v>13</v>
      </c>
      <c r="I6" s="52" t="s">
        <v>506</v>
      </c>
      <c r="J6" s="41" t="s">
        <v>459</v>
      </c>
      <c r="K6" s="673" t="s">
        <v>13</v>
      </c>
      <c r="L6" s="52" t="s">
        <v>506</v>
      </c>
      <c r="M6" s="41" t="s">
        <v>459</v>
      </c>
      <c r="N6" s="673" t="s">
        <v>13</v>
      </c>
      <c r="O6" s="69" t="s">
        <v>506</v>
      </c>
      <c r="P6" s="41" t="s">
        <v>459</v>
      </c>
      <c r="Q6" s="113" t="s">
        <v>13</v>
      </c>
      <c r="T6" s="70" t="s">
        <v>506</v>
      </c>
      <c r="U6" s="41" t="s">
        <v>459</v>
      </c>
      <c r="V6" s="113" t="s">
        <v>13</v>
      </c>
      <c r="W6" s="70" t="s">
        <v>506</v>
      </c>
      <c r="X6" s="41" t="s">
        <v>459</v>
      </c>
      <c r="Y6" s="113" t="s">
        <v>13</v>
      </c>
      <c r="Z6" s="481" t="s">
        <v>506</v>
      </c>
      <c r="AA6" s="482" t="s">
        <v>459</v>
      </c>
    </row>
    <row r="7" spans="1:27" s="104" customFormat="1" ht="27.75" customHeight="1">
      <c r="B7" s="1011">
        <v>1</v>
      </c>
      <c r="C7" s="27" t="s">
        <v>1650</v>
      </c>
      <c r="D7" s="715">
        <v>192766</v>
      </c>
      <c r="E7" s="124">
        <f>D7/G7-1</f>
        <v>2.5793027847104355E-2</v>
      </c>
      <c r="F7" s="27" t="s">
        <v>1650</v>
      </c>
      <c r="G7" s="715">
        <v>187919</v>
      </c>
      <c r="H7" s="124">
        <v>2.5389324806565305E-2</v>
      </c>
      <c r="I7" s="27" t="s">
        <v>1650</v>
      </c>
      <c r="J7" s="715">
        <v>183266</v>
      </c>
      <c r="K7" s="124">
        <v>5.4671224520332018E-2</v>
      </c>
      <c r="L7" s="27" t="s">
        <v>1650</v>
      </c>
      <c r="M7" s="715">
        <v>173766</v>
      </c>
      <c r="N7" s="124">
        <v>5.3497593093329687E-2</v>
      </c>
      <c r="O7" s="18" t="s">
        <v>114</v>
      </c>
      <c r="P7" s="717">
        <v>164942</v>
      </c>
      <c r="Q7" s="1041">
        <v>2.2642445284890567E-2</v>
      </c>
      <c r="S7" s="674"/>
      <c r="T7" s="19" t="s">
        <v>114</v>
      </c>
      <c r="U7" s="717">
        <v>161290</v>
      </c>
      <c r="V7" s="1041">
        <v>3.37313413704039E-2</v>
      </c>
      <c r="W7" s="19" t="s">
        <v>114</v>
      </c>
      <c r="X7" s="717">
        <v>156027</v>
      </c>
      <c r="Y7" s="1041">
        <v>5.3154867973432607E-2</v>
      </c>
      <c r="Z7" s="863" t="s">
        <v>114</v>
      </c>
      <c r="AA7" s="484">
        <v>148152</v>
      </c>
    </row>
    <row r="8" spans="1:27" s="104" customFormat="1" ht="27.75" customHeight="1">
      <c r="B8" s="1012">
        <v>2</v>
      </c>
      <c r="C8" s="571" t="s">
        <v>118</v>
      </c>
      <c r="D8" s="573">
        <v>56006</v>
      </c>
      <c r="E8" s="697">
        <f t="shared" ref="E8:E24" si="0">D8/G8-1</f>
        <v>5.7155800520970912E-2</v>
      </c>
      <c r="F8" s="571" t="s">
        <v>118</v>
      </c>
      <c r="G8" s="573">
        <v>52978</v>
      </c>
      <c r="H8" s="697">
        <v>2.5691661342471583E-2</v>
      </c>
      <c r="I8" s="571" t="s">
        <v>118</v>
      </c>
      <c r="J8" s="573">
        <v>51651</v>
      </c>
      <c r="K8" s="697">
        <v>6.3018378645372408E-2</v>
      </c>
      <c r="L8" s="571" t="s">
        <v>7</v>
      </c>
      <c r="M8" s="573">
        <v>50689</v>
      </c>
      <c r="N8" s="697">
        <v>-3.7794229309035643E-2</v>
      </c>
      <c r="O8" s="572" t="s">
        <v>7</v>
      </c>
      <c r="P8" s="575">
        <v>52680</v>
      </c>
      <c r="Q8" s="699">
        <v>-6.2814781280063903E-3</v>
      </c>
      <c r="S8" s="674"/>
      <c r="T8" s="22" t="s">
        <v>7</v>
      </c>
      <c r="U8" s="121">
        <v>53013</v>
      </c>
      <c r="V8" s="129">
        <v>-2.8674557514016596E-2</v>
      </c>
      <c r="W8" s="22" t="s">
        <v>7</v>
      </c>
      <c r="X8" s="121">
        <v>54578</v>
      </c>
      <c r="Y8" s="129">
        <v>-2.4713639856328462E-2</v>
      </c>
      <c r="Z8" s="28" t="s">
        <v>7</v>
      </c>
      <c r="AA8" s="485">
        <v>55961</v>
      </c>
    </row>
    <row r="9" spans="1:27" s="104" customFormat="1" ht="27.75" customHeight="1">
      <c r="B9" s="1012">
        <v>3</v>
      </c>
      <c r="C9" s="28" t="s">
        <v>7</v>
      </c>
      <c r="D9" s="119">
        <v>48490</v>
      </c>
      <c r="E9" s="125">
        <f t="shared" si="0"/>
        <v>-2.0502979497020513E-2</v>
      </c>
      <c r="F9" s="28" t="s">
        <v>7</v>
      </c>
      <c r="G9" s="119">
        <v>49505</v>
      </c>
      <c r="H9" s="125">
        <v>-2.1117987859134324E-2</v>
      </c>
      <c r="I9" s="28" t="s">
        <v>7</v>
      </c>
      <c r="J9" s="119">
        <v>50573</v>
      </c>
      <c r="K9" s="125">
        <v>-2.2884649529483214E-3</v>
      </c>
      <c r="L9" s="28" t="s">
        <v>118</v>
      </c>
      <c r="M9" s="119">
        <v>48589</v>
      </c>
      <c r="N9" s="125">
        <v>5.9322403418505365E-2</v>
      </c>
      <c r="O9" s="21" t="s">
        <v>118</v>
      </c>
      <c r="P9" s="121">
        <v>45868</v>
      </c>
      <c r="Q9" s="129">
        <v>3.4670997721684582E-2</v>
      </c>
      <c r="S9" s="674"/>
      <c r="T9" s="22" t="s">
        <v>118</v>
      </c>
      <c r="U9" s="121">
        <v>44331</v>
      </c>
      <c r="V9" s="129">
        <v>5.2218081697562369E-2</v>
      </c>
      <c r="W9" s="22" t="s">
        <v>118</v>
      </c>
      <c r="X9" s="121">
        <v>42131</v>
      </c>
      <c r="Y9" s="129">
        <v>6.5420797086789495E-2</v>
      </c>
      <c r="Z9" s="28" t="s">
        <v>118</v>
      </c>
      <c r="AA9" s="485">
        <v>39544</v>
      </c>
    </row>
    <row r="10" spans="1:27" s="104" customFormat="1" ht="27.75" customHeight="1">
      <c r="B10" s="1012">
        <v>4</v>
      </c>
      <c r="C10" s="571" t="s">
        <v>59</v>
      </c>
      <c r="D10" s="573">
        <v>43791</v>
      </c>
      <c r="E10" s="697">
        <f t="shared" si="0"/>
        <v>2.8271538262850227E-2</v>
      </c>
      <c r="F10" s="571" t="s">
        <v>59</v>
      </c>
      <c r="G10" s="573">
        <v>42587</v>
      </c>
      <c r="H10" s="697">
        <v>2.8398251672260955E-2</v>
      </c>
      <c r="I10" s="571" t="s">
        <v>59</v>
      </c>
      <c r="J10" s="573">
        <v>41411</v>
      </c>
      <c r="K10" s="697">
        <v>3.7817653250463712E-2</v>
      </c>
      <c r="L10" s="571" t="s">
        <v>59</v>
      </c>
      <c r="M10" s="573">
        <v>39902</v>
      </c>
      <c r="N10" s="697">
        <v>5.863313169903428E-2</v>
      </c>
      <c r="O10" s="572" t="s">
        <v>59</v>
      </c>
      <c r="P10" s="575">
        <v>37692</v>
      </c>
      <c r="Q10" s="699">
        <v>2.8374986358179699E-2</v>
      </c>
      <c r="S10" s="674"/>
      <c r="T10" s="22" t="s">
        <v>59</v>
      </c>
      <c r="U10" s="121">
        <v>36652</v>
      </c>
      <c r="V10" s="129">
        <v>4.0599625234228665E-2</v>
      </c>
      <c r="W10" s="22" t="s">
        <v>59</v>
      </c>
      <c r="X10" s="121">
        <v>35222</v>
      </c>
      <c r="Y10" s="129">
        <v>6.8272117921809983E-2</v>
      </c>
      <c r="Z10" s="28" t="s">
        <v>59</v>
      </c>
      <c r="AA10" s="485">
        <v>32971</v>
      </c>
    </row>
    <row r="11" spans="1:27" s="104" customFormat="1" ht="27.75" customHeight="1">
      <c r="B11" s="1012">
        <v>5</v>
      </c>
      <c r="C11" s="28" t="s">
        <v>173</v>
      </c>
      <c r="D11" s="119">
        <v>21808</v>
      </c>
      <c r="E11" s="125">
        <f t="shared" si="0"/>
        <v>0.10224917867071004</v>
      </c>
      <c r="F11" s="28" t="s">
        <v>173</v>
      </c>
      <c r="G11" s="119">
        <v>19785</v>
      </c>
      <c r="H11" s="125">
        <v>4.5111193280862105E-2</v>
      </c>
      <c r="I11" s="28" t="s">
        <v>173</v>
      </c>
      <c r="J11" s="119">
        <v>18931</v>
      </c>
      <c r="K11" s="125">
        <v>7.7155049786628682E-2</v>
      </c>
      <c r="L11" s="28" t="s">
        <v>173</v>
      </c>
      <c r="M11" s="119">
        <v>17575</v>
      </c>
      <c r="N11" s="125">
        <v>2.5858043427504196E-2</v>
      </c>
      <c r="O11" s="21" t="s">
        <v>173</v>
      </c>
      <c r="P11" s="121">
        <v>17132</v>
      </c>
      <c r="Q11" s="129">
        <v>4.661249923636146E-2</v>
      </c>
      <c r="S11" s="674"/>
      <c r="T11" s="22" t="s">
        <v>173</v>
      </c>
      <c r="U11" s="121">
        <v>16369</v>
      </c>
      <c r="V11" s="129">
        <v>6.8123980424143582E-2</v>
      </c>
      <c r="W11" s="22" t="s">
        <v>173</v>
      </c>
      <c r="X11" s="121">
        <v>15325</v>
      </c>
      <c r="Y11" s="129">
        <v>4.2304291641161562E-2</v>
      </c>
      <c r="Z11" s="28" t="s">
        <v>173</v>
      </c>
      <c r="AA11" s="485">
        <v>14703</v>
      </c>
    </row>
    <row r="12" spans="1:27" s="104" customFormat="1" ht="27.75" customHeight="1">
      <c r="B12" s="1012">
        <v>6</v>
      </c>
      <c r="C12" s="571" t="s">
        <v>121</v>
      </c>
      <c r="D12" s="573">
        <v>11957</v>
      </c>
      <c r="E12" s="697">
        <f>D12/G14-1</f>
        <v>0.16528603449956147</v>
      </c>
      <c r="F12" s="571" t="s">
        <v>120</v>
      </c>
      <c r="G12" s="573">
        <v>11234</v>
      </c>
      <c r="H12" s="697">
        <v>5.2858481724461059E-2</v>
      </c>
      <c r="I12" s="571" t="s">
        <v>130</v>
      </c>
      <c r="J12" s="573">
        <v>11238</v>
      </c>
      <c r="K12" s="697">
        <v>-7.1136404054772395E-4</v>
      </c>
      <c r="L12" s="571" t="s">
        <v>130</v>
      </c>
      <c r="M12" s="573">
        <v>11246</v>
      </c>
      <c r="N12" s="697">
        <v>-1.7902366605536679E-2</v>
      </c>
      <c r="O12" s="572" t="s">
        <v>130</v>
      </c>
      <c r="P12" s="575">
        <v>11451</v>
      </c>
      <c r="Q12" s="699">
        <v>2.3964946794241326E-2</v>
      </c>
      <c r="S12" s="674"/>
      <c r="T12" s="22" t="s">
        <v>130</v>
      </c>
      <c r="U12" s="121">
        <v>11183</v>
      </c>
      <c r="V12" s="129">
        <v>8.0544120279224529E-4</v>
      </c>
      <c r="W12" s="22" t="s">
        <v>130</v>
      </c>
      <c r="X12" s="121">
        <v>11174</v>
      </c>
      <c r="Y12" s="129">
        <v>-1.115044247787611E-2</v>
      </c>
      <c r="Z12" s="28" t="s">
        <v>130</v>
      </c>
      <c r="AA12" s="485">
        <v>11300</v>
      </c>
    </row>
    <row r="13" spans="1:27" s="104" customFormat="1" ht="27.75" customHeight="1">
      <c r="B13" s="1012">
        <v>7</v>
      </c>
      <c r="C13" s="28" t="s">
        <v>120</v>
      </c>
      <c r="D13" s="119">
        <v>11907</v>
      </c>
      <c r="E13" s="125">
        <f>D13/G12-1</f>
        <v>5.9907423891757183E-2</v>
      </c>
      <c r="F13" s="28" t="s">
        <v>130</v>
      </c>
      <c r="G13" s="119">
        <v>11056</v>
      </c>
      <c r="H13" s="125">
        <v>-1.6195052500444951E-2</v>
      </c>
      <c r="I13" s="28" t="s">
        <v>120</v>
      </c>
      <c r="J13" s="119">
        <v>10670</v>
      </c>
      <c r="K13" s="125">
        <v>6.3914647522185675E-2</v>
      </c>
      <c r="L13" s="28" t="s">
        <v>120</v>
      </c>
      <c r="M13" s="119">
        <v>10029</v>
      </c>
      <c r="N13" s="125">
        <v>9.9188952213941306E-2</v>
      </c>
      <c r="O13" s="21" t="s">
        <v>120</v>
      </c>
      <c r="P13" s="121">
        <v>9124</v>
      </c>
      <c r="Q13" s="129">
        <v>-4.3821209465377819E-4</v>
      </c>
      <c r="S13" s="674"/>
      <c r="T13" s="22" t="s">
        <v>120</v>
      </c>
      <c r="U13" s="121">
        <v>9128</v>
      </c>
      <c r="V13" s="129">
        <v>6.7352666043030807E-2</v>
      </c>
      <c r="W13" s="22" t="s">
        <v>120</v>
      </c>
      <c r="X13" s="121">
        <v>8552</v>
      </c>
      <c r="Y13" s="129">
        <v>3.3599226492627476E-2</v>
      </c>
      <c r="Z13" s="28" t="s">
        <v>120</v>
      </c>
      <c r="AA13" s="485">
        <v>8274</v>
      </c>
    </row>
    <row r="14" spans="1:27" s="104" customFormat="1" ht="27.75" customHeight="1">
      <c r="B14" s="1012">
        <v>8</v>
      </c>
      <c r="C14" s="571" t="s">
        <v>130</v>
      </c>
      <c r="D14" s="573">
        <v>10951</v>
      </c>
      <c r="E14" s="697">
        <f>D14/G13-1</f>
        <v>-9.497105643994197E-3</v>
      </c>
      <c r="F14" s="571" t="s">
        <v>121</v>
      </c>
      <c r="G14" s="573">
        <v>10261</v>
      </c>
      <c r="H14" s="697">
        <v>0.14866226351729539</v>
      </c>
      <c r="I14" s="571" t="s">
        <v>108</v>
      </c>
      <c r="J14" s="573">
        <v>9652</v>
      </c>
      <c r="K14" s="697">
        <v>9.9191436055118931E-2</v>
      </c>
      <c r="L14" s="571" t="s">
        <v>108</v>
      </c>
      <c r="M14" s="573">
        <v>8781</v>
      </c>
      <c r="N14" s="697">
        <v>3.9909995262908504E-2</v>
      </c>
      <c r="O14" s="572" t="s">
        <v>108</v>
      </c>
      <c r="P14" s="575">
        <v>8444</v>
      </c>
      <c r="Q14" s="699">
        <v>4.9074419182507212E-2</v>
      </c>
      <c r="S14" s="674"/>
      <c r="T14" s="22" t="s">
        <v>121</v>
      </c>
      <c r="U14" s="121">
        <v>8420</v>
      </c>
      <c r="V14" s="129">
        <v>4.9482737130749133E-2</v>
      </c>
      <c r="W14" s="22" t="s">
        <v>121</v>
      </c>
      <c r="X14" s="121">
        <v>8023</v>
      </c>
      <c r="Y14" s="129">
        <v>6.7030190184865113E-2</v>
      </c>
      <c r="Z14" s="28" t="s">
        <v>121</v>
      </c>
      <c r="AA14" s="485">
        <v>7519</v>
      </c>
    </row>
    <row r="15" spans="1:27" s="104" customFormat="1" ht="27.75" customHeight="1">
      <c r="B15" s="1012">
        <v>9</v>
      </c>
      <c r="C15" s="28" t="s">
        <v>108</v>
      </c>
      <c r="D15" s="119">
        <v>10426</v>
      </c>
      <c r="E15" s="125">
        <f t="shared" si="0"/>
        <v>4.6471946200943526E-2</v>
      </c>
      <c r="F15" s="28" t="s">
        <v>108</v>
      </c>
      <c r="G15" s="119">
        <v>9963</v>
      </c>
      <c r="H15" s="125">
        <v>3.2221301284707904E-2</v>
      </c>
      <c r="I15" s="28" t="s">
        <v>121</v>
      </c>
      <c r="J15" s="119">
        <v>8933</v>
      </c>
      <c r="K15" s="125">
        <v>9.6073619631901863E-2</v>
      </c>
      <c r="L15" s="28" t="s">
        <v>121</v>
      </c>
      <c r="M15" s="119">
        <v>8150</v>
      </c>
      <c r="N15" s="125">
        <v>0.19606692104490753</v>
      </c>
      <c r="O15" s="21" t="s">
        <v>123</v>
      </c>
      <c r="P15" s="121">
        <v>6835</v>
      </c>
      <c r="Q15" s="129">
        <v>-2.7738264580369876E-2</v>
      </c>
      <c r="S15" s="674"/>
      <c r="T15" s="22" t="s">
        <v>108</v>
      </c>
      <c r="U15" s="121">
        <v>8049</v>
      </c>
      <c r="V15" s="129">
        <v>6.4400952129066491E-2</v>
      </c>
      <c r="W15" s="22" t="s">
        <v>108</v>
      </c>
      <c r="X15" s="121">
        <v>7562</v>
      </c>
      <c r="Y15" s="129">
        <v>5.4084192918873786E-2</v>
      </c>
      <c r="Z15" s="28" t="s">
        <v>108</v>
      </c>
      <c r="AA15" s="485">
        <v>7174</v>
      </c>
    </row>
    <row r="16" spans="1:27" s="104" customFormat="1" ht="27.75" customHeight="1">
      <c r="B16" s="1012">
        <v>10</v>
      </c>
      <c r="C16" s="571" t="s">
        <v>123</v>
      </c>
      <c r="D16" s="573">
        <v>8362</v>
      </c>
      <c r="E16" s="697">
        <f t="shared" si="0"/>
        <v>3.721161002232698E-2</v>
      </c>
      <c r="F16" s="571" t="s">
        <v>123</v>
      </c>
      <c r="G16" s="573">
        <v>8062</v>
      </c>
      <c r="H16" s="697">
        <v>2.2058823529411686E-2</v>
      </c>
      <c r="I16" s="571" t="s">
        <v>123</v>
      </c>
      <c r="J16" s="573">
        <v>7888</v>
      </c>
      <c r="K16" s="697">
        <v>5.1593120917211133E-2</v>
      </c>
      <c r="L16" s="571" t="s">
        <v>123</v>
      </c>
      <c r="M16" s="573">
        <v>7501</v>
      </c>
      <c r="N16" s="697">
        <v>9.7439648866130213E-2</v>
      </c>
      <c r="O16" s="572" t="s">
        <v>121</v>
      </c>
      <c r="P16" s="575">
        <v>6814</v>
      </c>
      <c r="Q16" s="699">
        <v>-0.19073634204275536</v>
      </c>
      <c r="S16" s="674"/>
      <c r="T16" s="22" t="s">
        <v>123</v>
      </c>
      <c r="U16" s="121">
        <v>7030</v>
      </c>
      <c r="V16" s="129">
        <v>8.7393658159319321E-2</v>
      </c>
      <c r="W16" s="22" t="s">
        <v>123</v>
      </c>
      <c r="X16" s="121">
        <v>6465</v>
      </c>
      <c r="Y16" s="129">
        <v>3.8053949903660955E-2</v>
      </c>
      <c r="Z16" s="28" t="s">
        <v>123</v>
      </c>
      <c r="AA16" s="485">
        <v>6228</v>
      </c>
    </row>
    <row r="17" spans="2:29" s="104" customFormat="1" ht="27.75" customHeight="1">
      <c r="B17" s="1012">
        <v>11</v>
      </c>
      <c r="C17" s="28" t="s">
        <v>131</v>
      </c>
      <c r="D17" s="119">
        <v>5580</v>
      </c>
      <c r="E17" s="125">
        <f t="shared" si="0"/>
        <v>4.3966323666978502E-2</v>
      </c>
      <c r="F17" s="28" t="s">
        <v>131</v>
      </c>
      <c r="G17" s="119">
        <v>5345</v>
      </c>
      <c r="H17" s="125">
        <v>1.9454510776273137E-2</v>
      </c>
      <c r="I17" s="28" t="s">
        <v>125</v>
      </c>
      <c r="J17" s="119">
        <v>5252</v>
      </c>
      <c r="K17" s="125">
        <v>3.0207924676343589E-2</v>
      </c>
      <c r="L17" s="28" t="s">
        <v>125</v>
      </c>
      <c r="M17" s="119">
        <v>5098</v>
      </c>
      <c r="N17" s="125">
        <v>4.8108552631578982E-2</v>
      </c>
      <c r="O17" s="21" t="s">
        <v>125</v>
      </c>
      <c r="P17" s="121">
        <v>4864</v>
      </c>
      <c r="Q17" s="129">
        <v>3.9094210638752402E-2</v>
      </c>
      <c r="S17" s="674"/>
      <c r="T17" s="22" t="s">
        <v>125</v>
      </c>
      <c r="U17" s="121">
        <v>4681</v>
      </c>
      <c r="V17" s="129">
        <v>-6.7158230370665595E-2</v>
      </c>
      <c r="W17" s="22" t="s">
        <v>125</v>
      </c>
      <c r="X17" s="121">
        <v>5018</v>
      </c>
      <c r="Y17" s="129">
        <v>0.1210902591599643</v>
      </c>
      <c r="Z17" s="28" t="s">
        <v>125</v>
      </c>
      <c r="AA17" s="485">
        <v>4476</v>
      </c>
    </row>
    <row r="18" spans="2:29" s="104" customFormat="1" ht="27.75" customHeight="1">
      <c r="B18" s="1012">
        <v>12</v>
      </c>
      <c r="C18" s="571" t="s">
        <v>125</v>
      </c>
      <c r="D18" s="573">
        <v>5423</v>
      </c>
      <c r="E18" s="697">
        <f t="shared" si="0"/>
        <v>4.148261955060506E-2</v>
      </c>
      <c r="F18" s="571" t="s">
        <v>125</v>
      </c>
      <c r="G18" s="573">
        <v>5207</v>
      </c>
      <c r="H18" s="697">
        <v>-8.5681645087585245E-3</v>
      </c>
      <c r="I18" s="571" t="s">
        <v>131</v>
      </c>
      <c r="J18" s="573">
        <v>5243</v>
      </c>
      <c r="K18" s="697">
        <v>4.6924920127795477E-2</v>
      </c>
      <c r="L18" s="571" t="s">
        <v>131</v>
      </c>
      <c r="M18" s="573">
        <v>5008</v>
      </c>
      <c r="N18" s="697">
        <v>6.1241788514515783E-2</v>
      </c>
      <c r="O18" s="572" t="s">
        <v>131</v>
      </c>
      <c r="P18" s="575">
        <v>4719</v>
      </c>
      <c r="Q18" s="699">
        <v>3.7142857142857144E-2</v>
      </c>
      <c r="S18" s="674"/>
      <c r="T18" s="22" t="s">
        <v>131</v>
      </c>
      <c r="U18" s="121">
        <v>4550</v>
      </c>
      <c r="V18" s="129">
        <v>3.7391700866393096E-2</v>
      </c>
      <c r="W18" s="22" t="s">
        <v>131</v>
      </c>
      <c r="X18" s="121">
        <v>4386</v>
      </c>
      <c r="Y18" s="129">
        <v>5.4073540014419663E-2</v>
      </c>
      <c r="Z18" s="28" t="s">
        <v>131</v>
      </c>
      <c r="AA18" s="485">
        <v>4161</v>
      </c>
    </row>
    <row r="19" spans="2:29" s="104" customFormat="1" ht="27.75" customHeight="1">
      <c r="B19" s="1012">
        <v>13</v>
      </c>
      <c r="C19" s="28" t="s">
        <v>127</v>
      </c>
      <c r="D19" s="119">
        <v>4789</v>
      </c>
      <c r="E19" s="125">
        <f t="shared" si="0"/>
        <v>2.9671038486347001E-2</v>
      </c>
      <c r="F19" s="28" t="s">
        <v>127</v>
      </c>
      <c r="G19" s="119">
        <v>4651</v>
      </c>
      <c r="H19" s="125">
        <v>3.3785285619026384E-2</v>
      </c>
      <c r="I19" s="28" t="s">
        <v>127</v>
      </c>
      <c r="J19" s="119">
        <v>4499</v>
      </c>
      <c r="K19" s="125">
        <v>2.133938706015881E-2</v>
      </c>
      <c r="L19" s="28" t="s">
        <v>127</v>
      </c>
      <c r="M19" s="119">
        <v>4405</v>
      </c>
      <c r="N19" s="125">
        <v>3.0891645214135233E-2</v>
      </c>
      <c r="O19" s="21" t="s">
        <v>127</v>
      </c>
      <c r="P19" s="121">
        <v>4273</v>
      </c>
      <c r="Q19" s="129">
        <v>4.2303172737956363E-3</v>
      </c>
      <c r="S19" s="674"/>
      <c r="T19" s="22" t="s">
        <v>127</v>
      </c>
      <c r="U19" s="121">
        <v>4255</v>
      </c>
      <c r="V19" s="129">
        <v>2.4067388688327362E-2</v>
      </c>
      <c r="W19" s="22" t="s">
        <v>127</v>
      </c>
      <c r="X19" s="121">
        <v>4155</v>
      </c>
      <c r="Y19" s="129">
        <v>3.3325043521511999E-2</v>
      </c>
      <c r="Z19" s="28" t="s">
        <v>127</v>
      </c>
      <c r="AA19" s="485">
        <v>4021</v>
      </c>
    </row>
    <row r="20" spans="2:29" s="104" customFormat="1" ht="27.75" customHeight="1">
      <c r="B20" s="1012">
        <v>14</v>
      </c>
      <c r="C20" s="571" t="s">
        <v>141</v>
      </c>
      <c r="D20" s="573">
        <v>4043</v>
      </c>
      <c r="E20" s="697">
        <f t="shared" si="0"/>
        <v>9.8044541010320563E-2</v>
      </c>
      <c r="F20" s="571" t="s">
        <v>141</v>
      </c>
      <c r="G20" s="573">
        <v>3682</v>
      </c>
      <c r="H20" s="697">
        <v>0.17410714285714279</v>
      </c>
      <c r="I20" s="571" t="s">
        <v>116</v>
      </c>
      <c r="J20" s="573">
        <v>3509</v>
      </c>
      <c r="K20" s="697">
        <v>9.1446345256609662E-2</v>
      </c>
      <c r="L20" s="571" t="s">
        <v>141</v>
      </c>
      <c r="M20" s="573">
        <v>3219</v>
      </c>
      <c r="N20" s="697">
        <v>-5.8221181977764824E-2</v>
      </c>
      <c r="O20" s="572" t="s">
        <v>141</v>
      </c>
      <c r="P20" s="575">
        <v>3418</v>
      </c>
      <c r="Q20" s="699">
        <v>-2.1751574127074957E-2</v>
      </c>
      <c r="S20" s="674"/>
      <c r="T20" s="15" t="s">
        <v>141</v>
      </c>
      <c r="U20" s="121">
        <v>3494</v>
      </c>
      <c r="V20" s="129">
        <v>-4.0109890109890078E-2</v>
      </c>
      <c r="W20" s="15" t="s">
        <v>141</v>
      </c>
      <c r="X20" s="121">
        <v>3640</v>
      </c>
      <c r="Y20" s="129">
        <v>3.2917139614074831E-2</v>
      </c>
      <c r="Z20" s="28" t="s">
        <v>141</v>
      </c>
      <c r="AA20" s="485">
        <v>3524</v>
      </c>
    </row>
    <row r="21" spans="2:29" s="104" customFormat="1" ht="27.75" customHeight="1">
      <c r="B21" s="1012">
        <v>15</v>
      </c>
      <c r="C21" s="28" t="s">
        <v>143</v>
      </c>
      <c r="D21" s="119">
        <v>3114</v>
      </c>
      <c r="E21" s="125">
        <f>D21/G25-1</f>
        <v>0.12337662337662336</v>
      </c>
      <c r="F21" s="28" t="s">
        <v>116</v>
      </c>
      <c r="G21" s="119">
        <v>3022</v>
      </c>
      <c r="H21" s="125">
        <v>-0.13878597891137079</v>
      </c>
      <c r="I21" s="28" t="s">
        <v>141</v>
      </c>
      <c r="J21" s="119">
        <v>3136</v>
      </c>
      <c r="K21" s="125">
        <v>-2.5784405094749885E-2</v>
      </c>
      <c r="L21" s="28" t="s">
        <v>116</v>
      </c>
      <c r="M21" s="119">
        <v>3215</v>
      </c>
      <c r="N21" s="125">
        <v>0.13403880070546736</v>
      </c>
      <c r="O21" s="21" t="s">
        <v>116</v>
      </c>
      <c r="P21" s="121">
        <v>2835</v>
      </c>
      <c r="Q21" s="129">
        <v>0.11790220820189279</v>
      </c>
      <c r="S21" s="674"/>
      <c r="T21" s="22" t="s">
        <v>110</v>
      </c>
      <c r="U21" s="121">
        <v>2721</v>
      </c>
      <c r="V21" s="129">
        <v>1.1148272017837302E-2</v>
      </c>
      <c r="W21" s="22" t="s">
        <v>110</v>
      </c>
      <c r="X21" s="121">
        <v>2691</v>
      </c>
      <c r="Y21" s="129">
        <v>2.2805017103762815E-2</v>
      </c>
      <c r="Z21" s="28" t="s">
        <v>110</v>
      </c>
      <c r="AA21" s="485">
        <v>2631</v>
      </c>
    </row>
    <row r="22" spans="2:29" s="104" customFormat="1" ht="27.75" customHeight="1">
      <c r="B22" s="1012">
        <v>16</v>
      </c>
      <c r="C22" s="571" t="s">
        <v>116</v>
      </c>
      <c r="D22" s="573">
        <v>3067</v>
      </c>
      <c r="E22" s="697">
        <f>D22/G21-1</f>
        <v>1.4890800794176151E-2</v>
      </c>
      <c r="F22" s="576" t="s">
        <v>110</v>
      </c>
      <c r="G22" s="573">
        <v>2942</v>
      </c>
      <c r="H22" s="697">
        <v>4.7720797720797625E-2</v>
      </c>
      <c r="I22" s="582" t="s">
        <v>1203</v>
      </c>
      <c r="J22" s="573">
        <v>2830</v>
      </c>
      <c r="K22" s="697">
        <v>2.0555355210962967E-2</v>
      </c>
      <c r="L22" s="582" t="s">
        <v>1203</v>
      </c>
      <c r="M22" s="573">
        <v>2773</v>
      </c>
      <c r="N22" s="697">
        <v>1.986024273630016E-2</v>
      </c>
      <c r="O22" s="714" t="s">
        <v>1203</v>
      </c>
      <c r="P22" s="575">
        <v>2719</v>
      </c>
      <c r="Q22" s="699">
        <v>9.2798812175203249E-3</v>
      </c>
      <c r="S22" s="674"/>
      <c r="T22" s="684" t="s">
        <v>1203</v>
      </c>
      <c r="U22" s="121">
        <v>2694</v>
      </c>
      <c r="V22" s="129">
        <v>2.9029793735676046E-2</v>
      </c>
      <c r="W22" s="684" t="s">
        <v>1203</v>
      </c>
      <c r="X22" s="121">
        <v>2618</v>
      </c>
      <c r="Y22" s="129">
        <v>2.6666666666666616E-2</v>
      </c>
      <c r="Z22" s="488" t="s">
        <v>1203</v>
      </c>
      <c r="AA22" s="485">
        <v>2550</v>
      </c>
    </row>
    <row r="23" spans="2:29" s="104" customFormat="1" ht="27.75" customHeight="1">
      <c r="B23" s="1012">
        <v>17</v>
      </c>
      <c r="C23" s="28" t="s">
        <v>110</v>
      </c>
      <c r="D23" s="119">
        <v>3006</v>
      </c>
      <c r="E23" s="125">
        <f>D23/G22-1</f>
        <v>2.1753908905506547E-2</v>
      </c>
      <c r="F23" s="488" t="s">
        <v>1203</v>
      </c>
      <c r="G23" s="119">
        <v>2838</v>
      </c>
      <c r="H23" s="125">
        <v>2.8268551236749762E-3</v>
      </c>
      <c r="I23" s="28" t="s">
        <v>110</v>
      </c>
      <c r="J23" s="119">
        <v>2808</v>
      </c>
      <c r="K23" s="125">
        <v>1.9607843137254832E-2</v>
      </c>
      <c r="L23" s="28" t="s">
        <v>110</v>
      </c>
      <c r="M23" s="119">
        <v>2754</v>
      </c>
      <c r="N23" s="125">
        <v>1.4738393515106862E-2</v>
      </c>
      <c r="O23" s="21" t="s">
        <v>110</v>
      </c>
      <c r="P23" s="121">
        <v>2714</v>
      </c>
      <c r="Q23" s="129">
        <v>-2.5725836089672827E-3</v>
      </c>
      <c r="S23" s="674"/>
      <c r="T23" s="22" t="s">
        <v>145</v>
      </c>
      <c r="U23" s="121">
        <v>2685</v>
      </c>
      <c r="V23" s="129">
        <v>3.8684719535783341E-2</v>
      </c>
      <c r="W23" s="22" t="s">
        <v>145</v>
      </c>
      <c r="X23" s="121">
        <v>2585</v>
      </c>
      <c r="Y23" s="129">
        <v>1.6915814319433453E-2</v>
      </c>
      <c r="Z23" s="28" t="s">
        <v>145</v>
      </c>
      <c r="AA23" s="485">
        <v>2542</v>
      </c>
    </row>
    <row r="24" spans="2:29" s="104" customFormat="1" ht="27.75" customHeight="1">
      <c r="B24" s="1012">
        <v>18</v>
      </c>
      <c r="C24" s="571" t="s">
        <v>145</v>
      </c>
      <c r="D24" s="573">
        <v>2811</v>
      </c>
      <c r="E24" s="697">
        <f t="shared" si="0"/>
        <v>-3.5561877667145136E-4</v>
      </c>
      <c r="F24" s="571" t="s">
        <v>145</v>
      </c>
      <c r="G24" s="573">
        <v>2812</v>
      </c>
      <c r="H24" s="697">
        <v>2.6652062796641118E-2</v>
      </c>
      <c r="I24" s="571" t="s">
        <v>145</v>
      </c>
      <c r="J24" s="573">
        <v>2739</v>
      </c>
      <c r="K24" s="697">
        <v>2.2396416573348343E-2</v>
      </c>
      <c r="L24" s="571" t="s">
        <v>140</v>
      </c>
      <c r="M24" s="573">
        <v>2679</v>
      </c>
      <c r="N24" s="697">
        <v>1.9406392694063967E-2</v>
      </c>
      <c r="O24" s="572" t="s">
        <v>140</v>
      </c>
      <c r="P24" s="575">
        <v>2628</v>
      </c>
      <c r="Q24" s="699">
        <v>6.1818181818181772E-2</v>
      </c>
      <c r="S24" s="674"/>
      <c r="T24" s="22" t="s">
        <v>116</v>
      </c>
      <c r="U24" s="121">
        <v>2536</v>
      </c>
      <c r="V24" s="129">
        <v>0.20647002854424357</v>
      </c>
      <c r="W24" s="22" t="s">
        <v>140</v>
      </c>
      <c r="X24" s="121">
        <v>2240</v>
      </c>
      <c r="Y24" s="129">
        <v>-8.7947882736156391E-2</v>
      </c>
      <c r="Z24" s="28" t="s">
        <v>140</v>
      </c>
      <c r="AA24" s="485">
        <v>2456</v>
      </c>
    </row>
    <row r="25" spans="2:29" s="104" customFormat="1" ht="27.75" customHeight="1">
      <c r="B25" s="1012">
        <v>19</v>
      </c>
      <c r="C25" s="28" t="s">
        <v>107</v>
      </c>
      <c r="D25" s="119">
        <v>2700</v>
      </c>
      <c r="E25" s="125">
        <f>D25/G29-1</f>
        <v>0.11065405183052235</v>
      </c>
      <c r="F25" s="28" t="s">
        <v>143</v>
      </c>
      <c r="G25" s="119">
        <v>2772</v>
      </c>
      <c r="H25" s="125">
        <v>7.7341624562767164E-2</v>
      </c>
      <c r="I25" s="28" t="s">
        <v>143</v>
      </c>
      <c r="J25" s="119">
        <v>2573</v>
      </c>
      <c r="K25" s="125">
        <v>3.6663980660757378E-2</v>
      </c>
      <c r="L25" s="28" t="s">
        <v>145</v>
      </c>
      <c r="M25" s="119">
        <v>2679</v>
      </c>
      <c r="N25" s="125">
        <v>2.4474187380497225E-2</v>
      </c>
      <c r="O25" s="21" t="s">
        <v>145</v>
      </c>
      <c r="P25" s="121">
        <v>2615</v>
      </c>
      <c r="Q25" s="129">
        <v>-2.6070763500931071E-2</v>
      </c>
      <c r="S25" s="674"/>
      <c r="T25" s="22" t="s">
        <v>140</v>
      </c>
      <c r="U25" s="121">
        <v>2475</v>
      </c>
      <c r="V25" s="129">
        <v>0.10491071428571419</v>
      </c>
      <c r="W25" s="22" t="s">
        <v>143</v>
      </c>
      <c r="X25" s="121">
        <v>2183</v>
      </c>
      <c r="Y25" s="129">
        <v>-2.1515015688032268E-2</v>
      </c>
      <c r="Z25" s="28" t="s">
        <v>143</v>
      </c>
      <c r="AA25" s="485">
        <v>2231</v>
      </c>
    </row>
    <row r="26" spans="2:29" s="104" customFormat="1" ht="27.75" customHeight="1">
      <c r="B26" s="1012">
        <v>20</v>
      </c>
      <c r="C26" s="582" t="s">
        <v>1203</v>
      </c>
      <c r="D26" s="573">
        <v>2690</v>
      </c>
      <c r="E26" s="697">
        <f>D26/G23-1</f>
        <v>-5.214940098661025E-2</v>
      </c>
      <c r="F26" s="571" t="s">
        <v>140</v>
      </c>
      <c r="G26" s="573">
        <v>2613</v>
      </c>
      <c r="H26" s="697">
        <v>2.8740157480314998E-2</v>
      </c>
      <c r="I26" s="571" t="s">
        <v>140</v>
      </c>
      <c r="J26" s="573">
        <v>2540</v>
      </c>
      <c r="K26" s="697">
        <v>-5.1885031728256759E-2</v>
      </c>
      <c r="L26" s="571" t="s">
        <v>143</v>
      </c>
      <c r="M26" s="573">
        <v>2482</v>
      </c>
      <c r="N26" s="697">
        <v>5.706984667802395E-2</v>
      </c>
      <c r="O26" s="572" t="s">
        <v>143</v>
      </c>
      <c r="P26" s="575">
        <v>2348</v>
      </c>
      <c r="Q26" s="699">
        <v>5.1971326164874654E-2</v>
      </c>
      <c r="S26" s="674"/>
      <c r="T26" s="22" t="s">
        <v>132</v>
      </c>
      <c r="U26" s="121">
        <v>2256</v>
      </c>
      <c r="V26" s="129">
        <v>3.5337310692978408E-2</v>
      </c>
      <c r="W26" s="22" t="s">
        <v>132</v>
      </c>
      <c r="X26" s="121">
        <v>2179</v>
      </c>
      <c r="Y26" s="129">
        <v>2.7345591702027328E-2</v>
      </c>
      <c r="Z26" s="28" t="s">
        <v>132</v>
      </c>
      <c r="AA26" s="485">
        <v>2121</v>
      </c>
    </row>
    <row r="27" spans="2:29" s="104" customFormat="1" ht="27.75" customHeight="1">
      <c r="B27" s="1012">
        <v>21</v>
      </c>
      <c r="C27" s="28" t="s">
        <v>140</v>
      </c>
      <c r="D27" s="119">
        <v>2661</v>
      </c>
      <c r="E27" s="685">
        <f>D27/G26-1</f>
        <v>1.8369690011481143E-2</v>
      </c>
      <c r="F27" s="28" t="s">
        <v>132</v>
      </c>
      <c r="G27" s="119">
        <v>2544</v>
      </c>
      <c r="H27" s="685">
        <v>2.2919179734619988E-2</v>
      </c>
      <c r="I27" s="28" t="s">
        <v>132</v>
      </c>
      <c r="J27" s="119">
        <v>2487</v>
      </c>
      <c r="K27" s="125">
        <v>5.7847724372607434E-2</v>
      </c>
      <c r="L27" s="28" t="s">
        <v>132</v>
      </c>
      <c r="M27" s="119">
        <v>2351</v>
      </c>
      <c r="N27" s="125">
        <v>2.1729682746632006E-2</v>
      </c>
      <c r="O27" s="21" t="s">
        <v>132</v>
      </c>
      <c r="P27" s="121">
        <v>2301</v>
      </c>
      <c r="Q27" s="129">
        <v>1.9946808510638236E-2</v>
      </c>
      <c r="S27" s="674"/>
      <c r="T27" s="22" t="s">
        <v>143</v>
      </c>
      <c r="U27" s="121">
        <v>2232</v>
      </c>
      <c r="V27" s="129">
        <v>2.244617498854784E-2</v>
      </c>
      <c r="W27" s="22" t="s">
        <v>116</v>
      </c>
      <c r="X27" s="121">
        <v>2102</v>
      </c>
      <c r="Y27" s="129">
        <v>0.21573163678426832</v>
      </c>
      <c r="Z27" s="28" t="s">
        <v>116</v>
      </c>
      <c r="AA27" s="485">
        <v>1729</v>
      </c>
    </row>
    <row r="28" spans="2:29" s="104" customFormat="1" ht="27.75" customHeight="1">
      <c r="B28" s="1012">
        <v>22</v>
      </c>
      <c r="C28" s="571" t="s">
        <v>132</v>
      </c>
      <c r="D28" s="573">
        <v>2595</v>
      </c>
      <c r="E28" s="697">
        <f>D28/G27-1</f>
        <v>2.0047169811320709E-2</v>
      </c>
      <c r="F28" s="571" t="s">
        <v>124</v>
      </c>
      <c r="G28" s="573">
        <v>2527</v>
      </c>
      <c r="H28" s="697">
        <v>4.7244094488188892E-2</v>
      </c>
      <c r="I28" s="571" t="s">
        <v>124</v>
      </c>
      <c r="J28" s="573">
        <v>2413</v>
      </c>
      <c r="K28" s="697">
        <v>7.2444444444444533E-2</v>
      </c>
      <c r="L28" s="571" t="s">
        <v>124</v>
      </c>
      <c r="M28" s="573">
        <v>2250</v>
      </c>
      <c r="N28" s="697">
        <v>0.21490280777537807</v>
      </c>
      <c r="O28" s="572" t="s">
        <v>124</v>
      </c>
      <c r="P28" s="575">
        <v>1852</v>
      </c>
      <c r="Q28" s="699">
        <v>9.456264775413703E-2</v>
      </c>
      <c r="S28" s="674"/>
      <c r="T28" s="22" t="s">
        <v>124</v>
      </c>
      <c r="U28" s="121">
        <v>1692</v>
      </c>
      <c r="V28" s="129">
        <v>7.2243346007604625E-2</v>
      </c>
      <c r="W28" s="22" t="s">
        <v>107</v>
      </c>
      <c r="X28" s="121">
        <v>1823</v>
      </c>
      <c r="Y28" s="129">
        <v>0.13842046585984946</v>
      </c>
      <c r="Z28" s="28" t="s">
        <v>107</v>
      </c>
      <c r="AA28" s="485">
        <v>1657</v>
      </c>
    </row>
    <row r="29" spans="2:29" s="104" customFormat="1" ht="27.75" customHeight="1">
      <c r="B29" s="1012">
        <v>23</v>
      </c>
      <c r="C29" s="28" t="s">
        <v>124</v>
      </c>
      <c r="D29" s="119">
        <v>2589</v>
      </c>
      <c r="E29" s="125">
        <f>D29/G28-1</f>
        <v>2.4535021764938714E-2</v>
      </c>
      <c r="F29" s="28" t="s">
        <v>107</v>
      </c>
      <c r="G29" s="119">
        <v>2431</v>
      </c>
      <c r="H29" s="125">
        <v>0.13651238896680695</v>
      </c>
      <c r="I29" s="28" t="s">
        <v>107</v>
      </c>
      <c r="J29" s="119">
        <v>2139</v>
      </c>
      <c r="K29" s="125">
        <v>0.13294491525423724</v>
      </c>
      <c r="L29" s="28" t="s">
        <v>107</v>
      </c>
      <c r="M29" s="119">
        <v>1888</v>
      </c>
      <c r="N29" s="125">
        <v>8.3189902467010857E-2</v>
      </c>
      <c r="O29" s="21" t="s">
        <v>107</v>
      </c>
      <c r="P29" s="121">
        <v>1743</v>
      </c>
      <c r="Q29" s="129">
        <v>3.5650623885917998E-2</v>
      </c>
      <c r="S29" s="674"/>
      <c r="T29" s="22" t="s">
        <v>107</v>
      </c>
      <c r="U29" s="121">
        <v>1683</v>
      </c>
      <c r="V29" s="129">
        <v>-7.6796489303346149E-2</v>
      </c>
      <c r="W29" s="22" t="s">
        <v>135</v>
      </c>
      <c r="X29" s="121">
        <v>1694</v>
      </c>
      <c r="Y29" s="129">
        <v>0.11889035667106995</v>
      </c>
      <c r="Z29" s="28" t="s">
        <v>135</v>
      </c>
      <c r="AA29" s="485">
        <v>1514</v>
      </c>
    </row>
    <row r="30" spans="2:29" s="104" customFormat="1" ht="27.75" customHeight="1">
      <c r="B30" s="1012">
        <v>24</v>
      </c>
      <c r="C30" s="571" t="s">
        <v>135</v>
      </c>
      <c r="D30" s="573">
        <v>2000</v>
      </c>
      <c r="E30" s="697">
        <f>D30/G30-1</f>
        <v>0.16686114352392067</v>
      </c>
      <c r="F30" s="571" t="s">
        <v>135</v>
      </c>
      <c r="G30" s="573">
        <v>1714</v>
      </c>
      <c r="H30" s="697">
        <v>7.1250000000000036E-2</v>
      </c>
      <c r="I30" s="571" t="s">
        <v>135</v>
      </c>
      <c r="J30" s="573">
        <v>1600</v>
      </c>
      <c r="K30" s="697">
        <v>6.3829787234042534E-2</v>
      </c>
      <c r="L30" s="571" t="s">
        <v>135</v>
      </c>
      <c r="M30" s="573">
        <v>1504</v>
      </c>
      <c r="N30" s="697">
        <v>2.3825731790333649E-2</v>
      </c>
      <c r="O30" s="572" t="s">
        <v>106</v>
      </c>
      <c r="P30" s="575">
        <v>1672</v>
      </c>
      <c r="Q30" s="699">
        <v>4.8933500627352577E-2</v>
      </c>
      <c r="S30" s="674"/>
      <c r="T30" s="22" t="s">
        <v>135</v>
      </c>
      <c r="U30" s="121">
        <v>1609</v>
      </c>
      <c r="V30" s="129">
        <v>-5.0177095631641078E-2</v>
      </c>
      <c r="W30" s="22" t="s">
        <v>124</v>
      </c>
      <c r="X30" s="121">
        <v>1578</v>
      </c>
      <c r="Y30" s="129">
        <v>4.7113470471134677E-2</v>
      </c>
      <c r="Z30" s="28" t="s">
        <v>124</v>
      </c>
      <c r="AA30" s="485">
        <v>1507</v>
      </c>
    </row>
    <row r="31" spans="2:29" s="104" customFormat="1" ht="27.75" customHeight="1" thickBot="1">
      <c r="B31" s="1013">
        <v>25</v>
      </c>
      <c r="C31" s="29" t="s">
        <v>106</v>
      </c>
      <c r="D31" s="120">
        <v>1693</v>
      </c>
      <c r="E31" s="126">
        <f>D31/G31-1</f>
        <v>6.8813131313131271E-2</v>
      </c>
      <c r="F31" s="29" t="s">
        <v>106</v>
      </c>
      <c r="G31" s="120">
        <v>1584</v>
      </c>
      <c r="H31" s="126">
        <v>6.5948855989232946E-2</v>
      </c>
      <c r="I31" s="29" t="s">
        <v>106</v>
      </c>
      <c r="J31" s="120">
        <v>1486</v>
      </c>
      <c r="K31" s="126">
        <v>4.6478873239436558E-2</v>
      </c>
      <c r="L31" s="29" t="s">
        <v>106</v>
      </c>
      <c r="M31" s="120">
        <v>1420</v>
      </c>
      <c r="N31" s="126">
        <v>-0.15071770334928225</v>
      </c>
      <c r="O31" s="24" t="s">
        <v>135</v>
      </c>
      <c r="P31" s="122">
        <v>1469</v>
      </c>
      <c r="Q31" s="131">
        <v>-8.7010565568676146E-2</v>
      </c>
      <c r="S31" s="674"/>
      <c r="T31" s="25" t="s">
        <v>106</v>
      </c>
      <c r="U31" s="122">
        <v>1594</v>
      </c>
      <c r="V31" s="131">
        <v>0.2492163009404389</v>
      </c>
      <c r="W31" s="25" t="s">
        <v>106</v>
      </c>
      <c r="X31" s="122">
        <v>1276</v>
      </c>
      <c r="Y31" s="131">
        <v>1.2698412698412653E-2</v>
      </c>
      <c r="Z31" s="29" t="s">
        <v>106</v>
      </c>
      <c r="AA31" s="486">
        <v>1260</v>
      </c>
    </row>
    <row r="32" spans="2:29" s="103" customFormat="1" ht="15" customHeight="1">
      <c r="B32" s="14"/>
      <c r="C32" s="26"/>
      <c r="D32" s="16"/>
      <c r="E32" s="680"/>
      <c r="F32" s="26"/>
      <c r="G32" s="16"/>
      <c r="H32" s="680"/>
      <c r="I32" s="30"/>
      <c r="J32" s="16"/>
      <c r="K32" s="681"/>
      <c r="L32" s="30"/>
      <c r="M32" s="16"/>
      <c r="N32" s="681"/>
      <c r="O32" s="30"/>
      <c r="P32" s="16"/>
      <c r="Q32" s="681"/>
      <c r="S32" s="465"/>
      <c r="X32" s="141"/>
      <c r="AC32" s="104"/>
    </row>
    <row r="33" spans="2:29" s="103" customFormat="1" ht="15" customHeight="1">
      <c r="B33" s="56" t="s">
        <v>1656</v>
      </c>
      <c r="C33" s="26"/>
      <c r="D33" s="16"/>
      <c r="E33" s="680"/>
      <c r="F33" s="26"/>
      <c r="G33" s="16"/>
      <c r="H33" s="680"/>
      <c r="I33" s="30"/>
      <c r="J33" s="16"/>
      <c r="K33" s="681"/>
      <c r="L33" s="30"/>
      <c r="M33" s="16"/>
      <c r="N33" s="681"/>
      <c r="O33" s="30"/>
      <c r="P33" s="16"/>
      <c r="Q33" s="681"/>
      <c r="S33" s="465"/>
      <c r="X33" s="141"/>
      <c r="AC33" s="104"/>
    </row>
    <row r="34" spans="2:29" s="103" customFormat="1" ht="15" customHeight="1">
      <c r="B34" s="56" t="s">
        <v>1202</v>
      </c>
      <c r="C34" s="26"/>
      <c r="D34" s="16"/>
      <c r="E34" s="680"/>
      <c r="F34" s="26"/>
      <c r="G34" s="16"/>
      <c r="H34" s="680"/>
      <c r="I34" s="30"/>
      <c r="J34" s="16"/>
      <c r="K34" s="681"/>
      <c r="L34" s="30"/>
      <c r="M34" s="16"/>
      <c r="N34" s="681"/>
      <c r="O34" s="30"/>
      <c r="P34" s="16"/>
      <c r="Q34" s="681"/>
      <c r="S34" s="465"/>
      <c r="X34" s="141"/>
      <c r="AC34" s="104"/>
    </row>
    <row r="35" spans="2:29" s="103" customFormat="1" ht="15" customHeight="1">
      <c r="B35" s="14"/>
      <c r="C35" s="26"/>
      <c r="D35" s="16"/>
      <c r="E35" s="680"/>
      <c r="F35" s="26"/>
      <c r="G35" s="16"/>
      <c r="H35" s="680"/>
      <c r="I35" s="30"/>
      <c r="J35" s="16"/>
      <c r="K35" s="681"/>
      <c r="L35" s="30"/>
      <c r="M35" s="16"/>
      <c r="N35" s="681"/>
      <c r="O35" s="30"/>
      <c r="P35" s="16"/>
      <c r="Q35" s="681"/>
      <c r="S35" s="465"/>
      <c r="X35" s="141"/>
      <c r="AC35" s="104"/>
    </row>
    <row r="36" spans="2:29" s="103" customFormat="1" ht="16.5" customHeight="1">
      <c r="B36" s="14"/>
      <c r="C36" s="26"/>
      <c r="D36" s="16"/>
      <c r="E36" s="680"/>
      <c r="F36" s="26"/>
      <c r="G36" s="16"/>
      <c r="H36" s="680"/>
      <c r="I36" s="30"/>
      <c r="J36" s="16"/>
      <c r="K36" s="681"/>
      <c r="L36" s="30"/>
      <c r="M36" s="16"/>
      <c r="N36" s="681"/>
      <c r="O36" s="30"/>
      <c r="P36" s="16"/>
      <c r="Q36" s="681"/>
      <c r="S36" s="465"/>
      <c r="X36" s="141"/>
      <c r="AC36" s="104"/>
    </row>
    <row r="37" spans="2:29" s="103" customFormat="1" ht="38.25" customHeight="1">
      <c r="B37" s="14"/>
      <c r="C37" s="14"/>
      <c r="D37" s="14"/>
      <c r="E37" s="686"/>
      <c r="F37" s="1738"/>
      <c r="G37" s="1738"/>
      <c r="H37" s="1738"/>
      <c r="I37" s="1738"/>
      <c r="J37" s="1738"/>
      <c r="K37" s="1738"/>
      <c r="L37" s="1738"/>
      <c r="M37" s="1738"/>
      <c r="N37" s="1738"/>
      <c r="O37" s="1738"/>
      <c r="P37" s="1738"/>
      <c r="Q37" s="681"/>
      <c r="S37" s="465"/>
      <c r="X37" s="141"/>
      <c r="AC37" s="104"/>
    </row>
    <row r="38" spans="2:29" s="103" customFormat="1" ht="13.35" customHeight="1" thickBot="1">
      <c r="B38" s="14"/>
      <c r="C38" s="26"/>
      <c r="D38" s="16"/>
      <c r="E38" s="680"/>
      <c r="F38" s="26"/>
      <c r="G38" s="16"/>
      <c r="H38" s="680"/>
      <c r="I38" s="30"/>
      <c r="J38" s="16"/>
      <c r="K38" s="681"/>
      <c r="L38" s="30"/>
      <c r="M38" s="16"/>
      <c r="N38" s="681"/>
      <c r="O38" s="30"/>
      <c r="P38" s="16"/>
      <c r="Q38" s="681"/>
      <c r="S38" s="465"/>
      <c r="X38" s="141"/>
      <c r="AC38" s="104"/>
    </row>
    <row r="39" spans="2:29" s="103" customFormat="1" ht="30.75" customHeight="1">
      <c r="B39" s="1736" t="s">
        <v>1657</v>
      </c>
      <c r="C39" s="460" t="s">
        <v>1658</v>
      </c>
      <c r="D39" s="461"/>
      <c r="E39" s="672"/>
      <c r="F39" s="460" t="s">
        <v>1659</v>
      </c>
      <c r="G39" s="461"/>
      <c r="H39" s="672"/>
      <c r="I39" s="460" t="s">
        <v>857</v>
      </c>
      <c r="J39" s="461"/>
      <c r="K39" s="672"/>
      <c r="L39" s="460" t="s">
        <v>548</v>
      </c>
      <c r="M39" s="461"/>
      <c r="N39" s="672"/>
      <c r="O39" s="462" t="s">
        <v>540</v>
      </c>
      <c r="P39" s="463"/>
      <c r="Q39" s="464"/>
      <c r="S39" s="465"/>
      <c r="T39" s="462" t="s">
        <v>542</v>
      </c>
      <c r="U39" s="463"/>
      <c r="V39" s="464"/>
      <c r="W39" s="462" t="s">
        <v>544</v>
      </c>
      <c r="X39" s="463"/>
      <c r="Y39" s="464"/>
      <c r="Z39" s="479" t="s">
        <v>1660</v>
      </c>
      <c r="AA39" s="480"/>
      <c r="AC39" s="104"/>
    </row>
    <row r="40" spans="2:29" s="103" customFormat="1" ht="30.75" customHeight="1" thickBot="1">
      <c r="B40" s="1739"/>
      <c r="C40" s="71" t="s">
        <v>506</v>
      </c>
      <c r="D40" s="42" t="s">
        <v>1661</v>
      </c>
      <c r="E40" s="675" t="s">
        <v>13</v>
      </c>
      <c r="F40" s="71" t="s">
        <v>506</v>
      </c>
      <c r="G40" s="42" t="s">
        <v>1661</v>
      </c>
      <c r="H40" s="675" t="s">
        <v>13</v>
      </c>
      <c r="I40" s="71" t="s">
        <v>506</v>
      </c>
      <c r="J40" s="42" t="s">
        <v>459</v>
      </c>
      <c r="K40" s="675" t="s">
        <v>13</v>
      </c>
      <c r="L40" s="71" t="s">
        <v>506</v>
      </c>
      <c r="M40" s="42" t="s">
        <v>459</v>
      </c>
      <c r="N40" s="675" t="s">
        <v>13</v>
      </c>
      <c r="O40" s="72" t="s">
        <v>506</v>
      </c>
      <c r="P40" s="42" t="s">
        <v>459</v>
      </c>
      <c r="Q40" s="114" t="s">
        <v>13</v>
      </c>
      <c r="S40" s="465"/>
      <c r="T40" s="73" t="s">
        <v>506</v>
      </c>
      <c r="U40" s="42" t="s">
        <v>459</v>
      </c>
      <c r="V40" s="114" t="s">
        <v>13</v>
      </c>
      <c r="W40" s="73" t="s">
        <v>506</v>
      </c>
      <c r="X40" s="42" t="s">
        <v>459</v>
      </c>
      <c r="Y40" s="114" t="s">
        <v>13</v>
      </c>
      <c r="Z40" s="481" t="s">
        <v>506</v>
      </c>
      <c r="AA40" s="482" t="s">
        <v>459</v>
      </c>
      <c r="AC40" s="104"/>
    </row>
    <row r="41" spans="2:29" s="103" customFormat="1" ht="27.75" customHeight="1">
      <c r="B41" s="38">
        <v>26</v>
      </c>
      <c r="C41" s="43" t="s">
        <v>119</v>
      </c>
      <c r="D41" s="118">
        <v>1499</v>
      </c>
      <c r="E41" s="676">
        <f>D41/G41-1</f>
        <v>4.8985304408677433E-2</v>
      </c>
      <c r="F41" s="43" t="s">
        <v>119</v>
      </c>
      <c r="G41" s="118">
        <v>1429</v>
      </c>
      <c r="H41" s="676">
        <v>6.9610778443113697E-2</v>
      </c>
      <c r="I41" s="43" t="s">
        <v>119</v>
      </c>
      <c r="J41" s="118">
        <v>1336</v>
      </c>
      <c r="K41" s="676">
        <v>9.1503267973856106E-2</v>
      </c>
      <c r="L41" s="43" t="s">
        <v>119</v>
      </c>
      <c r="M41" s="118">
        <v>1224</v>
      </c>
      <c r="N41" s="676">
        <v>8.606921029281267E-2</v>
      </c>
      <c r="O41" s="43" t="s">
        <v>119</v>
      </c>
      <c r="P41" s="118">
        <v>1127</v>
      </c>
      <c r="Q41" s="134">
        <v>7.640878701050613E-2</v>
      </c>
      <c r="S41" s="465"/>
      <c r="T41" s="34" t="s">
        <v>119</v>
      </c>
      <c r="U41" s="118">
        <v>1047</v>
      </c>
      <c r="V41" s="134">
        <v>3.3563672260612076E-2</v>
      </c>
      <c r="W41" s="34" t="s">
        <v>119</v>
      </c>
      <c r="X41" s="118">
        <v>1013</v>
      </c>
      <c r="Y41" s="134">
        <v>-5.8881256133463955E-3</v>
      </c>
      <c r="Z41" s="483" t="s">
        <v>119</v>
      </c>
      <c r="AA41" s="487">
        <v>1019</v>
      </c>
      <c r="AC41" s="104"/>
    </row>
    <row r="42" spans="2:29" s="103" customFormat="1" ht="27.75" customHeight="1">
      <c r="B42" s="39">
        <v>27</v>
      </c>
      <c r="C42" s="571" t="s">
        <v>137</v>
      </c>
      <c r="D42" s="573">
        <v>1380</v>
      </c>
      <c r="E42" s="697">
        <f t="shared" ref="E42:E57" si="1">D42/G42-1</f>
        <v>0.14522821576763478</v>
      </c>
      <c r="F42" s="571" t="s">
        <v>137</v>
      </c>
      <c r="G42" s="573">
        <v>1205</v>
      </c>
      <c r="H42" s="697">
        <v>0.1303939962476548</v>
      </c>
      <c r="I42" s="571" t="s">
        <v>144</v>
      </c>
      <c r="J42" s="573">
        <v>1109</v>
      </c>
      <c r="K42" s="697">
        <v>4.7214353163361755E-2</v>
      </c>
      <c r="L42" s="571" t="s">
        <v>144</v>
      </c>
      <c r="M42" s="573">
        <v>1059</v>
      </c>
      <c r="N42" s="697">
        <v>6.6465256797582972E-2</v>
      </c>
      <c r="O42" s="578" t="s">
        <v>144</v>
      </c>
      <c r="P42" s="573">
        <v>993</v>
      </c>
      <c r="Q42" s="701">
        <v>3.4375000000000044E-2</v>
      </c>
      <c r="S42" s="465"/>
      <c r="T42" s="35" t="s">
        <v>144</v>
      </c>
      <c r="U42" s="116">
        <v>960</v>
      </c>
      <c r="V42" s="135">
        <v>0.15523465703971118</v>
      </c>
      <c r="W42" s="35" t="s">
        <v>159</v>
      </c>
      <c r="X42" s="116">
        <v>881</v>
      </c>
      <c r="Y42" s="135">
        <v>3.2825322391559109E-2</v>
      </c>
      <c r="Z42" s="28" t="s">
        <v>161</v>
      </c>
      <c r="AA42" s="485">
        <v>923</v>
      </c>
      <c r="AC42" s="104"/>
    </row>
    <row r="43" spans="2:29" s="103" customFormat="1" ht="27.75" customHeight="1">
      <c r="B43" s="39">
        <v>28</v>
      </c>
      <c r="C43" s="33" t="s">
        <v>144</v>
      </c>
      <c r="D43" s="116">
        <v>1234</v>
      </c>
      <c r="E43" s="132">
        <f t="shared" si="1"/>
        <v>5.8319039451114829E-2</v>
      </c>
      <c r="F43" s="33" t="s">
        <v>144</v>
      </c>
      <c r="G43" s="116">
        <v>1166</v>
      </c>
      <c r="H43" s="132">
        <v>5.1397655545536436E-2</v>
      </c>
      <c r="I43" s="33" t="s">
        <v>126</v>
      </c>
      <c r="J43" s="116">
        <v>1106</v>
      </c>
      <c r="K43" s="132">
        <v>7.9024390243902509E-2</v>
      </c>
      <c r="L43" s="33" t="s">
        <v>126</v>
      </c>
      <c r="M43" s="116">
        <v>1025</v>
      </c>
      <c r="N43" s="132">
        <v>7.2175732217573119E-2</v>
      </c>
      <c r="O43" s="31" t="s">
        <v>126</v>
      </c>
      <c r="P43" s="116">
        <v>956</v>
      </c>
      <c r="Q43" s="135">
        <v>3.0172413793103425E-2</v>
      </c>
      <c r="S43" s="465"/>
      <c r="T43" s="35" t="s">
        <v>126</v>
      </c>
      <c r="U43" s="116">
        <v>928</v>
      </c>
      <c r="V43" s="135">
        <v>5.5745164960182114E-2</v>
      </c>
      <c r="W43" s="35" t="s">
        <v>126</v>
      </c>
      <c r="X43" s="116">
        <v>879</v>
      </c>
      <c r="Y43" s="135">
        <v>4.0236686390532572E-2</v>
      </c>
      <c r="Z43" s="28" t="s">
        <v>159</v>
      </c>
      <c r="AA43" s="485">
        <v>853</v>
      </c>
      <c r="AC43" s="104"/>
    </row>
    <row r="44" spans="2:29" s="103" customFormat="1" ht="27.75" customHeight="1">
      <c r="B44" s="39">
        <v>29</v>
      </c>
      <c r="C44" s="571" t="s">
        <v>126</v>
      </c>
      <c r="D44" s="573">
        <v>1137</v>
      </c>
      <c r="E44" s="697">
        <f t="shared" si="1"/>
        <v>-6.9868995633187714E-3</v>
      </c>
      <c r="F44" s="571" t="s">
        <v>126</v>
      </c>
      <c r="G44" s="573">
        <v>1145</v>
      </c>
      <c r="H44" s="697">
        <v>3.5262206148282127E-2</v>
      </c>
      <c r="I44" s="571" t="s">
        <v>137</v>
      </c>
      <c r="J44" s="573">
        <v>1066</v>
      </c>
      <c r="K44" s="697">
        <v>0.31930693069306937</v>
      </c>
      <c r="L44" s="571" t="s">
        <v>159</v>
      </c>
      <c r="M44" s="573">
        <v>949</v>
      </c>
      <c r="N44" s="697">
        <v>2.4838012958963374E-2</v>
      </c>
      <c r="O44" s="578" t="s">
        <v>159</v>
      </c>
      <c r="P44" s="573">
        <v>926</v>
      </c>
      <c r="Q44" s="701">
        <v>3.5794183445190253E-2</v>
      </c>
      <c r="S44" s="465"/>
      <c r="T44" s="35" t="s">
        <v>159</v>
      </c>
      <c r="U44" s="116">
        <v>894</v>
      </c>
      <c r="V44" s="135">
        <v>1.4755959137343844E-2</v>
      </c>
      <c r="W44" s="35" t="s">
        <v>144</v>
      </c>
      <c r="X44" s="116">
        <v>831</v>
      </c>
      <c r="Y44" s="135">
        <v>7.3643410852713087E-2</v>
      </c>
      <c r="Z44" s="28" t="s">
        <v>126</v>
      </c>
      <c r="AA44" s="485">
        <v>845</v>
      </c>
      <c r="AC44" s="104"/>
    </row>
    <row r="45" spans="2:29" s="103" customFormat="1" ht="27.75" customHeight="1">
      <c r="B45" s="39">
        <v>30</v>
      </c>
      <c r="C45" s="33" t="s">
        <v>159</v>
      </c>
      <c r="D45" s="116">
        <v>1001</v>
      </c>
      <c r="E45" s="132">
        <f t="shared" si="1"/>
        <v>0</v>
      </c>
      <c r="F45" s="33" t="s">
        <v>159</v>
      </c>
      <c r="G45" s="116">
        <v>1001</v>
      </c>
      <c r="H45" s="132">
        <v>-4.3021032504780066E-2</v>
      </c>
      <c r="I45" s="33" t="s">
        <v>159</v>
      </c>
      <c r="J45" s="116">
        <v>1046</v>
      </c>
      <c r="K45" s="132">
        <v>0.10221285563751326</v>
      </c>
      <c r="L45" s="33" t="s">
        <v>153</v>
      </c>
      <c r="M45" s="116">
        <v>832</v>
      </c>
      <c r="N45" s="132">
        <v>2.8430160692212603E-2</v>
      </c>
      <c r="O45" s="31" t="s">
        <v>153</v>
      </c>
      <c r="P45" s="116">
        <v>809</v>
      </c>
      <c r="Q45" s="135">
        <v>1.8891687657430767E-2</v>
      </c>
      <c r="S45" s="465"/>
      <c r="T45" s="35" t="s">
        <v>153</v>
      </c>
      <c r="U45" s="116">
        <v>794</v>
      </c>
      <c r="V45" s="135">
        <v>8.3219645293315159E-2</v>
      </c>
      <c r="W45" s="35" t="s">
        <v>153</v>
      </c>
      <c r="X45" s="116">
        <v>733</v>
      </c>
      <c r="Y45" s="135">
        <v>7.794117647058818E-2</v>
      </c>
      <c r="Z45" s="28" t="s">
        <v>144</v>
      </c>
      <c r="AA45" s="485">
        <v>774</v>
      </c>
      <c r="AC45" s="104"/>
    </row>
    <row r="46" spans="2:29" s="103" customFormat="1" ht="27.75" customHeight="1">
      <c r="B46" s="39">
        <v>31</v>
      </c>
      <c r="C46" s="571" t="s">
        <v>153</v>
      </c>
      <c r="D46" s="573">
        <v>1001</v>
      </c>
      <c r="E46" s="697">
        <f t="shared" si="1"/>
        <v>4.2708333333333348E-2</v>
      </c>
      <c r="F46" s="571" t="s">
        <v>153</v>
      </c>
      <c r="G46" s="573">
        <v>960</v>
      </c>
      <c r="H46" s="697">
        <v>0.11627906976744184</v>
      </c>
      <c r="I46" s="571" t="s">
        <v>153</v>
      </c>
      <c r="J46" s="573">
        <v>860</v>
      </c>
      <c r="K46" s="697">
        <v>3.3653846153846256E-2</v>
      </c>
      <c r="L46" s="571" t="s">
        <v>137</v>
      </c>
      <c r="M46" s="573">
        <v>808</v>
      </c>
      <c r="N46" s="697">
        <v>0.6489795918367347</v>
      </c>
      <c r="O46" s="578" t="s">
        <v>161</v>
      </c>
      <c r="P46" s="573">
        <v>730</v>
      </c>
      <c r="Q46" s="701">
        <v>2.528089887640439E-2</v>
      </c>
      <c r="S46" s="465"/>
      <c r="T46" s="35" t="s">
        <v>161</v>
      </c>
      <c r="U46" s="116">
        <v>712</v>
      </c>
      <c r="V46" s="135">
        <v>5.6497175141243527E-3</v>
      </c>
      <c r="W46" s="35" t="s">
        <v>161</v>
      </c>
      <c r="X46" s="116">
        <v>708</v>
      </c>
      <c r="Y46" s="135">
        <v>-0.23293607800650051</v>
      </c>
      <c r="Z46" s="28" t="s">
        <v>153</v>
      </c>
      <c r="AA46" s="485">
        <v>680</v>
      </c>
      <c r="AC46" s="104"/>
    </row>
    <row r="47" spans="2:29" s="103" customFormat="1" ht="27.75" customHeight="1">
      <c r="B47" s="39">
        <v>32</v>
      </c>
      <c r="C47" s="33" t="s">
        <v>112</v>
      </c>
      <c r="D47" s="116">
        <v>684</v>
      </c>
      <c r="E47" s="132">
        <f t="shared" si="1"/>
        <v>3.167420814479649E-2</v>
      </c>
      <c r="F47" s="33" t="s">
        <v>112</v>
      </c>
      <c r="G47" s="116">
        <v>663</v>
      </c>
      <c r="H47" s="132">
        <v>4.5741324921135584E-2</v>
      </c>
      <c r="I47" s="33" t="s">
        <v>161</v>
      </c>
      <c r="J47" s="116">
        <v>711</v>
      </c>
      <c r="K47" s="132">
        <v>-5.5944055944056048E-3</v>
      </c>
      <c r="L47" s="33" t="s">
        <v>161</v>
      </c>
      <c r="M47" s="116">
        <v>715</v>
      </c>
      <c r="N47" s="132">
        <v>-2.0547945205479423E-2</v>
      </c>
      <c r="O47" s="31" t="s">
        <v>112</v>
      </c>
      <c r="P47" s="116">
        <v>585</v>
      </c>
      <c r="Q47" s="135">
        <v>6.8846815834766595E-3</v>
      </c>
      <c r="S47" s="465"/>
      <c r="T47" s="35" t="s">
        <v>112</v>
      </c>
      <c r="U47" s="116">
        <v>581</v>
      </c>
      <c r="V47" s="135">
        <v>5.2536231884057871E-2</v>
      </c>
      <c r="W47" s="35" t="s">
        <v>185</v>
      </c>
      <c r="X47" s="116">
        <v>562</v>
      </c>
      <c r="Y47" s="135">
        <v>3.8817005545286554E-2</v>
      </c>
      <c r="Z47" s="28" t="s">
        <v>185</v>
      </c>
      <c r="AA47" s="485">
        <v>541</v>
      </c>
      <c r="AC47" s="104"/>
    </row>
    <row r="48" spans="2:29" s="103" customFormat="1" ht="27.75" customHeight="1">
      <c r="B48" s="39">
        <v>33</v>
      </c>
      <c r="C48" s="571" t="s">
        <v>161</v>
      </c>
      <c r="D48" s="573">
        <v>669</v>
      </c>
      <c r="E48" s="697">
        <f t="shared" si="1"/>
        <v>3.5603715170278605E-2</v>
      </c>
      <c r="F48" s="571" t="s">
        <v>161</v>
      </c>
      <c r="G48" s="573">
        <v>646</v>
      </c>
      <c r="H48" s="697">
        <v>-9.1420534458509173E-2</v>
      </c>
      <c r="I48" s="571" t="s">
        <v>112</v>
      </c>
      <c r="J48" s="573">
        <v>634</v>
      </c>
      <c r="K48" s="697">
        <v>5.4908485856905109E-2</v>
      </c>
      <c r="L48" s="571" t="s">
        <v>112</v>
      </c>
      <c r="M48" s="573">
        <v>601</v>
      </c>
      <c r="N48" s="697">
        <v>2.7350427350427253E-2</v>
      </c>
      <c r="O48" s="578" t="s">
        <v>185</v>
      </c>
      <c r="P48" s="573">
        <v>574</v>
      </c>
      <c r="Q48" s="701">
        <v>7.0175438596491446E-3</v>
      </c>
      <c r="S48" s="465"/>
      <c r="T48" s="35" t="s">
        <v>185</v>
      </c>
      <c r="U48" s="116">
        <v>570</v>
      </c>
      <c r="V48" s="135">
        <v>1.4234875444839812E-2</v>
      </c>
      <c r="W48" s="35" t="s">
        <v>112</v>
      </c>
      <c r="X48" s="116">
        <v>552</v>
      </c>
      <c r="Y48" s="135">
        <v>4.3478260869565188E-2</v>
      </c>
      <c r="Z48" s="28" t="s">
        <v>112</v>
      </c>
      <c r="AA48" s="485">
        <v>529</v>
      </c>
      <c r="AC48" s="104"/>
    </row>
    <row r="49" spans="2:29" s="103" customFormat="1" ht="27.75" customHeight="1">
      <c r="B49" s="39">
        <v>34</v>
      </c>
      <c r="C49" s="137" t="s">
        <v>323</v>
      </c>
      <c r="D49" s="116">
        <v>617</v>
      </c>
      <c r="E49" s="132">
        <f t="shared" si="1"/>
        <v>-2.5276461295418606E-2</v>
      </c>
      <c r="F49" s="137" t="s">
        <v>323</v>
      </c>
      <c r="G49" s="116">
        <v>633</v>
      </c>
      <c r="H49" s="132">
        <v>1.1182108626198062E-2</v>
      </c>
      <c r="I49" s="137" t="s">
        <v>323</v>
      </c>
      <c r="J49" s="116">
        <v>626</v>
      </c>
      <c r="K49" s="132">
        <v>4.6822742474916357E-2</v>
      </c>
      <c r="L49" s="137" t="s">
        <v>323</v>
      </c>
      <c r="M49" s="116">
        <v>598</v>
      </c>
      <c r="N49" s="132">
        <v>5.467372134038806E-2</v>
      </c>
      <c r="O49" s="107" t="s">
        <v>323</v>
      </c>
      <c r="P49" s="116">
        <v>567</v>
      </c>
      <c r="Q49" s="135">
        <v>3.0909090909090997E-2</v>
      </c>
      <c r="S49" s="465"/>
      <c r="T49" s="35" t="s">
        <v>171</v>
      </c>
      <c r="U49" s="116">
        <v>553</v>
      </c>
      <c r="V49" s="135">
        <v>1.0968921389396646E-2</v>
      </c>
      <c r="W49" s="35" t="s">
        <v>171</v>
      </c>
      <c r="X49" s="116">
        <v>547</v>
      </c>
      <c r="Y49" s="135">
        <v>6.2135922330097015E-2</v>
      </c>
      <c r="Z49" s="28" t="s">
        <v>171</v>
      </c>
      <c r="AA49" s="485">
        <v>515</v>
      </c>
      <c r="AC49" s="104"/>
    </row>
    <row r="50" spans="2:29" s="103" customFormat="1" ht="27.75" customHeight="1">
      <c r="B50" s="39">
        <v>35</v>
      </c>
      <c r="C50" s="571" t="s">
        <v>171</v>
      </c>
      <c r="D50" s="573">
        <v>602</v>
      </c>
      <c r="E50" s="697">
        <f t="shared" si="1"/>
        <v>-3.2154340836012874E-2</v>
      </c>
      <c r="F50" s="571" t="s">
        <v>171</v>
      </c>
      <c r="G50" s="573">
        <v>622</v>
      </c>
      <c r="H50" s="697">
        <v>8.1739130434782536E-2</v>
      </c>
      <c r="I50" s="571" t="s">
        <v>147</v>
      </c>
      <c r="J50" s="573">
        <v>579</v>
      </c>
      <c r="K50" s="697">
        <v>4.5126353790613694E-2</v>
      </c>
      <c r="L50" s="571" t="s">
        <v>504</v>
      </c>
      <c r="M50" s="573">
        <v>565</v>
      </c>
      <c r="N50" s="697">
        <v>-1.5679442508710784E-2</v>
      </c>
      <c r="O50" s="580" t="s">
        <v>156</v>
      </c>
      <c r="P50" s="573">
        <v>540</v>
      </c>
      <c r="Q50" s="701">
        <v>4.0462427745664664E-2</v>
      </c>
      <c r="S50" s="465"/>
      <c r="T50" s="109" t="s">
        <v>323</v>
      </c>
      <c r="U50" s="116">
        <v>550</v>
      </c>
      <c r="V50" s="135">
        <v>7.2124756335282703E-2</v>
      </c>
      <c r="W50" s="109" t="s">
        <v>323</v>
      </c>
      <c r="X50" s="116">
        <v>513</v>
      </c>
      <c r="Y50" s="135">
        <v>7.322175732217584E-2</v>
      </c>
      <c r="Z50" s="28" t="s">
        <v>156</v>
      </c>
      <c r="AA50" s="485">
        <v>508</v>
      </c>
      <c r="AC50" s="104"/>
    </row>
    <row r="51" spans="2:29" s="103" customFormat="1" ht="27.75" customHeight="1">
      <c r="B51" s="39">
        <v>36</v>
      </c>
      <c r="C51" s="33" t="s">
        <v>156</v>
      </c>
      <c r="D51" s="116">
        <v>601</v>
      </c>
      <c r="E51" s="132">
        <f t="shared" si="1"/>
        <v>8.3892617449663476E-3</v>
      </c>
      <c r="F51" s="33" t="s">
        <v>156</v>
      </c>
      <c r="G51" s="116">
        <v>596</v>
      </c>
      <c r="H51" s="132">
        <v>4.0139616055846483E-2</v>
      </c>
      <c r="I51" s="33" t="s">
        <v>504</v>
      </c>
      <c r="J51" s="116">
        <v>576</v>
      </c>
      <c r="K51" s="132">
        <v>1.9469026548672552E-2</v>
      </c>
      <c r="L51" s="33" t="s">
        <v>156</v>
      </c>
      <c r="M51" s="116">
        <v>562</v>
      </c>
      <c r="N51" s="132">
        <v>4.0740740740740744E-2</v>
      </c>
      <c r="O51" s="31" t="s">
        <v>171</v>
      </c>
      <c r="P51" s="116">
        <v>530</v>
      </c>
      <c r="Q51" s="135">
        <v>-4.1591320072332683E-2</v>
      </c>
      <c r="S51" s="465"/>
      <c r="T51" s="35" t="s">
        <v>156</v>
      </c>
      <c r="U51" s="116">
        <v>519</v>
      </c>
      <c r="V51" s="135">
        <v>2.9761904761904656E-2</v>
      </c>
      <c r="W51" s="35" t="s">
        <v>156</v>
      </c>
      <c r="X51" s="116">
        <v>504</v>
      </c>
      <c r="Y51" s="135">
        <v>-7.8740157480314821E-3</v>
      </c>
      <c r="Z51" s="28" t="s">
        <v>186</v>
      </c>
      <c r="AA51" s="485">
        <v>505</v>
      </c>
      <c r="AC51" s="104"/>
    </row>
    <row r="52" spans="2:29" s="103" customFormat="1" ht="27.75" customHeight="1">
      <c r="B52" s="39">
        <v>37</v>
      </c>
      <c r="C52" s="571" t="s">
        <v>147</v>
      </c>
      <c r="D52" s="573">
        <v>570</v>
      </c>
      <c r="E52" s="697">
        <f t="shared" si="1"/>
        <v>-4.2016806722689037E-2</v>
      </c>
      <c r="F52" s="571" t="s">
        <v>147</v>
      </c>
      <c r="G52" s="573">
        <v>595</v>
      </c>
      <c r="H52" s="697">
        <v>2.7633851468048309E-2</v>
      </c>
      <c r="I52" s="571" t="s">
        <v>171</v>
      </c>
      <c r="J52" s="573">
        <v>575</v>
      </c>
      <c r="K52" s="697">
        <v>4.735883424408005E-2</v>
      </c>
      <c r="L52" s="571" t="s">
        <v>147</v>
      </c>
      <c r="M52" s="573">
        <v>554</v>
      </c>
      <c r="N52" s="697">
        <v>6.5384615384615374E-2</v>
      </c>
      <c r="O52" s="578" t="s">
        <v>147</v>
      </c>
      <c r="P52" s="573">
        <v>520</v>
      </c>
      <c r="Q52" s="701">
        <v>7.7519379844961378E-3</v>
      </c>
      <c r="S52" s="465"/>
      <c r="T52" s="35" t="s">
        <v>147</v>
      </c>
      <c r="U52" s="116">
        <v>516</v>
      </c>
      <c r="V52" s="135">
        <v>9.3220338983050821E-2</v>
      </c>
      <c r="W52" s="35" t="s">
        <v>186</v>
      </c>
      <c r="X52" s="116">
        <v>504</v>
      </c>
      <c r="Y52" s="135">
        <v>-1.980198019801982E-3</v>
      </c>
      <c r="Z52" s="28" t="s">
        <v>187</v>
      </c>
      <c r="AA52" s="485">
        <v>481</v>
      </c>
      <c r="AC52" s="104"/>
    </row>
    <row r="53" spans="2:29" s="103" customFormat="1" ht="27.75" customHeight="1">
      <c r="B53" s="39">
        <v>38</v>
      </c>
      <c r="C53" s="33" t="s">
        <v>504</v>
      </c>
      <c r="D53" s="116">
        <v>559</v>
      </c>
      <c r="E53" s="132">
        <f t="shared" si="1"/>
        <v>-2.7826086956521778E-2</v>
      </c>
      <c r="F53" s="33" t="s">
        <v>504</v>
      </c>
      <c r="G53" s="116">
        <v>575</v>
      </c>
      <c r="H53" s="132">
        <v>-1.7361111111111605E-3</v>
      </c>
      <c r="I53" s="33" t="s">
        <v>156</v>
      </c>
      <c r="J53" s="116">
        <v>573</v>
      </c>
      <c r="K53" s="132">
        <v>1.9572953736654908E-2</v>
      </c>
      <c r="L53" s="33" t="s">
        <v>171</v>
      </c>
      <c r="M53" s="116">
        <v>549</v>
      </c>
      <c r="N53" s="132">
        <v>3.5849056603773688E-2</v>
      </c>
      <c r="O53" s="31" t="s">
        <v>186</v>
      </c>
      <c r="P53" s="116">
        <v>504</v>
      </c>
      <c r="Q53" s="135">
        <v>-1.3698630136986356E-2</v>
      </c>
      <c r="S53" s="465"/>
      <c r="T53" s="35" t="s">
        <v>186</v>
      </c>
      <c r="U53" s="116">
        <v>511</v>
      </c>
      <c r="V53" s="135">
        <v>1.388888888888884E-2</v>
      </c>
      <c r="W53" s="35" t="s">
        <v>187</v>
      </c>
      <c r="X53" s="116">
        <v>497</v>
      </c>
      <c r="Y53" s="135">
        <v>3.3264033264033266E-2</v>
      </c>
      <c r="Z53" s="488" t="s">
        <v>323</v>
      </c>
      <c r="AA53" s="485">
        <v>478</v>
      </c>
      <c r="AC53" s="104"/>
    </row>
    <row r="54" spans="2:29" s="103" customFormat="1" ht="27.75" customHeight="1">
      <c r="B54" s="39">
        <v>39</v>
      </c>
      <c r="C54" s="571" t="s">
        <v>186</v>
      </c>
      <c r="D54" s="573">
        <v>506</v>
      </c>
      <c r="E54" s="697">
        <f t="shared" si="1"/>
        <v>-2.6923076923076938E-2</v>
      </c>
      <c r="F54" s="571" t="s">
        <v>186</v>
      </c>
      <c r="G54" s="573">
        <v>520</v>
      </c>
      <c r="H54" s="697">
        <v>0</v>
      </c>
      <c r="I54" s="571" t="s">
        <v>186</v>
      </c>
      <c r="J54" s="573">
        <v>520</v>
      </c>
      <c r="K54" s="697">
        <v>7.7519379844961378E-3</v>
      </c>
      <c r="L54" s="571" t="s">
        <v>186</v>
      </c>
      <c r="M54" s="573">
        <v>516</v>
      </c>
      <c r="N54" s="697">
        <v>2.3809523809523725E-2</v>
      </c>
      <c r="O54" s="578" t="s">
        <v>137</v>
      </c>
      <c r="P54" s="573">
        <v>490</v>
      </c>
      <c r="Q54" s="701">
        <v>0.16113744075829395</v>
      </c>
      <c r="S54" s="465"/>
      <c r="T54" s="35" t="s">
        <v>187</v>
      </c>
      <c r="U54" s="116">
        <v>478</v>
      </c>
      <c r="V54" s="135">
        <v>-3.82293762575453E-2</v>
      </c>
      <c r="W54" s="35" t="s">
        <v>147</v>
      </c>
      <c r="X54" s="116">
        <v>472</v>
      </c>
      <c r="Y54" s="135">
        <v>0.14563106796116498</v>
      </c>
      <c r="Z54" s="28" t="s">
        <v>137</v>
      </c>
      <c r="AA54" s="485">
        <v>417</v>
      </c>
      <c r="AC54" s="104"/>
    </row>
    <row r="55" spans="2:29" s="103" customFormat="1" ht="27.75" customHeight="1">
      <c r="B55" s="39">
        <v>40</v>
      </c>
      <c r="C55" s="33" t="s">
        <v>170</v>
      </c>
      <c r="D55" s="116">
        <v>462</v>
      </c>
      <c r="E55" s="132">
        <f t="shared" si="1"/>
        <v>-8.5836909871244149E-3</v>
      </c>
      <c r="F55" s="33" t="s">
        <v>170</v>
      </c>
      <c r="G55" s="116">
        <v>466</v>
      </c>
      <c r="H55" s="132">
        <v>2.8697571743929284E-2</v>
      </c>
      <c r="I55" s="33" t="s">
        <v>170</v>
      </c>
      <c r="J55" s="116">
        <v>453</v>
      </c>
      <c r="K55" s="132">
        <v>5.5944055944056048E-2</v>
      </c>
      <c r="L55" s="33" t="s">
        <v>187</v>
      </c>
      <c r="M55" s="116">
        <v>441</v>
      </c>
      <c r="N55" s="132">
        <v>-5.7692307692307709E-2</v>
      </c>
      <c r="O55" s="31" t="s">
        <v>187</v>
      </c>
      <c r="P55" s="116">
        <v>468</v>
      </c>
      <c r="Q55" s="135">
        <v>-2.0920502092050208E-2</v>
      </c>
      <c r="S55" s="465"/>
      <c r="T55" s="35" t="s">
        <v>137</v>
      </c>
      <c r="U55" s="116">
        <v>422</v>
      </c>
      <c r="V55" s="135">
        <v>9.5693779904306719E-3</v>
      </c>
      <c r="W55" s="35" t="s">
        <v>137</v>
      </c>
      <c r="X55" s="116">
        <v>418</v>
      </c>
      <c r="Y55" s="135">
        <v>2.3980815347721673E-3</v>
      </c>
      <c r="Z55" s="28" t="s">
        <v>147</v>
      </c>
      <c r="AA55" s="485">
        <v>412</v>
      </c>
      <c r="AC55" s="104"/>
    </row>
    <row r="56" spans="2:29" s="103" customFormat="1" ht="27.75" customHeight="1">
      <c r="B56" s="39">
        <v>41</v>
      </c>
      <c r="C56" s="571" t="s">
        <v>187</v>
      </c>
      <c r="D56" s="573">
        <v>442</v>
      </c>
      <c r="E56" s="697">
        <f t="shared" si="1"/>
        <v>6.8337129840547739E-3</v>
      </c>
      <c r="F56" s="571" t="s">
        <v>187</v>
      </c>
      <c r="G56" s="573">
        <v>439</v>
      </c>
      <c r="H56" s="697">
        <v>1.3856812933025431E-2</v>
      </c>
      <c r="I56" s="571" t="s">
        <v>187</v>
      </c>
      <c r="J56" s="573">
        <v>433</v>
      </c>
      <c r="K56" s="697">
        <v>-1.8140589569160981E-2</v>
      </c>
      <c r="L56" s="571" t="s">
        <v>170</v>
      </c>
      <c r="M56" s="573">
        <v>429</v>
      </c>
      <c r="N56" s="697">
        <v>3.125E-2</v>
      </c>
      <c r="O56" s="578" t="s">
        <v>170</v>
      </c>
      <c r="P56" s="573">
        <v>416</v>
      </c>
      <c r="Q56" s="701">
        <v>1.4634146341463428E-2</v>
      </c>
      <c r="S56" s="465"/>
      <c r="T56" s="35" t="s">
        <v>170</v>
      </c>
      <c r="U56" s="116">
        <v>410</v>
      </c>
      <c r="V56" s="135">
        <v>8.4656084656084651E-2</v>
      </c>
      <c r="W56" s="35" t="s">
        <v>170</v>
      </c>
      <c r="X56" s="116">
        <v>378</v>
      </c>
      <c r="Y56" s="135">
        <v>2.7173913043478271E-2</v>
      </c>
      <c r="Z56" s="28" t="s">
        <v>170</v>
      </c>
      <c r="AA56" s="485">
        <v>368</v>
      </c>
      <c r="AC56" s="104"/>
    </row>
    <row r="57" spans="2:29" s="103" customFormat="1" ht="27.75" customHeight="1">
      <c r="B57" s="39">
        <v>42</v>
      </c>
      <c r="C57" s="33" t="s">
        <v>113</v>
      </c>
      <c r="D57" s="116">
        <v>361</v>
      </c>
      <c r="E57" s="132">
        <f t="shared" si="1"/>
        <v>1.4044943820224809E-2</v>
      </c>
      <c r="F57" s="33" t="s">
        <v>113</v>
      </c>
      <c r="G57" s="116">
        <v>356</v>
      </c>
      <c r="H57" s="132">
        <v>0.13375796178343946</v>
      </c>
      <c r="I57" s="33" t="s">
        <v>189</v>
      </c>
      <c r="J57" s="116">
        <v>320</v>
      </c>
      <c r="K57" s="132">
        <v>-2.1406727828746197E-2</v>
      </c>
      <c r="L57" s="137" t="s">
        <v>189</v>
      </c>
      <c r="M57" s="116">
        <v>327</v>
      </c>
      <c r="N57" s="132">
        <v>3.4810126582278444E-2</v>
      </c>
      <c r="O57" s="137" t="s">
        <v>1662</v>
      </c>
      <c r="P57" s="116">
        <v>327</v>
      </c>
      <c r="Q57" s="135">
        <v>-3.2544378698224907E-2</v>
      </c>
      <c r="S57" s="465"/>
      <c r="T57" s="137" t="s">
        <v>1662</v>
      </c>
      <c r="U57" s="116">
        <v>338</v>
      </c>
      <c r="V57" s="135">
        <v>-6.3711911357340667E-2</v>
      </c>
      <c r="W57" s="137" t="s">
        <v>1662</v>
      </c>
      <c r="X57" s="116">
        <v>361</v>
      </c>
      <c r="Y57" s="135">
        <v>6.8047337278106523E-2</v>
      </c>
      <c r="Z57" s="488" t="s">
        <v>1662</v>
      </c>
      <c r="AA57" s="485">
        <v>338</v>
      </c>
      <c r="AC57" s="104"/>
    </row>
    <row r="58" spans="2:29" s="103" customFormat="1" ht="27.75" customHeight="1">
      <c r="B58" s="39">
        <v>43</v>
      </c>
      <c r="C58" s="571" t="s">
        <v>162</v>
      </c>
      <c r="D58" s="573">
        <v>358</v>
      </c>
      <c r="E58" s="697">
        <f>D58/G61-1</f>
        <v>0.17763157894736836</v>
      </c>
      <c r="F58" s="571" t="s">
        <v>191</v>
      </c>
      <c r="G58" s="573">
        <v>321</v>
      </c>
      <c r="H58" s="697">
        <v>0.18888888888888888</v>
      </c>
      <c r="I58" s="582" t="s">
        <v>113</v>
      </c>
      <c r="J58" s="573">
        <v>314</v>
      </c>
      <c r="K58" s="697">
        <v>0.1984732824427482</v>
      </c>
      <c r="L58" s="582" t="s">
        <v>1662</v>
      </c>
      <c r="M58" s="573">
        <v>307</v>
      </c>
      <c r="N58" s="697">
        <v>-6.1162079510703404E-2</v>
      </c>
      <c r="O58" s="578" t="s">
        <v>189</v>
      </c>
      <c r="P58" s="573">
        <v>316</v>
      </c>
      <c r="Q58" s="701">
        <v>0</v>
      </c>
      <c r="S58" s="465"/>
      <c r="T58" s="35" t="s">
        <v>189</v>
      </c>
      <c r="U58" s="116">
        <v>316</v>
      </c>
      <c r="V58" s="135">
        <v>-6.7846607669616477E-2</v>
      </c>
      <c r="W58" s="35" t="s">
        <v>189</v>
      </c>
      <c r="X58" s="116">
        <v>339</v>
      </c>
      <c r="Y58" s="135">
        <v>7.2784810126582222E-2</v>
      </c>
      <c r="Z58" s="28" t="s">
        <v>189</v>
      </c>
      <c r="AA58" s="485">
        <v>316</v>
      </c>
      <c r="AC58" s="104"/>
    </row>
    <row r="59" spans="2:29" s="103" customFormat="1" ht="27.75" customHeight="1">
      <c r="B59" s="39">
        <v>44</v>
      </c>
      <c r="C59" s="33" t="s">
        <v>151</v>
      </c>
      <c r="D59" s="116">
        <v>332</v>
      </c>
      <c r="E59" s="132">
        <f>D59/G59-1</f>
        <v>3.4267912772585563E-2</v>
      </c>
      <c r="F59" s="33" t="s">
        <v>151</v>
      </c>
      <c r="G59" s="116">
        <v>321</v>
      </c>
      <c r="H59" s="132">
        <v>0.17153284671532854</v>
      </c>
      <c r="I59" s="137" t="s">
        <v>1662</v>
      </c>
      <c r="J59" s="116">
        <v>314</v>
      </c>
      <c r="K59" s="132">
        <v>2.2801302931596101E-2</v>
      </c>
      <c r="L59" s="33" t="s">
        <v>162</v>
      </c>
      <c r="M59" s="116">
        <v>299</v>
      </c>
      <c r="N59" s="132">
        <v>3.819444444444442E-2</v>
      </c>
      <c r="O59" s="31" t="s">
        <v>162</v>
      </c>
      <c r="P59" s="116">
        <v>288</v>
      </c>
      <c r="Q59" s="135">
        <v>3.5971223021582732E-2</v>
      </c>
      <c r="S59" s="465"/>
      <c r="T59" s="35" t="s">
        <v>162</v>
      </c>
      <c r="U59" s="116">
        <v>278</v>
      </c>
      <c r="V59" s="135">
        <v>0.19313304721030033</v>
      </c>
      <c r="W59" s="35" t="s">
        <v>191</v>
      </c>
      <c r="X59" s="116">
        <v>298</v>
      </c>
      <c r="Y59" s="135">
        <v>-2.2950819672131195E-2</v>
      </c>
      <c r="Z59" s="28" t="s">
        <v>191</v>
      </c>
      <c r="AA59" s="485">
        <v>305</v>
      </c>
      <c r="AC59" s="104"/>
    </row>
    <row r="60" spans="2:29" s="103" customFormat="1" ht="27.75" customHeight="1">
      <c r="B60" s="39">
        <v>45</v>
      </c>
      <c r="C60" s="571" t="s">
        <v>189</v>
      </c>
      <c r="D60" s="573">
        <v>308</v>
      </c>
      <c r="E60" s="697">
        <f>D60/G60-1</f>
        <v>3.2573289902280145E-3</v>
      </c>
      <c r="F60" s="571" t="s">
        <v>189</v>
      </c>
      <c r="G60" s="573">
        <v>307</v>
      </c>
      <c r="H60" s="697">
        <v>-4.0625000000000022E-2</v>
      </c>
      <c r="I60" s="571" t="s">
        <v>162</v>
      </c>
      <c r="J60" s="573">
        <v>278</v>
      </c>
      <c r="K60" s="697">
        <v>-7.0234113712374535E-2</v>
      </c>
      <c r="L60" s="571" t="s">
        <v>113</v>
      </c>
      <c r="M60" s="573">
        <v>262</v>
      </c>
      <c r="N60" s="697">
        <v>1.9455252918287869E-2</v>
      </c>
      <c r="O60" s="578" t="s">
        <v>190</v>
      </c>
      <c r="P60" s="573">
        <v>267</v>
      </c>
      <c r="Q60" s="701">
        <v>7.547169811320753E-3</v>
      </c>
      <c r="S60" s="465"/>
      <c r="T60" s="35" t="s">
        <v>190</v>
      </c>
      <c r="U60" s="116">
        <v>265</v>
      </c>
      <c r="V60" s="135">
        <v>1.1450381679389388E-2</v>
      </c>
      <c r="W60" s="35" t="s">
        <v>190</v>
      </c>
      <c r="X60" s="116">
        <v>262</v>
      </c>
      <c r="Y60" s="135">
        <v>1.5503875968992276E-2</v>
      </c>
      <c r="Z60" s="28" t="s">
        <v>190</v>
      </c>
      <c r="AA60" s="485">
        <v>258</v>
      </c>
      <c r="AC60" s="104"/>
    </row>
    <row r="61" spans="2:29" s="103" customFormat="1" ht="27.75" customHeight="1">
      <c r="B61" s="39">
        <v>46</v>
      </c>
      <c r="C61" s="33" t="s">
        <v>109</v>
      </c>
      <c r="D61" s="116">
        <v>295</v>
      </c>
      <c r="E61" s="132">
        <f>D61/G65-1</f>
        <v>0.18951612903225801</v>
      </c>
      <c r="F61" s="33" t="s">
        <v>162</v>
      </c>
      <c r="G61" s="116">
        <v>304</v>
      </c>
      <c r="H61" s="132">
        <v>9.3525179856115193E-2</v>
      </c>
      <c r="I61" s="33" t="s">
        <v>151</v>
      </c>
      <c r="J61" s="116">
        <v>274</v>
      </c>
      <c r="K61" s="132">
        <v>8.7301587301587213E-2</v>
      </c>
      <c r="L61" s="33" t="s">
        <v>109</v>
      </c>
      <c r="M61" s="116">
        <v>252</v>
      </c>
      <c r="N61" s="132">
        <v>9.565217391304337E-2</v>
      </c>
      <c r="O61" s="31" t="s">
        <v>113</v>
      </c>
      <c r="P61" s="116">
        <v>257</v>
      </c>
      <c r="Q61" s="135">
        <v>0</v>
      </c>
      <c r="S61" s="465"/>
      <c r="T61" s="35" t="s">
        <v>113</v>
      </c>
      <c r="U61" s="116">
        <v>257</v>
      </c>
      <c r="V61" s="135">
        <v>1.1811023622047223E-2</v>
      </c>
      <c r="W61" s="35" t="s">
        <v>113</v>
      </c>
      <c r="X61" s="116">
        <v>254</v>
      </c>
      <c r="Y61" s="135">
        <v>6.7226890756302504E-2</v>
      </c>
      <c r="Z61" s="28" t="s">
        <v>113</v>
      </c>
      <c r="AA61" s="485">
        <v>238</v>
      </c>
      <c r="AC61" s="104"/>
    </row>
    <row r="62" spans="2:29" s="103" customFormat="1" ht="27.75" customHeight="1">
      <c r="B62" s="39">
        <v>47</v>
      </c>
      <c r="C62" s="571" t="s">
        <v>155</v>
      </c>
      <c r="D62" s="573">
        <v>288</v>
      </c>
      <c r="E62" s="697">
        <f>D62/G63-1</f>
        <v>0.10769230769230775</v>
      </c>
      <c r="F62" s="582" t="s">
        <v>1662</v>
      </c>
      <c r="G62" s="573">
        <v>298</v>
      </c>
      <c r="H62" s="697">
        <v>-5.0955414012738842E-2</v>
      </c>
      <c r="I62" s="571" t="s">
        <v>191</v>
      </c>
      <c r="J62" s="573">
        <v>270</v>
      </c>
      <c r="K62" s="697">
        <v>0.10655737704918034</v>
      </c>
      <c r="L62" s="571" t="s">
        <v>151</v>
      </c>
      <c r="M62" s="573">
        <v>252</v>
      </c>
      <c r="N62" s="697">
        <v>4.1322314049586861E-2</v>
      </c>
      <c r="O62" s="578" t="s">
        <v>191</v>
      </c>
      <c r="P62" s="573">
        <v>253</v>
      </c>
      <c r="Q62" s="701">
        <v>2.0161290322580738E-2</v>
      </c>
      <c r="S62" s="465"/>
      <c r="T62" s="35" t="s">
        <v>191</v>
      </c>
      <c r="U62" s="116">
        <v>248</v>
      </c>
      <c r="V62" s="135">
        <v>-0.16778523489932884</v>
      </c>
      <c r="W62" s="35" t="s">
        <v>155</v>
      </c>
      <c r="X62" s="116">
        <v>245</v>
      </c>
      <c r="Y62" s="135">
        <v>2.9411764705882248E-2</v>
      </c>
      <c r="Z62" s="28" t="s">
        <v>155</v>
      </c>
      <c r="AA62" s="485">
        <v>238</v>
      </c>
      <c r="AC62" s="104"/>
    </row>
    <row r="63" spans="2:29" s="103" customFormat="1" ht="27.75" customHeight="1">
      <c r="B63" s="39">
        <v>48</v>
      </c>
      <c r="C63" s="137" t="s">
        <v>1662</v>
      </c>
      <c r="D63" s="116">
        <v>282</v>
      </c>
      <c r="E63" s="132">
        <f>D63/G62-1</f>
        <v>-5.3691275167785268E-2</v>
      </c>
      <c r="F63" s="33" t="s">
        <v>155</v>
      </c>
      <c r="G63" s="116">
        <v>260</v>
      </c>
      <c r="H63" s="132">
        <v>-2.2556390977443663E-2</v>
      </c>
      <c r="I63" s="33" t="s">
        <v>155</v>
      </c>
      <c r="J63" s="116">
        <v>266</v>
      </c>
      <c r="K63" s="132">
        <v>6.4000000000000057E-2</v>
      </c>
      <c r="L63" s="33" t="s">
        <v>155</v>
      </c>
      <c r="M63" s="116">
        <v>250</v>
      </c>
      <c r="N63" s="132">
        <v>-3.9840637450199168E-3</v>
      </c>
      <c r="O63" s="31" t="s">
        <v>155</v>
      </c>
      <c r="P63" s="116">
        <v>251</v>
      </c>
      <c r="Q63" s="135">
        <v>3.7190082644628086E-2</v>
      </c>
      <c r="S63" s="465"/>
      <c r="T63" s="35" t="s">
        <v>169</v>
      </c>
      <c r="U63" s="116">
        <v>244</v>
      </c>
      <c r="V63" s="135">
        <v>4.7210300429184615E-2</v>
      </c>
      <c r="W63" s="35" t="s">
        <v>162</v>
      </c>
      <c r="X63" s="116">
        <v>233</v>
      </c>
      <c r="Y63" s="135">
        <v>4.9549549549549488E-2</v>
      </c>
      <c r="Z63" s="28" t="s">
        <v>169</v>
      </c>
      <c r="AA63" s="485">
        <v>226</v>
      </c>
      <c r="AC63" s="104"/>
    </row>
    <row r="64" spans="2:29" s="103" customFormat="1" ht="27.75" customHeight="1">
      <c r="B64" s="39">
        <v>49</v>
      </c>
      <c r="C64" s="571" t="s">
        <v>191</v>
      </c>
      <c r="D64" s="573">
        <v>266</v>
      </c>
      <c r="E64" s="697">
        <f>D64/G58-1</f>
        <v>-0.17133956386292837</v>
      </c>
      <c r="F64" s="571" t="s">
        <v>190</v>
      </c>
      <c r="G64" s="573">
        <v>256</v>
      </c>
      <c r="H64" s="697">
        <v>2.8112449799196693E-2</v>
      </c>
      <c r="I64" s="571" t="s">
        <v>109</v>
      </c>
      <c r="J64" s="573">
        <v>257</v>
      </c>
      <c r="K64" s="697">
        <v>1.9841269841269771E-2</v>
      </c>
      <c r="L64" s="571" t="s">
        <v>190</v>
      </c>
      <c r="M64" s="573">
        <v>249</v>
      </c>
      <c r="N64" s="697">
        <v>-6.7415730337078705E-2</v>
      </c>
      <c r="O64" s="578" t="s">
        <v>151</v>
      </c>
      <c r="P64" s="573">
        <v>242</v>
      </c>
      <c r="Q64" s="701">
        <v>2.9787234042553123E-2</v>
      </c>
      <c r="S64" s="465"/>
      <c r="T64" s="35" t="s">
        <v>155</v>
      </c>
      <c r="U64" s="116">
        <v>242</v>
      </c>
      <c r="V64" s="135">
        <v>-1.2244897959183709E-2</v>
      </c>
      <c r="W64" s="35" t="s">
        <v>169</v>
      </c>
      <c r="X64" s="116">
        <v>233</v>
      </c>
      <c r="Y64" s="135">
        <v>3.0973451327433565E-2</v>
      </c>
      <c r="Z64" s="28" t="s">
        <v>162</v>
      </c>
      <c r="AA64" s="485">
        <v>222</v>
      </c>
      <c r="AC64" s="104"/>
    </row>
    <row r="65" spans="2:29" s="103" customFormat="1" ht="27.75" customHeight="1" thickBot="1">
      <c r="B65" s="40">
        <v>50</v>
      </c>
      <c r="C65" s="105" t="s">
        <v>190</v>
      </c>
      <c r="D65" s="117">
        <v>252</v>
      </c>
      <c r="E65" s="133">
        <f>D65/G64-1</f>
        <v>-1.5625E-2</v>
      </c>
      <c r="F65" s="105" t="s">
        <v>109</v>
      </c>
      <c r="G65" s="117">
        <v>248</v>
      </c>
      <c r="H65" s="133">
        <v>-3.5019455252918275E-2</v>
      </c>
      <c r="I65" s="105" t="s">
        <v>190</v>
      </c>
      <c r="J65" s="117">
        <v>249</v>
      </c>
      <c r="K65" s="133">
        <v>0</v>
      </c>
      <c r="L65" s="105" t="s">
        <v>191</v>
      </c>
      <c r="M65" s="117">
        <v>244</v>
      </c>
      <c r="N65" s="133">
        <v>-3.5573122529644285E-2</v>
      </c>
      <c r="O65" s="44" t="s">
        <v>109</v>
      </c>
      <c r="P65" s="117">
        <v>230</v>
      </c>
      <c r="Q65" s="136">
        <v>6.4814814814814881E-2</v>
      </c>
      <c r="S65" s="465"/>
      <c r="T65" s="37" t="s">
        <v>151</v>
      </c>
      <c r="U65" s="117">
        <v>235</v>
      </c>
      <c r="V65" s="136">
        <v>7.3059360730593603E-2</v>
      </c>
      <c r="W65" s="37" t="s">
        <v>151</v>
      </c>
      <c r="X65" s="117">
        <v>219</v>
      </c>
      <c r="Y65" s="136">
        <v>7.8817733990147687E-2</v>
      </c>
      <c r="Z65" s="29" t="s">
        <v>151</v>
      </c>
      <c r="AA65" s="486">
        <v>203</v>
      </c>
      <c r="AC65" s="104"/>
    </row>
  </sheetData>
  <mergeCells count="3">
    <mergeCell ref="B5:B6"/>
    <mergeCell ref="F37:P37"/>
    <mergeCell ref="B39:B40"/>
  </mergeCells>
  <phoneticPr fontId="38"/>
  <pageMargins left="0" right="0" top="0" bottom="0"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65"/>
  <sheetViews>
    <sheetView view="pageBreakPreview" topLeftCell="C1" zoomScaleNormal="100" zoomScaleSheetLayoutView="100" workbookViewId="0">
      <selection activeCell="S48" sqref="S48"/>
    </sheetView>
  </sheetViews>
  <sheetFormatPr defaultRowHeight="15" customHeight="1"/>
  <cols>
    <col min="1" max="1" width="1.125" customWidth="1"/>
    <col min="2" max="2" width="2.75" style="14" customWidth="1"/>
    <col min="3" max="3" width="7.5" style="26" customWidth="1"/>
    <col min="4" max="4" width="5.625" style="16" customWidth="1"/>
    <col min="5" max="5" width="6.25" style="110" customWidth="1"/>
    <col min="6" max="6" width="7.5" style="26" customWidth="1"/>
    <col min="7" max="7" width="5.625" style="16" customWidth="1"/>
    <col min="8" max="8" width="6.25" style="110" customWidth="1"/>
    <col min="9" max="9" width="7.5" style="30" customWidth="1"/>
    <col min="10" max="10" width="5.625" style="16" customWidth="1"/>
    <col min="11" max="11" width="6.25" style="112" customWidth="1"/>
    <col min="12" max="12" width="7.5" style="30" customWidth="1"/>
    <col min="13" max="13" width="5.625" style="16" customWidth="1"/>
    <col min="14" max="14" width="6.25" style="112" customWidth="1"/>
    <col min="15" max="15" width="7.5" style="30" customWidth="1"/>
    <col min="16" max="16" width="5.625" style="16" customWidth="1"/>
    <col min="17" max="17" width="6.375" style="112" customWidth="1"/>
    <col min="18" max="18" width="1.125" customWidth="1"/>
    <col min="20" max="20" width="7.5" customWidth="1"/>
    <col min="21" max="21" width="5.625" style="9" customWidth="1"/>
    <col min="22" max="22" width="6.25" customWidth="1"/>
    <col min="23" max="23" width="7.5" customWidth="1"/>
    <col min="24" max="24" width="5.625" style="9" customWidth="1"/>
    <col min="25" max="25" width="6.25" customWidth="1"/>
    <col min="26" max="26" width="7.5" customWidth="1"/>
    <col min="27" max="27" width="5.625" customWidth="1"/>
  </cols>
  <sheetData>
    <row r="1" spans="1:27" ht="2.1" customHeight="1"/>
    <row r="2" spans="1:27" ht="39" customHeight="1"/>
    <row r="3" spans="1:27" ht="17.25" customHeight="1">
      <c r="A3" s="489"/>
      <c r="B3" s="490" t="s">
        <v>1015</v>
      </c>
      <c r="C3" s="490"/>
      <c r="D3" s="490"/>
      <c r="E3" s="490"/>
      <c r="F3" s="490"/>
      <c r="G3" s="490"/>
      <c r="H3" s="490"/>
      <c r="I3" s="490"/>
      <c r="J3" s="490"/>
      <c r="K3" s="379"/>
      <c r="L3" s="1042"/>
      <c r="M3" s="54"/>
      <c r="N3" s="111"/>
      <c r="O3" s="1042"/>
      <c r="Q3" s="1338" t="s">
        <v>539</v>
      </c>
    </row>
    <row r="4" spans="1:27" ht="13.35" customHeight="1" thickBot="1">
      <c r="Q4" s="276" t="s">
        <v>1009</v>
      </c>
    </row>
    <row r="5" spans="1:27" s="103" customFormat="1" ht="30.75" customHeight="1">
      <c r="B5" s="1736" t="s">
        <v>138</v>
      </c>
      <c r="C5" s="460" t="s">
        <v>1088</v>
      </c>
      <c r="D5" s="461"/>
      <c r="E5" s="672"/>
      <c r="F5" s="460" t="s">
        <v>992</v>
      </c>
      <c r="G5" s="461"/>
      <c r="H5" s="672"/>
      <c r="I5" s="460" t="s">
        <v>857</v>
      </c>
      <c r="J5" s="461"/>
      <c r="K5" s="672"/>
      <c r="L5" s="460" t="s">
        <v>548</v>
      </c>
      <c r="M5" s="461"/>
      <c r="N5" s="672"/>
      <c r="O5" s="462" t="s">
        <v>540</v>
      </c>
      <c r="P5" s="463"/>
      <c r="Q5" s="464"/>
      <c r="T5" s="462" t="s">
        <v>542</v>
      </c>
      <c r="U5" s="463"/>
      <c r="V5" s="464"/>
      <c r="W5" s="462" t="s">
        <v>545</v>
      </c>
      <c r="X5" s="463"/>
      <c r="Y5" s="464"/>
      <c r="Z5" s="479" t="s">
        <v>546</v>
      </c>
      <c r="AA5" s="480"/>
    </row>
    <row r="6" spans="1:27" s="103" customFormat="1" ht="30.75" customHeight="1" thickBot="1">
      <c r="B6" s="1737"/>
      <c r="C6" s="52" t="s">
        <v>506</v>
      </c>
      <c r="D6" s="41" t="s">
        <v>172</v>
      </c>
      <c r="E6" s="673" t="s">
        <v>13</v>
      </c>
      <c r="F6" s="52" t="s">
        <v>506</v>
      </c>
      <c r="G6" s="41" t="s">
        <v>172</v>
      </c>
      <c r="H6" s="673" t="s">
        <v>13</v>
      </c>
      <c r="I6" s="52" t="s">
        <v>506</v>
      </c>
      <c r="J6" s="41" t="s">
        <v>172</v>
      </c>
      <c r="K6" s="673" t="s">
        <v>13</v>
      </c>
      <c r="L6" s="52" t="s">
        <v>506</v>
      </c>
      <c r="M6" s="41" t="s">
        <v>172</v>
      </c>
      <c r="N6" s="673" t="s">
        <v>13</v>
      </c>
      <c r="O6" s="69" t="s">
        <v>506</v>
      </c>
      <c r="P6" s="41" t="s">
        <v>172</v>
      </c>
      <c r="Q6" s="113" t="s">
        <v>13</v>
      </c>
      <c r="T6" s="70" t="s">
        <v>506</v>
      </c>
      <c r="U6" s="41" t="s">
        <v>172</v>
      </c>
      <c r="V6" s="113" t="s">
        <v>13</v>
      </c>
      <c r="W6" s="70" t="s">
        <v>506</v>
      </c>
      <c r="X6" s="41" t="s">
        <v>172</v>
      </c>
      <c r="Y6" s="113" t="s">
        <v>13</v>
      </c>
      <c r="Z6" s="491" t="s">
        <v>506</v>
      </c>
      <c r="AA6" s="492" t="s">
        <v>172</v>
      </c>
    </row>
    <row r="7" spans="1:27" s="104" customFormat="1" ht="27.75" customHeight="1">
      <c r="B7" s="1011">
        <v>1</v>
      </c>
      <c r="C7" s="27" t="s">
        <v>1650</v>
      </c>
      <c r="D7" s="715">
        <v>233440</v>
      </c>
      <c r="E7" s="124">
        <f>D7/G7-1</f>
        <v>-1.3091133110298969E-3</v>
      </c>
      <c r="F7" s="27" t="s">
        <v>1650</v>
      </c>
      <c r="G7" s="715">
        <v>233746</v>
      </c>
      <c r="H7" s="124">
        <v>-1.0992451680601145E-2</v>
      </c>
      <c r="I7" s="27" t="s">
        <v>1650</v>
      </c>
      <c r="J7" s="715">
        <v>236344</v>
      </c>
      <c r="K7" s="124">
        <v>-1.7203022276188085E-2</v>
      </c>
      <c r="L7" s="27" t="s">
        <v>1650</v>
      </c>
      <c r="M7" s="719">
        <v>240481</v>
      </c>
      <c r="N7" s="124">
        <v>-2.91323673681958E-2</v>
      </c>
      <c r="O7" s="18" t="s">
        <v>114</v>
      </c>
      <c r="P7" s="717">
        <v>247697</v>
      </c>
      <c r="Q7" s="1040">
        <v>-7.9540857807700593E-3</v>
      </c>
      <c r="S7" s="674"/>
      <c r="T7" s="19" t="s">
        <v>115</v>
      </c>
      <c r="U7" s="717">
        <v>249683</v>
      </c>
      <c r="V7" s="1040">
        <v>3.2099999999999997E-2</v>
      </c>
      <c r="W7" s="19" t="s">
        <v>115</v>
      </c>
      <c r="X7" s="717">
        <v>241910</v>
      </c>
      <c r="Y7" s="1040">
        <v>6.7000000000000002E-3</v>
      </c>
      <c r="Z7" s="493" t="s">
        <v>115</v>
      </c>
      <c r="AA7" s="860">
        <v>240305</v>
      </c>
    </row>
    <row r="8" spans="1:27" s="104" customFormat="1" ht="27.75" customHeight="1">
      <c r="B8" s="1012">
        <v>2</v>
      </c>
      <c r="C8" s="571" t="s">
        <v>116</v>
      </c>
      <c r="D8" s="716">
        <v>121095</v>
      </c>
      <c r="E8" s="697">
        <f>D8/G8-1</f>
        <v>-3.1929266362350051E-2</v>
      </c>
      <c r="F8" s="571" t="s">
        <v>116</v>
      </c>
      <c r="G8" s="716">
        <v>125089</v>
      </c>
      <c r="H8" s="697">
        <v>-2.00780246294614E-2</v>
      </c>
      <c r="I8" s="571" t="s">
        <v>116</v>
      </c>
      <c r="J8" s="716">
        <v>127652</v>
      </c>
      <c r="K8" s="697">
        <v>-2.3223426966721972E-2</v>
      </c>
      <c r="L8" s="571" t="s">
        <v>116</v>
      </c>
      <c r="M8" s="720">
        <v>130687</v>
      </c>
      <c r="N8" s="697">
        <v>-1.1766218249737226E-2</v>
      </c>
      <c r="O8" s="572" t="s">
        <v>116</v>
      </c>
      <c r="P8" s="718">
        <v>132243</v>
      </c>
      <c r="Q8" s="698">
        <v>-0.10563832737060652</v>
      </c>
      <c r="S8" s="674"/>
      <c r="T8" s="22" t="s">
        <v>117</v>
      </c>
      <c r="U8" s="862">
        <v>147863</v>
      </c>
      <c r="V8" s="128">
        <v>6.5100000000000005E-2</v>
      </c>
      <c r="W8" s="22" t="s">
        <v>117</v>
      </c>
      <c r="X8" s="862">
        <v>138829</v>
      </c>
      <c r="Y8" s="128">
        <v>6.9500000000000006E-2</v>
      </c>
      <c r="Z8" s="495" t="s">
        <v>117</v>
      </c>
      <c r="AA8" s="861">
        <v>129805</v>
      </c>
    </row>
    <row r="9" spans="1:27" s="104" customFormat="1" ht="27.75" customHeight="1">
      <c r="B9" s="1012">
        <v>3</v>
      </c>
      <c r="C9" s="28" t="s">
        <v>119</v>
      </c>
      <c r="D9" s="119">
        <v>71255</v>
      </c>
      <c r="E9" s="125">
        <f t="shared" ref="E9:E29" si="0">D9/G9-1</f>
        <v>3.4059905961572046E-2</v>
      </c>
      <c r="F9" s="28" t="s">
        <v>119</v>
      </c>
      <c r="G9" s="119">
        <v>68908</v>
      </c>
      <c r="H9" s="125">
        <v>4.2670378888754357E-2</v>
      </c>
      <c r="I9" s="28" t="s">
        <v>119</v>
      </c>
      <c r="J9" s="119">
        <v>66088</v>
      </c>
      <c r="K9" s="125">
        <v>4.8001141751637277E-2</v>
      </c>
      <c r="L9" s="28" t="s">
        <v>119</v>
      </c>
      <c r="M9" s="653">
        <v>63061</v>
      </c>
      <c r="N9" s="125">
        <v>8.4584558760297801E-2</v>
      </c>
      <c r="O9" s="21" t="s">
        <v>119</v>
      </c>
      <c r="P9" s="121">
        <v>58143</v>
      </c>
      <c r="Q9" s="128">
        <v>6.5143715536666313E-2</v>
      </c>
      <c r="S9" s="674"/>
      <c r="T9" s="22" t="s">
        <v>31</v>
      </c>
      <c r="U9" s="121">
        <v>54587</v>
      </c>
      <c r="V9" s="128">
        <v>0.1147</v>
      </c>
      <c r="W9" s="22" t="s">
        <v>31</v>
      </c>
      <c r="X9" s="121">
        <v>48970</v>
      </c>
      <c r="Y9" s="128">
        <v>5.9200000000000003E-2</v>
      </c>
      <c r="Z9" s="496" t="s">
        <v>14</v>
      </c>
      <c r="AA9" s="371">
        <v>47423</v>
      </c>
    </row>
    <row r="10" spans="1:27" s="104" customFormat="1" ht="27.75" customHeight="1">
      <c r="B10" s="1012">
        <v>4</v>
      </c>
      <c r="C10" s="571" t="s">
        <v>118</v>
      </c>
      <c r="D10" s="573">
        <v>41217</v>
      </c>
      <c r="E10" s="697">
        <f>D10/G11-1</f>
        <v>3.9284903804936988E-2</v>
      </c>
      <c r="F10" s="571" t="s">
        <v>173</v>
      </c>
      <c r="G10" s="573">
        <v>45183</v>
      </c>
      <c r="H10" s="697">
        <v>-7.9138303509558527E-2</v>
      </c>
      <c r="I10" s="571" t="s">
        <v>173</v>
      </c>
      <c r="J10" s="573">
        <v>49066</v>
      </c>
      <c r="K10" s="697">
        <v>-1.2418734778495644E-2</v>
      </c>
      <c r="L10" s="571" t="s">
        <v>173</v>
      </c>
      <c r="M10" s="654">
        <v>49683</v>
      </c>
      <c r="N10" s="697">
        <v>-6.6578694817658324E-3</v>
      </c>
      <c r="O10" s="572" t="s">
        <v>173</v>
      </c>
      <c r="P10" s="575">
        <v>50016</v>
      </c>
      <c r="Q10" s="698">
        <v>2.7001498942526903E-2</v>
      </c>
      <c r="S10" s="674"/>
      <c r="T10" s="22" t="s">
        <v>14</v>
      </c>
      <c r="U10" s="121">
        <v>48701</v>
      </c>
      <c r="V10" s="128">
        <v>2.1299999999999999E-2</v>
      </c>
      <c r="W10" s="22" t="s">
        <v>14</v>
      </c>
      <c r="X10" s="121">
        <v>47686</v>
      </c>
      <c r="Y10" s="128">
        <v>5.4999999999999997E-3</v>
      </c>
      <c r="Z10" s="496" t="s">
        <v>31</v>
      </c>
      <c r="AA10" s="371">
        <v>46232</v>
      </c>
    </row>
    <row r="11" spans="1:27" s="104" customFormat="1" ht="27.75" customHeight="1">
      <c r="B11" s="1012">
        <v>5</v>
      </c>
      <c r="C11" s="28" t="s">
        <v>173</v>
      </c>
      <c r="D11" s="119">
        <v>41079</v>
      </c>
      <c r="E11" s="125">
        <f>D11/G10-1</f>
        <v>-9.0830622136644279E-2</v>
      </c>
      <c r="F11" s="28" t="s">
        <v>118</v>
      </c>
      <c r="G11" s="119">
        <v>39659</v>
      </c>
      <c r="H11" s="125">
        <v>5.8081212315244546E-2</v>
      </c>
      <c r="I11" s="28" t="s">
        <v>118</v>
      </c>
      <c r="J11" s="119">
        <v>37482</v>
      </c>
      <c r="K11" s="125">
        <v>2.7072943497561175E-2</v>
      </c>
      <c r="L11" s="28" t="s">
        <v>118</v>
      </c>
      <c r="M11" s="653">
        <v>36494</v>
      </c>
      <c r="N11" s="125">
        <v>1.0550217373245019E-2</v>
      </c>
      <c r="O11" s="21" t="s">
        <v>118</v>
      </c>
      <c r="P11" s="121">
        <v>36113</v>
      </c>
      <c r="Q11" s="128">
        <v>5.184516354527724E-2</v>
      </c>
      <c r="S11" s="674"/>
      <c r="T11" s="22" t="s">
        <v>34</v>
      </c>
      <c r="U11" s="121">
        <v>34333</v>
      </c>
      <c r="V11" s="128">
        <v>5.4800000000000001E-2</v>
      </c>
      <c r="W11" s="22" t="s">
        <v>34</v>
      </c>
      <c r="X11" s="121">
        <v>32548</v>
      </c>
      <c r="Y11" s="128">
        <v>3.95E-2</v>
      </c>
      <c r="Z11" s="496" t="s">
        <v>34</v>
      </c>
      <c r="AA11" s="371">
        <v>31312</v>
      </c>
    </row>
    <row r="12" spans="1:27" s="104" customFormat="1" ht="27.75" customHeight="1">
      <c r="B12" s="1012">
        <v>6</v>
      </c>
      <c r="C12" s="571" t="s">
        <v>123</v>
      </c>
      <c r="D12" s="573">
        <v>34350</v>
      </c>
      <c r="E12" s="697">
        <f>D12/G13-1</f>
        <v>2.2960779058339931E-2</v>
      </c>
      <c r="F12" s="571" t="s">
        <v>124</v>
      </c>
      <c r="G12" s="573">
        <v>34977</v>
      </c>
      <c r="H12" s="697">
        <v>1.2358900144717744E-2</v>
      </c>
      <c r="I12" s="571" t="s">
        <v>124</v>
      </c>
      <c r="J12" s="573">
        <v>34550</v>
      </c>
      <c r="K12" s="697">
        <v>2.4249970354559558E-2</v>
      </c>
      <c r="L12" s="571" t="s">
        <v>124</v>
      </c>
      <c r="M12" s="654">
        <v>33732</v>
      </c>
      <c r="N12" s="697">
        <v>0.15575961077228806</v>
      </c>
      <c r="O12" s="572" t="s">
        <v>121</v>
      </c>
      <c r="P12" s="575">
        <v>29905</v>
      </c>
      <c r="Q12" s="698">
        <v>0.1761582631951546</v>
      </c>
      <c r="S12" s="674"/>
      <c r="T12" s="22" t="s">
        <v>42</v>
      </c>
      <c r="U12" s="121">
        <v>29612</v>
      </c>
      <c r="V12" s="128">
        <v>5.3199999999999997E-2</v>
      </c>
      <c r="W12" s="22" t="s">
        <v>42</v>
      </c>
      <c r="X12" s="121">
        <v>28117</v>
      </c>
      <c r="Y12" s="128">
        <v>2.4299999999999999E-2</v>
      </c>
      <c r="Z12" s="496" t="s">
        <v>42</v>
      </c>
      <c r="AA12" s="371">
        <v>27451</v>
      </c>
    </row>
    <row r="13" spans="1:27" s="104" customFormat="1" ht="27.75" customHeight="1">
      <c r="B13" s="1012">
        <v>7</v>
      </c>
      <c r="C13" s="28" t="s">
        <v>120</v>
      </c>
      <c r="D13" s="119">
        <v>33877</v>
      </c>
      <c r="E13" s="125">
        <f>D13/G14-1</f>
        <v>3.3055835086756247E-2</v>
      </c>
      <c r="F13" s="28" t="s">
        <v>123</v>
      </c>
      <c r="G13" s="119">
        <v>33579</v>
      </c>
      <c r="H13" s="125">
        <v>3.5749537322640412E-2</v>
      </c>
      <c r="I13" s="28" t="s">
        <v>123</v>
      </c>
      <c r="J13" s="119">
        <v>32420</v>
      </c>
      <c r="K13" s="125">
        <v>5.095954356846466E-2</v>
      </c>
      <c r="L13" s="28" t="s">
        <v>123</v>
      </c>
      <c r="M13" s="653">
        <v>30848</v>
      </c>
      <c r="N13" s="125">
        <v>0.19825978868862637</v>
      </c>
      <c r="O13" s="21" t="s">
        <v>124</v>
      </c>
      <c r="P13" s="121">
        <v>29186</v>
      </c>
      <c r="Q13" s="128">
        <v>0.12979522316416992</v>
      </c>
      <c r="S13" s="674"/>
      <c r="T13" s="22" t="s">
        <v>43</v>
      </c>
      <c r="U13" s="121">
        <v>27508</v>
      </c>
      <c r="V13" s="128">
        <v>0.214</v>
      </c>
      <c r="W13" s="22" t="s">
        <v>25</v>
      </c>
      <c r="X13" s="121">
        <v>24454</v>
      </c>
      <c r="Y13" s="128">
        <v>6.13E-2</v>
      </c>
      <c r="Z13" s="496" t="s">
        <v>25</v>
      </c>
      <c r="AA13" s="371">
        <v>23041</v>
      </c>
    </row>
    <row r="14" spans="1:27" s="104" customFormat="1" ht="27.75" customHeight="1">
      <c r="B14" s="1012">
        <v>8</v>
      </c>
      <c r="C14" s="571" t="s">
        <v>124</v>
      </c>
      <c r="D14" s="573">
        <v>33834</v>
      </c>
      <c r="E14" s="697">
        <f>D14/G12-1</f>
        <v>-3.2678617377133512E-2</v>
      </c>
      <c r="F14" s="571" t="s">
        <v>120</v>
      </c>
      <c r="G14" s="573">
        <v>32793</v>
      </c>
      <c r="H14" s="697">
        <v>3.9892183288409599E-2</v>
      </c>
      <c r="I14" s="571" t="s">
        <v>120</v>
      </c>
      <c r="J14" s="573">
        <v>31535</v>
      </c>
      <c r="K14" s="697">
        <v>5.5635523717068924E-2</v>
      </c>
      <c r="L14" s="571" t="s">
        <v>120</v>
      </c>
      <c r="M14" s="654">
        <v>29873</v>
      </c>
      <c r="N14" s="697">
        <v>5.6740599242987022E-2</v>
      </c>
      <c r="O14" s="572" t="s">
        <v>120</v>
      </c>
      <c r="P14" s="575">
        <v>28269</v>
      </c>
      <c r="Q14" s="698">
        <v>-4.5353235174929063E-2</v>
      </c>
      <c r="S14" s="674"/>
      <c r="T14" s="22" t="s">
        <v>25</v>
      </c>
      <c r="U14" s="121">
        <v>25833</v>
      </c>
      <c r="V14" s="128">
        <v>5.6399999999999999E-2</v>
      </c>
      <c r="W14" s="22" t="s">
        <v>43</v>
      </c>
      <c r="X14" s="121">
        <v>22659</v>
      </c>
      <c r="Y14" s="128">
        <v>8.9800000000000005E-2</v>
      </c>
      <c r="Z14" s="496" t="s">
        <v>122</v>
      </c>
      <c r="AA14" s="371">
        <v>21545</v>
      </c>
    </row>
    <row r="15" spans="1:27" s="104" customFormat="1" ht="27.75" customHeight="1">
      <c r="B15" s="1012">
        <v>9</v>
      </c>
      <c r="C15" s="28" t="s">
        <v>121</v>
      </c>
      <c r="D15" s="119">
        <v>27821</v>
      </c>
      <c r="E15" s="125">
        <f t="shared" si="0"/>
        <v>1.3317016988194652E-3</v>
      </c>
      <c r="F15" s="28" t="s">
        <v>121</v>
      </c>
      <c r="G15" s="119">
        <v>27784</v>
      </c>
      <c r="H15" s="125">
        <v>-4.6108421739279759E-2</v>
      </c>
      <c r="I15" s="28" t="s">
        <v>121</v>
      </c>
      <c r="J15" s="119">
        <v>29127</v>
      </c>
      <c r="K15" s="125">
        <v>1.9924364451292087E-2</v>
      </c>
      <c r="L15" s="28" t="s">
        <v>121</v>
      </c>
      <c r="M15" s="653">
        <v>28558</v>
      </c>
      <c r="N15" s="125">
        <v>-4.5042635010867693E-2</v>
      </c>
      <c r="O15" s="21" t="s">
        <v>123</v>
      </c>
      <c r="P15" s="121">
        <v>25744</v>
      </c>
      <c r="Q15" s="128">
        <v>-6.4126799476515894E-2</v>
      </c>
      <c r="S15" s="674"/>
      <c r="T15" s="22" t="s">
        <v>122</v>
      </c>
      <c r="U15" s="121">
        <v>25426</v>
      </c>
      <c r="V15" s="128">
        <v>0.13719999999999999</v>
      </c>
      <c r="W15" s="22" t="s">
        <v>122</v>
      </c>
      <c r="X15" s="121">
        <v>22359</v>
      </c>
      <c r="Y15" s="128">
        <v>3.78E-2</v>
      </c>
      <c r="Z15" s="496" t="s">
        <v>15</v>
      </c>
      <c r="AA15" s="371">
        <v>21465</v>
      </c>
    </row>
    <row r="16" spans="1:27" s="104" customFormat="1" ht="27.75" customHeight="1">
      <c r="B16" s="1012">
        <v>10</v>
      </c>
      <c r="C16" s="571" t="s">
        <v>59</v>
      </c>
      <c r="D16" s="573">
        <v>26234</v>
      </c>
      <c r="E16" s="697">
        <f t="shared" si="0"/>
        <v>-4.9044839960851072E-2</v>
      </c>
      <c r="F16" s="571" t="s">
        <v>59</v>
      </c>
      <c r="G16" s="573">
        <v>27587</v>
      </c>
      <c r="H16" s="697">
        <v>0.11085608440041872</v>
      </c>
      <c r="I16" s="571" t="s">
        <v>59</v>
      </c>
      <c r="J16" s="573">
        <v>24834</v>
      </c>
      <c r="K16" s="697">
        <v>6.3554603854389713E-2</v>
      </c>
      <c r="L16" s="571" t="s">
        <v>59</v>
      </c>
      <c r="M16" s="654">
        <v>23350</v>
      </c>
      <c r="N16" s="697">
        <v>-5.3007259601735801E-2</v>
      </c>
      <c r="O16" s="572" t="s">
        <v>59</v>
      </c>
      <c r="P16" s="575">
        <v>24657</v>
      </c>
      <c r="Q16" s="698">
        <v>-2.1625267835886031E-2</v>
      </c>
      <c r="S16" s="674"/>
      <c r="T16" s="22" t="s">
        <v>15</v>
      </c>
      <c r="U16" s="121">
        <v>25202</v>
      </c>
      <c r="V16" s="128">
        <v>0.16300000000000001</v>
      </c>
      <c r="W16" s="22" t="s">
        <v>15</v>
      </c>
      <c r="X16" s="121">
        <v>21669</v>
      </c>
      <c r="Y16" s="128">
        <v>9.4999999999999998E-3</v>
      </c>
      <c r="Z16" s="496" t="s">
        <v>43</v>
      </c>
      <c r="AA16" s="371">
        <v>20792</v>
      </c>
    </row>
    <row r="17" spans="2:29" s="104" customFormat="1" ht="27.75" customHeight="1">
      <c r="B17" s="1012">
        <v>11</v>
      </c>
      <c r="C17" s="28" t="s">
        <v>106</v>
      </c>
      <c r="D17" s="119">
        <v>22718</v>
      </c>
      <c r="E17" s="125">
        <f t="shared" si="0"/>
        <v>2.7545343525261279E-2</v>
      </c>
      <c r="F17" s="28" t="s">
        <v>106</v>
      </c>
      <c r="G17" s="119">
        <v>22109</v>
      </c>
      <c r="H17" s="125">
        <v>3.8566328447951825E-2</v>
      </c>
      <c r="I17" s="28" t="s">
        <v>106</v>
      </c>
      <c r="J17" s="119">
        <v>21288</v>
      </c>
      <c r="K17" s="125">
        <v>3.1595270401240549E-2</v>
      </c>
      <c r="L17" s="28" t="s">
        <v>106</v>
      </c>
      <c r="M17" s="653">
        <v>20636</v>
      </c>
      <c r="N17" s="125">
        <v>4.682189418150462E-2</v>
      </c>
      <c r="O17" s="21" t="s">
        <v>106</v>
      </c>
      <c r="P17" s="121">
        <v>19713</v>
      </c>
      <c r="Q17" s="225">
        <v>4.5782493368700328E-2</v>
      </c>
      <c r="S17" s="674"/>
      <c r="T17" s="22" t="s">
        <v>16</v>
      </c>
      <c r="U17" s="121">
        <v>18850</v>
      </c>
      <c r="V17" s="225">
        <v>1.0658000000000001</v>
      </c>
      <c r="W17" s="22" t="s">
        <v>17</v>
      </c>
      <c r="X17" s="121">
        <v>20573</v>
      </c>
      <c r="Y17" s="128">
        <v>3.3700000000000001E-2</v>
      </c>
      <c r="Z17" s="496" t="s">
        <v>17</v>
      </c>
      <c r="AA17" s="371">
        <v>19902</v>
      </c>
    </row>
    <row r="18" spans="2:29" s="104" customFormat="1" ht="27.75" customHeight="1">
      <c r="B18" s="1012">
        <v>12</v>
      </c>
      <c r="C18" s="571" t="s">
        <v>126</v>
      </c>
      <c r="D18" s="573">
        <v>18580</v>
      </c>
      <c r="E18" s="697">
        <f>D18/G19-1</f>
        <v>2.2733527825177458E-2</v>
      </c>
      <c r="F18" s="571" t="s">
        <v>107</v>
      </c>
      <c r="G18" s="573">
        <v>19456</v>
      </c>
      <c r="H18" s="697">
        <v>7.9509515618931381E-2</v>
      </c>
      <c r="I18" s="571" t="s">
        <v>107</v>
      </c>
      <c r="J18" s="573">
        <v>18023</v>
      </c>
      <c r="K18" s="697">
        <v>7.8963122605363978E-2</v>
      </c>
      <c r="L18" s="571" t="s">
        <v>126</v>
      </c>
      <c r="M18" s="654">
        <v>16868</v>
      </c>
      <c r="N18" s="697">
        <v>9.9608865710560712E-2</v>
      </c>
      <c r="O18" s="572" t="s">
        <v>126</v>
      </c>
      <c r="P18" s="575">
        <v>15340</v>
      </c>
      <c r="Q18" s="699">
        <v>0.11223897911832936</v>
      </c>
      <c r="S18" s="674"/>
      <c r="T18" s="22" t="s">
        <v>17</v>
      </c>
      <c r="U18" s="121">
        <v>14187</v>
      </c>
      <c r="V18" s="128">
        <v>-0.31040000000000001</v>
      </c>
      <c r="W18" s="22" t="s">
        <v>33</v>
      </c>
      <c r="X18" s="121">
        <v>12684</v>
      </c>
      <c r="Y18" s="128">
        <v>-7.5899999999999995E-2</v>
      </c>
      <c r="Z18" s="28" t="s">
        <v>33</v>
      </c>
      <c r="AA18" s="371">
        <v>13726</v>
      </c>
    </row>
    <row r="19" spans="2:29" s="104" customFormat="1" ht="27.75" customHeight="1">
      <c r="B19" s="1012">
        <v>13</v>
      </c>
      <c r="C19" s="28" t="s">
        <v>107</v>
      </c>
      <c r="D19" s="119">
        <v>18354</v>
      </c>
      <c r="E19" s="125">
        <f>D19/G18-1</f>
        <v>-5.6640625E-2</v>
      </c>
      <c r="F19" s="28" t="s">
        <v>126</v>
      </c>
      <c r="G19" s="119">
        <v>18167</v>
      </c>
      <c r="H19" s="125">
        <v>4.6667050757619455E-2</v>
      </c>
      <c r="I19" s="28" t="s">
        <v>126</v>
      </c>
      <c r="J19" s="119">
        <v>17357</v>
      </c>
      <c r="K19" s="125">
        <v>2.8989803177614348E-2</v>
      </c>
      <c r="L19" s="28" t="s">
        <v>107</v>
      </c>
      <c r="M19" s="653">
        <v>16704</v>
      </c>
      <c r="N19" s="125">
        <v>0.10960542048624955</v>
      </c>
      <c r="O19" s="21" t="s">
        <v>107</v>
      </c>
      <c r="P19" s="121">
        <v>15054</v>
      </c>
      <c r="Q19" s="128">
        <v>6.1112285895538188E-2</v>
      </c>
      <c r="S19" s="674"/>
      <c r="T19" s="22" t="s">
        <v>29</v>
      </c>
      <c r="U19" s="121">
        <v>13792</v>
      </c>
      <c r="V19" s="128">
        <v>0.19</v>
      </c>
      <c r="W19" s="22" t="s">
        <v>29</v>
      </c>
      <c r="X19" s="121">
        <v>11590</v>
      </c>
      <c r="Y19" s="128">
        <v>6.7599999999999993E-2</v>
      </c>
      <c r="Z19" s="28" t="s">
        <v>29</v>
      </c>
      <c r="AA19" s="371">
        <v>10856</v>
      </c>
    </row>
    <row r="20" spans="2:29" s="104" customFormat="1" ht="27.75" customHeight="1">
      <c r="B20" s="1012">
        <v>14</v>
      </c>
      <c r="C20" s="571" t="s">
        <v>128</v>
      </c>
      <c r="D20" s="573">
        <v>17024</v>
      </c>
      <c r="E20" s="697">
        <f t="shared" si="0"/>
        <v>7.0287941657236175E-2</v>
      </c>
      <c r="F20" s="571" t="s">
        <v>128</v>
      </c>
      <c r="G20" s="573">
        <v>15906</v>
      </c>
      <c r="H20" s="697">
        <v>9.5907399751963718E-2</v>
      </c>
      <c r="I20" s="571" t="s">
        <v>128</v>
      </c>
      <c r="J20" s="573">
        <v>14514</v>
      </c>
      <c r="K20" s="697">
        <v>8.386229557165259E-2</v>
      </c>
      <c r="L20" s="571" t="s">
        <v>125</v>
      </c>
      <c r="M20" s="654">
        <v>13772</v>
      </c>
      <c r="N20" s="697">
        <v>5.2583307856924444E-2</v>
      </c>
      <c r="O20" s="572" t="s">
        <v>125</v>
      </c>
      <c r="P20" s="575">
        <v>13084</v>
      </c>
      <c r="Q20" s="699">
        <v>-4.3375694391598607E-3</v>
      </c>
      <c r="S20" s="674"/>
      <c r="T20" s="15" t="s">
        <v>33</v>
      </c>
      <c r="U20" s="121">
        <v>13141</v>
      </c>
      <c r="V20" s="128">
        <v>3.5999999999999997E-2</v>
      </c>
      <c r="W20" s="15" t="s">
        <v>32</v>
      </c>
      <c r="X20" s="121">
        <v>9233</v>
      </c>
      <c r="Y20" s="128">
        <v>9.11E-2</v>
      </c>
      <c r="Z20" s="28" t="s">
        <v>32</v>
      </c>
      <c r="AA20" s="371">
        <v>8462</v>
      </c>
    </row>
    <row r="21" spans="2:29" s="104" customFormat="1" ht="27.75" customHeight="1">
      <c r="B21" s="1012">
        <v>15</v>
      </c>
      <c r="C21" s="28" t="s">
        <v>125</v>
      </c>
      <c r="D21" s="119">
        <v>11147</v>
      </c>
      <c r="E21" s="125">
        <f t="shared" si="0"/>
        <v>-5.2931180968564195E-2</v>
      </c>
      <c r="F21" s="28" t="s">
        <v>125</v>
      </c>
      <c r="G21" s="119">
        <v>11770</v>
      </c>
      <c r="H21" s="125">
        <v>8.4968986320044237E-5</v>
      </c>
      <c r="I21" s="28" t="s">
        <v>125</v>
      </c>
      <c r="J21" s="119">
        <v>11769</v>
      </c>
      <c r="K21" s="125">
        <v>-0.14544002323555039</v>
      </c>
      <c r="L21" s="28" t="s">
        <v>128</v>
      </c>
      <c r="M21" s="653">
        <v>13391</v>
      </c>
      <c r="N21" s="125">
        <v>0.10432129308922966</v>
      </c>
      <c r="O21" s="21" t="s">
        <v>128</v>
      </c>
      <c r="P21" s="121">
        <v>12126</v>
      </c>
      <c r="Q21" s="129">
        <v>9.3614718614718706E-2</v>
      </c>
      <c r="S21" s="674"/>
      <c r="T21" s="22" t="s">
        <v>32</v>
      </c>
      <c r="U21" s="121">
        <v>11088</v>
      </c>
      <c r="V21" s="128">
        <v>0.2009</v>
      </c>
      <c r="W21" s="22" t="s">
        <v>16</v>
      </c>
      <c r="X21" s="121">
        <v>9125</v>
      </c>
      <c r="Y21" s="128">
        <v>8.0500000000000002E-2</v>
      </c>
      <c r="Z21" s="28" t="s">
        <v>16</v>
      </c>
      <c r="AA21" s="371">
        <v>8445</v>
      </c>
    </row>
    <row r="22" spans="2:29" s="104" customFormat="1" ht="27.75" customHeight="1">
      <c r="B22" s="1012">
        <v>16</v>
      </c>
      <c r="C22" s="571" t="s">
        <v>127</v>
      </c>
      <c r="D22" s="573">
        <v>9357</v>
      </c>
      <c r="E22" s="697">
        <f t="shared" si="0"/>
        <v>2.184121437151898E-2</v>
      </c>
      <c r="F22" s="571" t="s">
        <v>127</v>
      </c>
      <c r="G22" s="573">
        <v>9157</v>
      </c>
      <c r="H22" s="697">
        <v>4.0568181818181781E-2</v>
      </c>
      <c r="I22" s="571" t="s">
        <v>127</v>
      </c>
      <c r="J22" s="573">
        <v>8800</v>
      </c>
      <c r="K22" s="697">
        <v>-5.1928463693169613E-2</v>
      </c>
      <c r="L22" s="571" t="s">
        <v>127</v>
      </c>
      <c r="M22" s="573">
        <v>9282</v>
      </c>
      <c r="N22" s="697">
        <v>1.6871165644171793E-2</v>
      </c>
      <c r="O22" s="574" t="s">
        <v>127</v>
      </c>
      <c r="P22" s="575">
        <v>9128</v>
      </c>
      <c r="Q22" s="698">
        <v>2.0458356623812124E-2</v>
      </c>
      <c r="S22" s="674"/>
      <c r="T22" s="22" t="s">
        <v>39</v>
      </c>
      <c r="U22" s="121">
        <v>8945</v>
      </c>
      <c r="V22" s="128">
        <v>6.3899999999999998E-2</v>
      </c>
      <c r="W22" s="22" t="s">
        <v>39</v>
      </c>
      <c r="X22" s="121">
        <v>8408</v>
      </c>
      <c r="Y22" s="128">
        <v>2.9600000000000001E-2</v>
      </c>
      <c r="Z22" s="28" t="s">
        <v>39</v>
      </c>
      <c r="AA22" s="371">
        <v>8166</v>
      </c>
    </row>
    <row r="23" spans="2:29" s="104" customFormat="1" ht="27.75" customHeight="1">
      <c r="B23" s="1012">
        <v>17</v>
      </c>
      <c r="C23" s="28" t="s">
        <v>108</v>
      </c>
      <c r="D23" s="119">
        <v>9238</v>
      </c>
      <c r="E23" s="125">
        <f>D23/G25-1</f>
        <v>5.6616721948987703E-2</v>
      </c>
      <c r="F23" s="28" t="s">
        <v>109</v>
      </c>
      <c r="G23" s="119">
        <v>8899</v>
      </c>
      <c r="H23" s="125">
        <v>5.9657061205048878E-2</v>
      </c>
      <c r="I23" s="28" t="s">
        <v>109</v>
      </c>
      <c r="J23" s="119">
        <v>8398</v>
      </c>
      <c r="K23" s="125">
        <v>4.1806227515196692E-2</v>
      </c>
      <c r="L23" s="28" t="s">
        <v>109</v>
      </c>
      <c r="M23" s="119">
        <v>8061</v>
      </c>
      <c r="N23" s="125">
        <v>5.3312426499412036E-2</v>
      </c>
      <c r="O23" s="21" t="s">
        <v>109</v>
      </c>
      <c r="P23" s="121">
        <v>7653</v>
      </c>
      <c r="Q23" s="128">
        <v>0.10656448814343555</v>
      </c>
      <c r="S23" s="674"/>
      <c r="T23" s="22" t="s">
        <v>20</v>
      </c>
      <c r="U23" s="121">
        <v>6916</v>
      </c>
      <c r="V23" s="128">
        <v>0.2908</v>
      </c>
      <c r="W23" s="22" t="s">
        <v>18</v>
      </c>
      <c r="X23" s="121">
        <v>5873</v>
      </c>
      <c r="Y23" s="128">
        <v>-8.1600000000000006E-2</v>
      </c>
      <c r="Z23" s="28" t="s">
        <v>18</v>
      </c>
      <c r="AA23" s="371">
        <v>6395</v>
      </c>
    </row>
    <row r="24" spans="2:29" s="104" customFormat="1" ht="27.75" customHeight="1">
      <c r="B24" s="1012">
        <v>18</v>
      </c>
      <c r="C24" s="571" t="s">
        <v>109</v>
      </c>
      <c r="D24" s="573">
        <v>8902</v>
      </c>
      <c r="E24" s="697">
        <f>D24/G23-1</f>
        <v>3.3711652994727892E-4</v>
      </c>
      <c r="F24" s="571" t="s">
        <v>132</v>
      </c>
      <c r="G24" s="573">
        <v>8846</v>
      </c>
      <c r="H24" s="697">
        <v>0.27280575539568352</v>
      </c>
      <c r="I24" s="571" t="s">
        <v>108</v>
      </c>
      <c r="J24" s="573">
        <v>8339</v>
      </c>
      <c r="K24" s="697">
        <v>5.2372539121655626E-2</v>
      </c>
      <c r="L24" s="571" t="s">
        <v>108</v>
      </c>
      <c r="M24" s="573">
        <v>7924</v>
      </c>
      <c r="N24" s="697">
        <v>7.6191769659106345E-2</v>
      </c>
      <c r="O24" s="572" t="s">
        <v>108</v>
      </c>
      <c r="P24" s="575">
        <v>7363</v>
      </c>
      <c r="Q24" s="698">
        <v>0.15770440251572326</v>
      </c>
      <c r="S24" s="674"/>
      <c r="T24" s="22" t="s">
        <v>18</v>
      </c>
      <c r="U24" s="121">
        <v>6360</v>
      </c>
      <c r="V24" s="128">
        <v>8.2900000000000001E-2</v>
      </c>
      <c r="W24" s="22" t="s">
        <v>20</v>
      </c>
      <c r="X24" s="121">
        <v>5358</v>
      </c>
      <c r="Y24" s="128">
        <v>0.23830000000000001</v>
      </c>
      <c r="Z24" s="28" t="s">
        <v>136</v>
      </c>
      <c r="AA24" s="371">
        <v>5103</v>
      </c>
    </row>
    <row r="25" spans="2:29" s="104" customFormat="1" ht="27.75" customHeight="1">
      <c r="B25" s="1012">
        <v>19</v>
      </c>
      <c r="C25" s="28" t="s">
        <v>132</v>
      </c>
      <c r="D25" s="119">
        <v>8616</v>
      </c>
      <c r="E25" s="125">
        <f>D25/G24-1</f>
        <v>-2.6000452181777045E-2</v>
      </c>
      <c r="F25" s="28" t="s">
        <v>108</v>
      </c>
      <c r="G25" s="119">
        <v>8743</v>
      </c>
      <c r="H25" s="125">
        <v>4.8447056001918787E-2</v>
      </c>
      <c r="I25" s="28" t="s">
        <v>132</v>
      </c>
      <c r="J25" s="119">
        <v>6950</v>
      </c>
      <c r="K25" s="125">
        <v>1.6825164594001407E-2</v>
      </c>
      <c r="L25" s="28" t="s">
        <v>132</v>
      </c>
      <c r="M25" s="119">
        <v>6835</v>
      </c>
      <c r="N25" s="125">
        <v>0.12306933946763055</v>
      </c>
      <c r="O25" s="21" t="s">
        <v>132</v>
      </c>
      <c r="P25" s="121">
        <v>6086</v>
      </c>
      <c r="Q25" s="129">
        <v>4.2301764000685083E-2</v>
      </c>
      <c r="S25" s="674"/>
      <c r="T25" s="22" t="s">
        <v>133</v>
      </c>
      <c r="U25" s="121">
        <v>5839</v>
      </c>
      <c r="V25" s="128">
        <v>0.13950000000000001</v>
      </c>
      <c r="W25" s="22" t="s">
        <v>133</v>
      </c>
      <c r="X25" s="121">
        <v>5124</v>
      </c>
      <c r="Y25" s="128">
        <v>6.4000000000000001E-2</v>
      </c>
      <c r="Z25" s="28" t="s">
        <v>134</v>
      </c>
      <c r="AA25" s="371">
        <v>4968</v>
      </c>
    </row>
    <row r="26" spans="2:29" s="104" customFormat="1" ht="27.75" customHeight="1">
      <c r="B26" s="1012">
        <v>20</v>
      </c>
      <c r="C26" s="571" t="s">
        <v>135</v>
      </c>
      <c r="D26" s="573">
        <v>7223</v>
      </c>
      <c r="E26" s="697">
        <f t="shared" si="0"/>
        <v>0.12472749922142645</v>
      </c>
      <c r="F26" s="571" t="s">
        <v>135</v>
      </c>
      <c r="G26" s="573">
        <v>6422</v>
      </c>
      <c r="H26" s="697">
        <v>7.9327731092436959E-2</v>
      </c>
      <c r="I26" s="571" t="s">
        <v>135</v>
      </c>
      <c r="J26" s="573">
        <v>5950</v>
      </c>
      <c r="K26" s="697">
        <v>9.0742438130155811E-2</v>
      </c>
      <c r="L26" s="571" t="s">
        <v>135</v>
      </c>
      <c r="M26" s="573">
        <v>5455</v>
      </c>
      <c r="N26" s="697">
        <v>7.742445190598457E-2</v>
      </c>
      <c r="O26" s="572" t="s">
        <v>137</v>
      </c>
      <c r="P26" s="575">
        <v>5223</v>
      </c>
      <c r="Q26" s="698">
        <v>-6.0894386298763203E-3</v>
      </c>
      <c r="S26" s="674"/>
      <c r="T26" s="22" t="s">
        <v>136</v>
      </c>
      <c r="U26" s="121">
        <v>5255</v>
      </c>
      <c r="V26" s="128">
        <v>6.8699999999999997E-2</v>
      </c>
      <c r="W26" s="22" t="s">
        <v>136</v>
      </c>
      <c r="X26" s="121">
        <v>4917</v>
      </c>
      <c r="Y26" s="128">
        <v>-3.6400000000000002E-2</v>
      </c>
      <c r="Z26" s="28" t="s">
        <v>133</v>
      </c>
      <c r="AA26" s="371">
        <v>4816</v>
      </c>
    </row>
    <row r="27" spans="2:29" s="104" customFormat="1" ht="27.75" customHeight="1">
      <c r="B27" s="1012">
        <v>21</v>
      </c>
      <c r="C27" s="28" t="s">
        <v>131</v>
      </c>
      <c r="D27" s="119">
        <v>5247</v>
      </c>
      <c r="E27" s="125">
        <f t="shared" si="0"/>
        <v>-4.1753653444676075E-3</v>
      </c>
      <c r="F27" s="28" t="s">
        <v>131</v>
      </c>
      <c r="G27" s="119">
        <v>5269</v>
      </c>
      <c r="H27" s="125">
        <v>3.9865798302743283E-2</v>
      </c>
      <c r="I27" s="28" t="s">
        <v>137</v>
      </c>
      <c r="J27" s="119">
        <v>5166</v>
      </c>
      <c r="K27" s="125">
        <v>0.12451023073574219</v>
      </c>
      <c r="L27" s="28" t="s">
        <v>110</v>
      </c>
      <c r="M27" s="119">
        <v>5326</v>
      </c>
      <c r="N27" s="125">
        <v>7.2492952074104E-2</v>
      </c>
      <c r="O27" s="21" t="s">
        <v>131</v>
      </c>
      <c r="P27" s="121">
        <v>5151</v>
      </c>
      <c r="Q27" s="128">
        <v>1.1785503830288757E-2</v>
      </c>
      <c r="S27" s="674"/>
      <c r="T27" s="22" t="s">
        <v>41</v>
      </c>
      <c r="U27" s="121">
        <v>5091</v>
      </c>
      <c r="V27" s="128">
        <v>6.93E-2</v>
      </c>
      <c r="W27" s="22" t="s">
        <v>41</v>
      </c>
      <c r="X27" s="121">
        <v>4761</v>
      </c>
      <c r="Y27" s="128">
        <v>8.3000000000000004E-2</v>
      </c>
      <c r="Z27" s="28" t="s">
        <v>41</v>
      </c>
      <c r="AA27" s="371">
        <v>4396</v>
      </c>
    </row>
    <row r="28" spans="2:29" s="104" customFormat="1" ht="27.75" customHeight="1">
      <c r="B28" s="1012">
        <v>22</v>
      </c>
      <c r="C28" s="571" t="s">
        <v>110</v>
      </c>
      <c r="D28" s="573">
        <v>5186</v>
      </c>
      <c r="E28" s="697">
        <f t="shared" si="0"/>
        <v>2.0665223381224118E-2</v>
      </c>
      <c r="F28" s="571" t="s">
        <v>110</v>
      </c>
      <c r="G28" s="573">
        <v>5081</v>
      </c>
      <c r="H28" s="697">
        <v>-1.3014763014763009E-2</v>
      </c>
      <c r="I28" s="571" t="s">
        <v>110</v>
      </c>
      <c r="J28" s="573">
        <v>5148</v>
      </c>
      <c r="K28" s="697">
        <v>-3.3420953811490794E-2</v>
      </c>
      <c r="L28" s="571" t="s">
        <v>131</v>
      </c>
      <c r="M28" s="573">
        <v>5158</v>
      </c>
      <c r="N28" s="697">
        <v>1.3589594253542447E-3</v>
      </c>
      <c r="O28" s="572" t="s">
        <v>135</v>
      </c>
      <c r="P28" s="575">
        <v>5063</v>
      </c>
      <c r="Q28" s="698">
        <v>4.5426388602106238E-2</v>
      </c>
      <c r="S28" s="674"/>
      <c r="T28" s="22" t="s">
        <v>134</v>
      </c>
      <c r="U28" s="121">
        <v>4843</v>
      </c>
      <c r="V28" s="128">
        <v>4.7600000000000003E-2</v>
      </c>
      <c r="W28" s="22" t="s">
        <v>19</v>
      </c>
      <c r="X28" s="121">
        <v>4636</v>
      </c>
      <c r="Y28" s="128">
        <v>8.5199999999999998E-2</v>
      </c>
      <c r="Z28" s="28" t="s">
        <v>20</v>
      </c>
      <c r="AA28" s="371">
        <v>4327</v>
      </c>
    </row>
    <row r="29" spans="2:29" s="104" customFormat="1" ht="27.75" customHeight="1">
      <c r="B29" s="1012">
        <v>23</v>
      </c>
      <c r="C29" s="28" t="s">
        <v>137</v>
      </c>
      <c r="D29" s="119">
        <v>5062</v>
      </c>
      <c r="E29" s="125">
        <f t="shared" si="0"/>
        <v>0.1243891603731675</v>
      </c>
      <c r="F29" s="28" t="s">
        <v>137</v>
      </c>
      <c r="G29" s="119">
        <v>4502</v>
      </c>
      <c r="H29" s="125">
        <v>-0.12853271389856757</v>
      </c>
      <c r="I29" s="28" t="s">
        <v>131</v>
      </c>
      <c r="J29" s="119">
        <v>5067</v>
      </c>
      <c r="K29" s="125">
        <v>-1.7642497091896137E-2</v>
      </c>
      <c r="L29" s="28" t="s">
        <v>137</v>
      </c>
      <c r="M29" s="119">
        <v>4594</v>
      </c>
      <c r="N29" s="125">
        <v>-0.1204288722956155</v>
      </c>
      <c r="O29" s="21" t="s">
        <v>110</v>
      </c>
      <c r="P29" s="121">
        <v>4966</v>
      </c>
      <c r="Q29" s="129">
        <v>2.9009531703273916E-2</v>
      </c>
      <c r="S29" s="674"/>
      <c r="T29" s="22" t="s">
        <v>19</v>
      </c>
      <c r="U29" s="121">
        <v>4826</v>
      </c>
      <c r="V29" s="128">
        <v>4.1000000000000002E-2</v>
      </c>
      <c r="W29" s="22" t="s">
        <v>134</v>
      </c>
      <c r="X29" s="121">
        <v>4623</v>
      </c>
      <c r="Y29" s="128">
        <v>-6.9400000000000003E-2</v>
      </c>
      <c r="Z29" s="28" t="s">
        <v>19</v>
      </c>
      <c r="AA29" s="371">
        <v>4272</v>
      </c>
    </row>
    <row r="30" spans="2:29" s="104" customFormat="1" ht="27.75" customHeight="1">
      <c r="B30" s="1012">
        <v>24</v>
      </c>
      <c r="C30" s="571" t="s">
        <v>111</v>
      </c>
      <c r="D30" s="573">
        <v>3970</v>
      </c>
      <c r="E30" s="697">
        <f>D30/G31-1</f>
        <v>6.0080106809078826E-2</v>
      </c>
      <c r="F30" s="571" t="s">
        <v>7</v>
      </c>
      <c r="G30" s="573">
        <v>3895</v>
      </c>
      <c r="H30" s="697">
        <v>0.13193839000290608</v>
      </c>
      <c r="I30" s="571" t="s">
        <v>111</v>
      </c>
      <c r="J30" s="573">
        <v>3618</v>
      </c>
      <c r="K30" s="697">
        <v>4.475887958417557E-2</v>
      </c>
      <c r="L30" s="571" t="s">
        <v>7</v>
      </c>
      <c r="M30" s="573">
        <v>3688</v>
      </c>
      <c r="N30" s="697">
        <v>4.2691546508340394E-2</v>
      </c>
      <c r="O30" s="572" t="s">
        <v>7</v>
      </c>
      <c r="P30" s="575">
        <v>3537</v>
      </c>
      <c r="Q30" s="698">
        <v>0.21379547014413181</v>
      </c>
      <c r="S30" s="674"/>
      <c r="T30" s="22" t="s">
        <v>21</v>
      </c>
      <c r="U30" s="121">
        <v>3202</v>
      </c>
      <c r="V30" s="129">
        <v>8.3599999999999994E-2</v>
      </c>
      <c r="W30" s="22" t="s">
        <v>21</v>
      </c>
      <c r="X30" s="121">
        <v>2955</v>
      </c>
      <c r="Y30" s="129">
        <v>-4.9500000000000002E-2</v>
      </c>
      <c r="Z30" s="28" t="s">
        <v>21</v>
      </c>
      <c r="AA30" s="371">
        <v>3109</v>
      </c>
    </row>
    <row r="31" spans="2:29" s="104" customFormat="1" ht="27.75" customHeight="1" thickBot="1">
      <c r="B31" s="1013">
        <v>25</v>
      </c>
      <c r="C31" s="29" t="s">
        <v>7</v>
      </c>
      <c r="D31" s="120">
        <v>3936</v>
      </c>
      <c r="E31" s="126">
        <f>D31/G30-1</f>
        <v>1.0526315789473717E-2</v>
      </c>
      <c r="F31" s="29" t="s">
        <v>111</v>
      </c>
      <c r="G31" s="120">
        <v>3745</v>
      </c>
      <c r="H31" s="126">
        <v>3.5102266445550034E-2</v>
      </c>
      <c r="I31" s="29" t="s">
        <v>7</v>
      </c>
      <c r="J31" s="120">
        <v>3441</v>
      </c>
      <c r="K31" s="126">
        <v>-6.6973969631236474E-2</v>
      </c>
      <c r="L31" s="29" t="s">
        <v>111</v>
      </c>
      <c r="M31" s="120">
        <v>3463</v>
      </c>
      <c r="N31" s="126">
        <v>2.2438736344847943E-2</v>
      </c>
      <c r="O31" s="24" t="s">
        <v>111</v>
      </c>
      <c r="P31" s="122">
        <v>3387</v>
      </c>
      <c r="Q31" s="130">
        <v>5.7776389756402313E-2</v>
      </c>
      <c r="S31" s="674"/>
      <c r="T31" s="25" t="s">
        <v>36</v>
      </c>
      <c r="U31" s="122">
        <v>2914</v>
      </c>
      <c r="V31" s="130">
        <v>0.33119999999999999</v>
      </c>
      <c r="W31" s="25" t="s">
        <v>146</v>
      </c>
      <c r="X31" s="122">
        <v>2261</v>
      </c>
      <c r="Y31" s="130">
        <v>5.4100000000000002E-2</v>
      </c>
      <c r="Z31" s="29" t="s">
        <v>36</v>
      </c>
      <c r="AA31" s="372">
        <v>2413</v>
      </c>
    </row>
    <row r="32" spans="2:29" s="103" customFormat="1" ht="15" customHeight="1">
      <c r="B32" s="56"/>
      <c r="C32" s="26"/>
      <c r="D32" s="16"/>
      <c r="E32" s="110"/>
      <c r="F32" s="26"/>
      <c r="G32" s="16"/>
      <c r="H32" s="110"/>
      <c r="I32" s="30"/>
      <c r="J32" s="16"/>
      <c r="K32" s="112"/>
      <c r="L32" s="30"/>
      <c r="M32" s="16"/>
      <c r="N32" s="112"/>
      <c r="O32" s="30"/>
      <c r="P32" s="16"/>
      <c r="Q32" s="112"/>
      <c r="S32" s="465"/>
      <c r="U32" s="16"/>
      <c r="X32" s="16"/>
      <c r="AA32" s="16"/>
      <c r="AC32" s="104"/>
    </row>
    <row r="33" spans="2:29" s="103" customFormat="1" ht="15" customHeight="1">
      <c r="B33" s="56" t="s">
        <v>1205</v>
      </c>
      <c r="C33" s="26"/>
      <c r="D33" s="16"/>
      <c r="E33" s="110"/>
      <c r="F33" s="26"/>
      <c r="G33" s="16"/>
      <c r="H33" s="110"/>
      <c r="I33" s="30"/>
      <c r="J33" s="16"/>
      <c r="K33" s="112"/>
      <c r="L33" s="30"/>
      <c r="M33" s="16"/>
      <c r="N33" s="112"/>
      <c r="O33" s="30"/>
      <c r="P33" s="16"/>
      <c r="Q33" s="112"/>
      <c r="S33" s="465"/>
      <c r="U33" s="16"/>
      <c r="X33" s="16"/>
      <c r="AA33" s="16"/>
      <c r="AC33" s="104"/>
    </row>
    <row r="34" spans="2:29" s="103" customFormat="1" ht="15" customHeight="1">
      <c r="B34" s="56" t="s">
        <v>1202</v>
      </c>
      <c r="C34" s="26"/>
      <c r="D34" s="16"/>
      <c r="E34" s="110"/>
      <c r="F34" s="26"/>
      <c r="G34" s="16"/>
      <c r="H34" s="110"/>
      <c r="I34" s="30"/>
      <c r="J34" s="16"/>
      <c r="K34" s="112"/>
      <c r="L34" s="30"/>
      <c r="M34" s="16"/>
      <c r="N34" s="112"/>
      <c r="O34" s="30"/>
      <c r="P34" s="16"/>
      <c r="Q34" s="112"/>
      <c r="S34" s="465"/>
      <c r="U34" s="16"/>
      <c r="X34" s="16"/>
      <c r="AA34" s="16"/>
      <c r="AC34" s="104"/>
    </row>
    <row r="35" spans="2:29" s="103" customFormat="1" ht="15" customHeight="1">
      <c r="B35" s="14"/>
      <c r="C35" s="26"/>
      <c r="D35" s="16"/>
      <c r="E35" s="110"/>
      <c r="F35" s="26"/>
      <c r="G35" s="16"/>
      <c r="H35" s="110"/>
      <c r="I35" s="30"/>
      <c r="J35" s="16"/>
      <c r="K35" s="112"/>
      <c r="L35" s="30"/>
      <c r="M35" s="16"/>
      <c r="N35" s="112"/>
      <c r="O35" s="30"/>
      <c r="P35" s="16"/>
      <c r="Q35" s="112"/>
      <c r="S35" s="465"/>
      <c r="U35" s="16"/>
      <c r="X35" s="16"/>
      <c r="AA35" s="16"/>
      <c r="AC35" s="104"/>
    </row>
    <row r="36" spans="2:29" s="103" customFormat="1" ht="16.5" customHeight="1">
      <c r="B36" s="14"/>
      <c r="C36" s="26"/>
      <c r="D36" s="16"/>
      <c r="E36" s="110"/>
      <c r="F36" s="26"/>
      <c r="G36" s="16"/>
      <c r="H36" s="110"/>
      <c r="I36" s="30"/>
      <c r="J36" s="16"/>
      <c r="K36" s="112"/>
      <c r="L36" s="30"/>
      <c r="M36" s="16"/>
      <c r="N36" s="112"/>
      <c r="O36" s="30"/>
      <c r="P36" s="16"/>
      <c r="Q36" s="112"/>
      <c r="S36" s="465"/>
      <c r="U36" s="16"/>
      <c r="X36" s="16"/>
      <c r="AA36" s="16"/>
      <c r="AC36" s="104"/>
    </row>
    <row r="37" spans="2:29" s="103" customFormat="1" ht="38.25" customHeight="1">
      <c r="B37" s="14"/>
      <c r="C37" s="14"/>
      <c r="D37" s="14"/>
      <c r="E37" s="115"/>
      <c r="F37" s="1738"/>
      <c r="G37" s="1738"/>
      <c r="H37" s="1738"/>
      <c r="I37" s="1738"/>
      <c r="J37" s="1738"/>
      <c r="K37" s="1738"/>
      <c r="L37" s="1738"/>
      <c r="M37" s="1738"/>
      <c r="N37" s="1738"/>
      <c r="O37" s="1738"/>
      <c r="P37" s="1738"/>
      <c r="Q37" s="112"/>
      <c r="S37" s="465"/>
      <c r="U37" s="16"/>
      <c r="X37" s="16"/>
      <c r="AA37" s="16"/>
      <c r="AC37" s="104"/>
    </row>
    <row r="38" spans="2:29" s="103" customFormat="1" ht="13.35" customHeight="1" thickBot="1">
      <c r="B38" s="14"/>
      <c r="C38" s="26"/>
      <c r="D38" s="16"/>
      <c r="E38" s="110"/>
      <c r="F38" s="26"/>
      <c r="G38" s="16"/>
      <c r="H38" s="110"/>
      <c r="I38" s="30"/>
      <c r="J38" s="16"/>
      <c r="K38" s="112"/>
      <c r="L38" s="30"/>
      <c r="M38" s="16"/>
      <c r="N38" s="112"/>
      <c r="O38" s="30"/>
      <c r="P38" s="16"/>
      <c r="Q38" s="112"/>
      <c r="S38" s="465"/>
      <c r="U38" s="16"/>
      <c r="X38" s="16"/>
      <c r="AA38" s="16"/>
      <c r="AC38" s="104"/>
    </row>
    <row r="39" spans="2:29" s="103" customFormat="1" ht="30.75" customHeight="1">
      <c r="B39" s="1736" t="s">
        <v>1651</v>
      </c>
      <c r="C39" s="460" t="s">
        <v>1652</v>
      </c>
      <c r="D39" s="461"/>
      <c r="E39" s="672"/>
      <c r="F39" s="460" t="s">
        <v>1653</v>
      </c>
      <c r="G39" s="461"/>
      <c r="H39" s="672"/>
      <c r="I39" s="460" t="s">
        <v>857</v>
      </c>
      <c r="J39" s="461"/>
      <c r="K39" s="672"/>
      <c r="L39" s="460" t="s">
        <v>548</v>
      </c>
      <c r="M39" s="461"/>
      <c r="N39" s="672"/>
      <c r="O39" s="462" t="s">
        <v>540</v>
      </c>
      <c r="P39" s="463"/>
      <c r="Q39" s="464"/>
      <c r="S39" s="465"/>
      <c r="T39" s="462" t="s">
        <v>542</v>
      </c>
      <c r="U39" s="463"/>
      <c r="V39" s="464"/>
      <c r="W39" s="462" t="s">
        <v>544</v>
      </c>
      <c r="X39" s="463"/>
      <c r="Y39" s="464"/>
      <c r="Z39" s="479" t="s">
        <v>546</v>
      </c>
      <c r="AA39" s="480"/>
      <c r="AC39" s="104"/>
    </row>
    <row r="40" spans="2:29" s="103" customFormat="1" ht="30.75" customHeight="1" thickBot="1">
      <c r="B40" s="1739"/>
      <c r="C40" s="71" t="s">
        <v>506</v>
      </c>
      <c r="D40" s="42" t="s">
        <v>1663</v>
      </c>
      <c r="E40" s="675" t="s">
        <v>13</v>
      </c>
      <c r="F40" s="71" t="s">
        <v>506</v>
      </c>
      <c r="G40" s="42" t="s">
        <v>1663</v>
      </c>
      <c r="H40" s="675" t="s">
        <v>13</v>
      </c>
      <c r="I40" s="71" t="s">
        <v>506</v>
      </c>
      <c r="J40" s="42" t="s">
        <v>172</v>
      </c>
      <c r="K40" s="675" t="s">
        <v>13</v>
      </c>
      <c r="L40" s="71" t="s">
        <v>506</v>
      </c>
      <c r="M40" s="42" t="s">
        <v>172</v>
      </c>
      <c r="N40" s="675" t="s">
        <v>13</v>
      </c>
      <c r="O40" s="72" t="s">
        <v>506</v>
      </c>
      <c r="P40" s="42" t="s">
        <v>172</v>
      </c>
      <c r="Q40" s="114" t="s">
        <v>13</v>
      </c>
      <c r="S40" s="465"/>
      <c r="T40" s="73" t="s">
        <v>506</v>
      </c>
      <c r="U40" s="42" t="s">
        <v>172</v>
      </c>
      <c r="V40" s="114" t="s">
        <v>13</v>
      </c>
      <c r="W40" s="73" t="s">
        <v>506</v>
      </c>
      <c r="X40" s="42" t="s">
        <v>172</v>
      </c>
      <c r="Y40" s="114" t="s">
        <v>13</v>
      </c>
      <c r="Z40" s="491" t="s">
        <v>506</v>
      </c>
      <c r="AA40" s="492" t="s">
        <v>172</v>
      </c>
      <c r="AC40" s="104"/>
    </row>
    <row r="41" spans="2:29" s="103" customFormat="1" ht="27.75" customHeight="1">
      <c r="B41" s="38">
        <v>26</v>
      </c>
      <c r="C41" s="43" t="s">
        <v>148</v>
      </c>
      <c r="D41" s="118">
        <v>3419</v>
      </c>
      <c r="E41" s="676">
        <f>D41/G41-1</f>
        <v>0.15780562140196408</v>
      </c>
      <c r="F41" s="34" t="s">
        <v>148</v>
      </c>
      <c r="G41" s="118">
        <v>2953</v>
      </c>
      <c r="H41" s="676">
        <v>0.22328086164043093</v>
      </c>
      <c r="I41" s="43" t="s">
        <v>146</v>
      </c>
      <c r="J41" s="118">
        <v>2666</v>
      </c>
      <c r="K41" s="676">
        <v>3.7650602409637912E-3</v>
      </c>
      <c r="L41" s="43" t="s">
        <v>146</v>
      </c>
      <c r="M41" s="118">
        <v>2656</v>
      </c>
      <c r="N41" s="676">
        <v>4.9802371541501911E-2</v>
      </c>
      <c r="O41" s="43" t="s">
        <v>146</v>
      </c>
      <c r="P41" s="118">
        <v>2530</v>
      </c>
      <c r="Q41" s="134">
        <v>3.054989816700604E-2</v>
      </c>
      <c r="S41" s="465"/>
      <c r="T41" s="34" t="s">
        <v>146</v>
      </c>
      <c r="U41" s="118">
        <v>2455</v>
      </c>
      <c r="V41" s="134">
        <v>8.5800000000000001E-2</v>
      </c>
      <c r="W41" s="34" t="s">
        <v>36</v>
      </c>
      <c r="X41" s="118">
        <v>2189</v>
      </c>
      <c r="Y41" s="134">
        <v>-9.2799999999999994E-2</v>
      </c>
      <c r="Z41" s="493" t="s">
        <v>146</v>
      </c>
      <c r="AA41" s="494">
        <v>2145</v>
      </c>
      <c r="AC41" s="104"/>
    </row>
    <row r="42" spans="2:29" s="103" customFormat="1" ht="27.75" customHeight="1">
      <c r="B42" s="39">
        <v>27</v>
      </c>
      <c r="C42" s="571" t="s">
        <v>175</v>
      </c>
      <c r="D42" s="573">
        <v>2599</v>
      </c>
      <c r="E42" s="697">
        <f>D42/G43-1</f>
        <v>0.12657130472475075</v>
      </c>
      <c r="F42" s="571" t="s">
        <v>146</v>
      </c>
      <c r="G42" s="573">
        <v>2562</v>
      </c>
      <c r="H42" s="697">
        <v>-3.9009752438109557E-2</v>
      </c>
      <c r="I42" s="571" t="s">
        <v>148</v>
      </c>
      <c r="J42" s="573">
        <v>2414</v>
      </c>
      <c r="K42" s="697">
        <v>9.5281306715063518E-2</v>
      </c>
      <c r="L42" s="571" t="s">
        <v>148</v>
      </c>
      <c r="M42" s="573">
        <v>2204</v>
      </c>
      <c r="N42" s="697">
        <v>0.25870930896630506</v>
      </c>
      <c r="O42" s="578" t="s">
        <v>144</v>
      </c>
      <c r="P42" s="573">
        <v>1846</v>
      </c>
      <c r="Q42" s="701">
        <v>0</v>
      </c>
      <c r="S42" s="465"/>
      <c r="T42" s="35" t="s">
        <v>40</v>
      </c>
      <c r="U42" s="116">
        <v>1846</v>
      </c>
      <c r="V42" s="135">
        <v>4.9500000000000002E-2</v>
      </c>
      <c r="W42" s="35" t="s">
        <v>40</v>
      </c>
      <c r="X42" s="116">
        <v>1759</v>
      </c>
      <c r="Y42" s="135">
        <v>3.5900000000000001E-2</v>
      </c>
      <c r="Z42" s="495" t="s">
        <v>40</v>
      </c>
      <c r="AA42" s="472">
        <v>1698</v>
      </c>
      <c r="AC42" s="104"/>
    </row>
    <row r="43" spans="2:29" s="103" customFormat="1" ht="27.75" customHeight="1">
      <c r="B43" s="39">
        <v>28</v>
      </c>
      <c r="C43" s="33" t="s">
        <v>146</v>
      </c>
      <c r="D43" s="116">
        <v>2598</v>
      </c>
      <c r="E43" s="132">
        <f>D43/G42-1</f>
        <v>1.4051522248243575E-2</v>
      </c>
      <c r="F43" s="33" t="s">
        <v>175</v>
      </c>
      <c r="G43" s="116">
        <v>2307</v>
      </c>
      <c r="H43" s="132">
        <v>0.30265386787125914</v>
      </c>
      <c r="I43" s="33" t="s">
        <v>144</v>
      </c>
      <c r="J43" s="116">
        <v>1969</v>
      </c>
      <c r="K43" s="132">
        <v>5.0813008130079496E-4</v>
      </c>
      <c r="L43" s="33" t="s">
        <v>144</v>
      </c>
      <c r="M43" s="116">
        <v>1968</v>
      </c>
      <c r="N43" s="132">
        <v>6.6088840736728161E-2</v>
      </c>
      <c r="O43" s="32" t="s">
        <v>148</v>
      </c>
      <c r="P43" s="116">
        <v>1751</v>
      </c>
      <c r="Q43" s="135">
        <v>0.2151283830673143</v>
      </c>
      <c r="S43" s="465"/>
      <c r="T43" s="109" t="s">
        <v>1203</v>
      </c>
      <c r="U43" s="116">
        <v>1586</v>
      </c>
      <c r="V43" s="135">
        <v>4.2700000000000002E-2</v>
      </c>
      <c r="W43" s="109" t="s">
        <v>1203</v>
      </c>
      <c r="X43" s="116">
        <v>1521</v>
      </c>
      <c r="Y43" s="135">
        <v>6.9599999999999995E-2</v>
      </c>
      <c r="Z43" s="498" t="s">
        <v>1203</v>
      </c>
      <c r="AA43" s="472">
        <v>1422</v>
      </c>
      <c r="AC43" s="104"/>
    </row>
    <row r="44" spans="2:29" s="103" customFormat="1" ht="27.75" customHeight="1">
      <c r="B44" s="39">
        <v>29</v>
      </c>
      <c r="C44" s="571" t="s">
        <v>144</v>
      </c>
      <c r="D44" s="573">
        <v>1745</v>
      </c>
      <c r="E44" s="697">
        <f t="shared" ref="E44:E45" si="1">D44/G44-1</f>
        <v>-1.6347237880496079E-2</v>
      </c>
      <c r="F44" s="571" t="s">
        <v>144</v>
      </c>
      <c r="G44" s="573">
        <v>1774</v>
      </c>
      <c r="H44" s="697">
        <v>-9.9035043169121373E-2</v>
      </c>
      <c r="I44" s="576" t="s">
        <v>175</v>
      </c>
      <c r="J44" s="573">
        <v>1771</v>
      </c>
      <c r="K44" s="697">
        <v>0.33559577677224728</v>
      </c>
      <c r="L44" s="581" t="s">
        <v>1203</v>
      </c>
      <c r="M44" s="573">
        <v>1711</v>
      </c>
      <c r="N44" s="697">
        <v>5.5521283158544099E-2</v>
      </c>
      <c r="O44" s="581" t="s">
        <v>1203</v>
      </c>
      <c r="P44" s="573">
        <v>1621</v>
      </c>
      <c r="Q44" s="701">
        <v>2.2068095838587709E-2</v>
      </c>
      <c r="S44" s="465"/>
      <c r="T44" s="35" t="s">
        <v>149</v>
      </c>
      <c r="U44" s="116">
        <v>1441</v>
      </c>
      <c r="V44" s="135">
        <v>0.22639999999999999</v>
      </c>
      <c r="W44" s="35" t="s">
        <v>150</v>
      </c>
      <c r="X44" s="116">
        <v>1304</v>
      </c>
      <c r="Y44" s="135">
        <v>4.5999999999999999E-3</v>
      </c>
      <c r="Z44" s="496" t="s">
        <v>150</v>
      </c>
      <c r="AA44" s="472">
        <v>1298</v>
      </c>
      <c r="AC44" s="104"/>
    </row>
    <row r="45" spans="2:29" s="103" customFormat="1" ht="27.75" customHeight="1">
      <c r="B45" s="39">
        <v>30</v>
      </c>
      <c r="C45" s="33" t="s">
        <v>151</v>
      </c>
      <c r="D45" s="116">
        <v>1687</v>
      </c>
      <c r="E45" s="132">
        <f t="shared" si="1"/>
        <v>2.9286150091519136E-2</v>
      </c>
      <c r="F45" s="33" t="s">
        <v>151</v>
      </c>
      <c r="G45" s="116">
        <v>1639</v>
      </c>
      <c r="H45" s="132">
        <v>8.0421885299934104E-2</v>
      </c>
      <c r="I45" s="109" t="s">
        <v>1203</v>
      </c>
      <c r="J45" s="116">
        <v>1761</v>
      </c>
      <c r="K45" s="132">
        <v>2.9222676797194591E-2</v>
      </c>
      <c r="L45" s="33" t="s">
        <v>151</v>
      </c>
      <c r="M45" s="116">
        <v>1498</v>
      </c>
      <c r="N45" s="132">
        <v>2.1828103683492417E-2</v>
      </c>
      <c r="O45" s="31" t="s">
        <v>151</v>
      </c>
      <c r="P45" s="116">
        <v>1466</v>
      </c>
      <c r="Q45" s="135">
        <v>6.3860667634252577E-2</v>
      </c>
      <c r="S45" s="465"/>
      <c r="T45" s="35" t="s">
        <v>150</v>
      </c>
      <c r="U45" s="116">
        <v>1378</v>
      </c>
      <c r="V45" s="135">
        <v>5.67E-2</v>
      </c>
      <c r="W45" s="35" t="s">
        <v>164</v>
      </c>
      <c r="X45" s="116">
        <v>1238</v>
      </c>
      <c r="Y45" s="135">
        <v>1.5599999999999999E-2</v>
      </c>
      <c r="Z45" s="496" t="s">
        <v>164</v>
      </c>
      <c r="AA45" s="472">
        <v>1219</v>
      </c>
      <c r="AC45" s="104"/>
    </row>
    <row r="46" spans="2:29" s="103" customFormat="1" ht="27.75" customHeight="1">
      <c r="B46" s="39">
        <v>31</v>
      </c>
      <c r="C46" s="579" t="s">
        <v>112</v>
      </c>
      <c r="D46" s="573">
        <v>1632</v>
      </c>
      <c r="E46" s="697">
        <f>D46/G47-1</f>
        <v>7.4391046741277167E-2</v>
      </c>
      <c r="F46" s="581" t="s">
        <v>1203</v>
      </c>
      <c r="G46" s="573">
        <v>1584</v>
      </c>
      <c r="H46" s="697">
        <v>-0.10051107325383302</v>
      </c>
      <c r="I46" s="571" t="s">
        <v>147</v>
      </c>
      <c r="J46" s="573">
        <v>1629</v>
      </c>
      <c r="K46" s="697">
        <v>8.96321070234114E-2</v>
      </c>
      <c r="L46" s="571" t="s">
        <v>147</v>
      </c>
      <c r="M46" s="573">
        <v>1495</v>
      </c>
      <c r="N46" s="697">
        <v>0.12321562734785885</v>
      </c>
      <c r="O46" s="578" t="s">
        <v>147</v>
      </c>
      <c r="P46" s="573">
        <v>1331</v>
      </c>
      <c r="Q46" s="701">
        <v>0.10090984284532678</v>
      </c>
      <c r="S46" s="465"/>
      <c r="T46" s="35" t="s">
        <v>154</v>
      </c>
      <c r="U46" s="116">
        <v>1272</v>
      </c>
      <c r="V46" s="135">
        <v>5.91E-2</v>
      </c>
      <c r="W46" s="35" t="s">
        <v>154</v>
      </c>
      <c r="X46" s="116">
        <v>1201</v>
      </c>
      <c r="Y46" s="135">
        <v>4.7100000000000003E-2</v>
      </c>
      <c r="Z46" s="496" t="s">
        <v>154</v>
      </c>
      <c r="AA46" s="472">
        <v>1147</v>
      </c>
      <c r="AC46" s="104"/>
    </row>
    <row r="47" spans="2:29" s="103" customFormat="1" ht="27.75" customHeight="1">
      <c r="B47" s="39">
        <v>32</v>
      </c>
      <c r="C47" s="33" t="s">
        <v>162</v>
      </c>
      <c r="D47" s="116">
        <v>1318</v>
      </c>
      <c r="E47" s="132">
        <f>D47/G51-1</f>
        <v>0.10849453322119418</v>
      </c>
      <c r="F47" s="33" t="s">
        <v>112</v>
      </c>
      <c r="G47" s="116">
        <v>1519</v>
      </c>
      <c r="H47" s="132">
        <v>0.16756341275941589</v>
      </c>
      <c r="I47" s="33" t="s">
        <v>151</v>
      </c>
      <c r="J47" s="116">
        <v>1517</v>
      </c>
      <c r="K47" s="132">
        <v>1.2683578104138782E-2</v>
      </c>
      <c r="L47" s="33" t="s">
        <v>175</v>
      </c>
      <c r="M47" s="116">
        <v>1326</v>
      </c>
      <c r="N47" s="132">
        <v>0.48821548821548832</v>
      </c>
      <c r="O47" s="31" t="s">
        <v>140</v>
      </c>
      <c r="P47" s="116">
        <v>1321</v>
      </c>
      <c r="Q47" s="135">
        <v>0.3236472945891784</v>
      </c>
      <c r="S47" s="465"/>
      <c r="T47" s="35" t="s">
        <v>46</v>
      </c>
      <c r="U47" s="116">
        <v>1209</v>
      </c>
      <c r="V47" s="135">
        <v>5.96E-2</v>
      </c>
      <c r="W47" s="35" t="s">
        <v>149</v>
      </c>
      <c r="X47" s="116">
        <v>1175</v>
      </c>
      <c r="Y47" s="135">
        <v>0.1588</v>
      </c>
      <c r="Z47" s="496" t="s">
        <v>22</v>
      </c>
      <c r="AA47" s="472">
        <v>1080</v>
      </c>
      <c r="AC47" s="104"/>
    </row>
    <row r="48" spans="2:29" s="103" customFormat="1" ht="27.75" customHeight="1">
      <c r="B48" s="39">
        <v>33</v>
      </c>
      <c r="C48" s="571" t="s">
        <v>179</v>
      </c>
      <c r="D48" s="573">
        <v>1300</v>
      </c>
      <c r="E48" s="697">
        <f>D48/G49-1</f>
        <v>2.7667984189723382E-2</v>
      </c>
      <c r="F48" s="571" t="s">
        <v>147</v>
      </c>
      <c r="G48" s="573">
        <v>1416</v>
      </c>
      <c r="H48" s="697">
        <v>-0.13075506445672191</v>
      </c>
      <c r="I48" s="571" t="s">
        <v>112</v>
      </c>
      <c r="J48" s="573">
        <v>1301</v>
      </c>
      <c r="K48" s="697">
        <v>0.11578044596912518</v>
      </c>
      <c r="L48" s="571" t="s">
        <v>112</v>
      </c>
      <c r="M48" s="573">
        <v>1166</v>
      </c>
      <c r="N48" s="697">
        <v>-3.3167495854062978E-2</v>
      </c>
      <c r="O48" s="578" t="s">
        <v>155</v>
      </c>
      <c r="P48" s="573">
        <v>1223</v>
      </c>
      <c r="Q48" s="701">
        <v>-3.8522012578616316E-2</v>
      </c>
      <c r="S48" s="465"/>
      <c r="T48" s="35" t="s">
        <v>142</v>
      </c>
      <c r="U48" s="116">
        <v>1192</v>
      </c>
      <c r="V48" s="135">
        <v>2.23E-2</v>
      </c>
      <c r="W48" s="35" t="s">
        <v>142</v>
      </c>
      <c r="X48" s="116">
        <v>1166</v>
      </c>
      <c r="Y48" s="135">
        <v>0.2248</v>
      </c>
      <c r="Z48" s="496" t="s">
        <v>46</v>
      </c>
      <c r="AA48" s="472">
        <v>1073</v>
      </c>
      <c r="AC48" s="104"/>
    </row>
    <row r="49" spans="2:29" s="103" customFormat="1" ht="27.75" customHeight="1">
      <c r="B49" s="39">
        <v>34</v>
      </c>
      <c r="C49" s="33" t="s">
        <v>113</v>
      </c>
      <c r="D49" s="116">
        <v>1257</v>
      </c>
      <c r="E49" s="132">
        <f>D49/G52-1</f>
        <v>6.7969413763806275E-2</v>
      </c>
      <c r="F49" s="33" t="s">
        <v>179</v>
      </c>
      <c r="G49" s="116">
        <v>1265</v>
      </c>
      <c r="H49" s="132">
        <v>0.2921348314606742</v>
      </c>
      <c r="I49" s="33" t="s">
        <v>155</v>
      </c>
      <c r="J49" s="116">
        <v>1205</v>
      </c>
      <c r="K49" s="132">
        <v>6.9210292812777352E-2</v>
      </c>
      <c r="L49" s="33" t="s">
        <v>155</v>
      </c>
      <c r="M49" s="116">
        <v>1127</v>
      </c>
      <c r="N49" s="132">
        <v>-7.849550286181517E-2</v>
      </c>
      <c r="O49" s="31" t="s">
        <v>112</v>
      </c>
      <c r="P49" s="116">
        <v>1206</v>
      </c>
      <c r="Q49" s="135">
        <v>5.2356020942408321E-2</v>
      </c>
      <c r="S49" s="465"/>
      <c r="T49" s="35" t="s">
        <v>22</v>
      </c>
      <c r="U49" s="116">
        <v>1146</v>
      </c>
      <c r="V49" s="135">
        <v>6.5100000000000005E-2</v>
      </c>
      <c r="W49" s="35" t="s">
        <v>46</v>
      </c>
      <c r="X49" s="116">
        <v>1141</v>
      </c>
      <c r="Y49" s="135">
        <v>6.3399999999999998E-2</v>
      </c>
      <c r="Z49" s="496" t="s">
        <v>149</v>
      </c>
      <c r="AA49" s="472">
        <v>1014</v>
      </c>
      <c r="AC49" s="104"/>
    </row>
    <row r="50" spans="2:29" s="103" customFormat="1" ht="27.75" customHeight="1">
      <c r="B50" s="39">
        <v>35</v>
      </c>
      <c r="C50" s="571" t="s">
        <v>147</v>
      </c>
      <c r="D50" s="573">
        <v>1221</v>
      </c>
      <c r="E50" s="697">
        <f>D50/G48-1</f>
        <v>-0.13771186440677963</v>
      </c>
      <c r="F50" s="571" t="s">
        <v>155</v>
      </c>
      <c r="G50" s="573">
        <v>1209</v>
      </c>
      <c r="H50" s="697">
        <v>3.3195020746887849E-3</v>
      </c>
      <c r="I50" s="571" t="s">
        <v>166</v>
      </c>
      <c r="J50" s="573">
        <v>1054</v>
      </c>
      <c r="K50" s="697">
        <v>-1.7707362534948756E-2</v>
      </c>
      <c r="L50" s="571" t="s">
        <v>166</v>
      </c>
      <c r="M50" s="573">
        <v>1073</v>
      </c>
      <c r="N50" s="697">
        <v>8.8235294117646967E-2</v>
      </c>
      <c r="O50" s="578" t="s">
        <v>165</v>
      </c>
      <c r="P50" s="573">
        <v>1045</v>
      </c>
      <c r="Q50" s="701">
        <v>-7.4402125775022143E-2</v>
      </c>
      <c r="S50" s="465"/>
      <c r="T50" s="35" t="s">
        <v>164</v>
      </c>
      <c r="U50" s="116">
        <v>1129</v>
      </c>
      <c r="V50" s="135">
        <v>-8.7999999999999995E-2</v>
      </c>
      <c r="W50" s="35" t="s">
        <v>22</v>
      </c>
      <c r="X50" s="116">
        <v>1076</v>
      </c>
      <c r="Y50" s="135">
        <v>-3.7000000000000002E-3</v>
      </c>
      <c r="Z50" s="496" t="s">
        <v>142</v>
      </c>
      <c r="AA50" s="472">
        <v>952</v>
      </c>
      <c r="AC50" s="104"/>
    </row>
    <row r="51" spans="2:29" s="103" customFormat="1" ht="27.75" customHeight="1">
      <c r="B51" s="39">
        <v>36</v>
      </c>
      <c r="C51" s="33" t="s">
        <v>155</v>
      </c>
      <c r="D51" s="116">
        <v>1217</v>
      </c>
      <c r="E51" s="132">
        <f>D51/G50-1</f>
        <v>6.6170388751034537E-3</v>
      </c>
      <c r="F51" s="33" t="s">
        <v>162</v>
      </c>
      <c r="G51" s="116">
        <v>1189</v>
      </c>
      <c r="H51" s="132">
        <v>0.19138276553106204</v>
      </c>
      <c r="I51" s="33" t="s">
        <v>156</v>
      </c>
      <c r="J51" s="116">
        <v>1049</v>
      </c>
      <c r="K51" s="132">
        <v>3.0451866404715089E-2</v>
      </c>
      <c r="L51" s="33" t="s">
        <v>113</v>
      </c>
      <c r="M51" s="116">
        <v>1025</v>
      </c>
      <c r="N51" s="132">
        <v>4.2726347914547214E-2</v>
      </c>
      <c r="O51" s="31" t="s">
        <v>166</v>
      </c>
      <c r="P51" s="116">
        <v>986</v>
      </c>
      <c r="Q51" s="135">
        <v>0.11412429378531064</v>
      </c>
      <c r="S51" s="465"/>
      <c r="T51" s="35" t="s">
        <v>23</v>
      </c>
      <c r="U51" s="116">
        <v>1090</v>
      </c>
      <c r="V51" s="135">
        <v>4.8099999999999997E-2</v>
      </c>
      <c r="W51" s="35" t="s">
        <v>23</v>
      </c>
      <c r="X51" s="116">
        <v>1040</v>
      </c>
      <c r="Y51" s="135">
        <v>0.10290000000000001</v>
      </c>
      <c r="Z51" s="496" t="s">
        <v>23</v>
      </c>
      <c r="AA51" s="472">
        <v>943</v>
      </c>
      <c r="AC51" s="104"/>
    </row>
    <row r="52" spans="2:29" s="103" customFormat="1" ht="27.75" customHeight="1">
      <c r="B52" s="39">
        <v>37</v>
      </c>
      <c r="C52" s="582" t="s">
        <v>1203</v>
      </c>
      <c r="D52" s="573">
        <v>1201</v>
      </c>
      <c r="E52" s="697">
        <f>D52/G46-1</f>
        <v>-0.24179292929292928</v>
      </c>
      <c r="F52" s="571" t="s">
        <v>113</v>
      </c>
      <c r="G52" s="573">
        <v>1177</v>
      </c>
      <c r="H52" s="697">
        <v>0.20594262295081966</v>
      </c>
      <c r="I52" s="571" t="s">
        <v>162</v>
      </c>
      <c r="J52" s="573">
        <v>998</v>
      </c>
      <c r="K52" s="697">
        <v>4.3933054393305415E-2</v>
      </c>
      <c r="L52" s="571" t="s">
        <v>156</v>
      </c>
      <c r="M52" s="573">
        <v>1018</v>
      </c>
      <c r="N52" s="697">
        <v>0.12238147739801541</v>
      </c>
      <c r="O52" s="578" t="s">
        <v>162</v>
      </c>
      <c r="P52" s="573">
        <v>985</v>
      </c>
      <c r="Q52" s="701">
        <v>8.2417582417582347E-2</v>
      </c>
      <c r="S52" s="465"/>
      <c r="T52" s="35" t="s">
        <v>37</v>
      </c>
      <c r="U52" s="116">
        <v>998</v>
      </c>
      <c r="V52" s="135">
        <v>0.15379999999999999</v>
      </c>
      <c r="W52" s="35" t="s">
        <v>163</v>
      </c>
      <c r="X52" s="116">
        <v>898</v>
      </c>
      <c r="Y52" s="135">
        <v>-1.9699999999999999E-2</v>
      </c>
      <c r="Z52" s="28" t="s">
        <v>163</v>
      </c>
      <c r="AA52" s="472">
        <v>916</v>
      </c>
      <c r="AC52" s="104"/>
    </row>
    <row r="53" spans="2:29" s="103" customFormat="1" ht="27.75" customHeight="1">
      <c r="B53" s="39">
        <v>38</v>
      </c>
      <c r="C53" s="33" t="s">
        <v>166</v>
      </c>
      <c r="D53" s="116">
        <v>1147</v>
      </c>
      <c r="E53" s="132">
        <f>D53/G53-1</f>
        <v>3.6133694670279937E-2</v>
      </c>
      <c r="F53" s="33" t="s">
        <v>166</v>
      </c>
      <c r="G53" s="116">
        <v>1107</v>
      </c>
      <c r="H53" s="132">
        <v>5.0284629981024676E-2</v>
      </c>
      <c r="I53" s="33" t="s">
        <v>179</v>
      </c>
      <c r="J53" s="116">
        <v>979</v>
      </c>
      <c r="K53" s="132">
        <v>0.12918108419838514</v>
      </c>
      <c r="L53" s="33" t="s">
        <v>165</v>
      </c>
      <c r="M53" s="116">
        <v>958</v>
      </c>
      <c r="N53" s="132">
        <v>-8.3253588516746357E-2</v>
      </c>
      <c r="O53" s="31" t="s">
        <v>113</v>
      </c>
      <c r="P53" s="116">
        <v>983</v>
      </c>
      <c r="Q53" s="135">
        <v>-9.8165137614678932E-2</v>
      </c>
      <c r="S53" s="465"/>
      <c r="T53" s="35" t="s">
        <v>163</v>
      </c>
      <c r="U53" s="116">
        <v>910</v>
      </c>
      <c r="V53" s="135">
        <v>1.34E-2</v>
      </c>
      <c r="W53" s="35" t="s">
        <v>37</v>
      </c>
      <c r="X53" s="116">
        <v>865</v>
      </c>
      <c r="Y53" s="135">
        <v>0.27960000000000002</v>
      </c>
      <c r="Z53" s="28" t="s">
        <v>168</v>
      </c>
      <c r="AA53" s="472">
        <v>853</v>
      </c>
      <c r="AC53" s="104"/>
    </row>
    <row r="54" spans="2:29" s="103" customFormat="1" ht="27.75" customHeight="1">
      <c r="B54" s="39">
        <v>39</v>
      </c>
      <c r="C54" s="571" t="s">
        <v>143</v>
      </c>
      <c r="D54" s="573">
        <v>1103</v>
      </c>
      <c r="E54" s="697">
        <f>D54/G55-1</f>
        <v>7.9256360078277854E-2</v>
      </c>
      <c r="F54" s="571" t="s">
        <v>156</v>
      </c>
      <c r="G54" s="573">
        <v>1064</v>
      </c>
      <c r="H54" s="697">
        <v>1.4299332697807365E-2</v>
      </c>
      <c r="I54" s="571" t="s">
        <v>113</v>
      </c>
      <c r="J54" s="573">
        <v>976</v>
      </c>
      <c r="K54" s="697">
        <v>-4.780487804878053E-2</v>
      </c>
      <c r="L54" s="571" t="s">
        <v>162</v>
      </c>
      <c r="M54" s="573">
        <v>956</v>
      </c>
      <c r="N54" s="697">
        <v>-2.9441624365482255E-2</v>
      </c>
      <c r="O54" s="578" t="s">
        <v>167</v>
      </c>
      <c r="P54" s="573">
        <v>920</v>
      </c>
      <c r="Q54" s="701">
        <v>4.6643913538111592E-2</v>
      </c>
      <c r="S54" s="465"/>
      <c r="T54" s="35" t="s">
        <v>174</v>
      </c>
      <c r="U54" s="116">
        <v>885</v>
      </c>
      <c r="V54" s="135">
        <v>8.5900000000000004E-2</v>
      </c>
      <c r="W54" s="35" t="s">
        <v>30</v>
      </c>
      <c r="X54" s="116">
        <v>826</v>
      </c>
      <c r="Y54" s="135">
        <v>-8.3999999999999995E-3</v>
      </c>
      <c r="Z54" s="28" t="s">
        <v>30</v>
      </c>
      <c r="AA54" s="472">
        <v>833</v>
      </c>
      <c r="AC54" s="104"/>
    </row>
    <row r="55" spans="2:29" s="103" customFormat="1" ht="27.75" customHeight="1">
      <c r="B55" s="39">
        <v>40</v>
      </c>
      <c r="C55" s="33" t="s">
        <v>156</v>
      </c>
      <c r="D55" s="116">
        <v>1054</v>
      </c>
      <c r="E55" s="132">
        <f>D55/G54-1</f>
        <v>-9.3984962406015171E-3</v>
      </c>
      <c r="F55" s="33" t="s">
        <v>143</v>
      </c>
      <c r="G55" s="116">
        <v>1022</v>
      </c>
      <c r="H55" s="132">
        <v>0.11816192560175054</v>
      </c>
      <c r="I55" s="33" t="s">
        <v>153</v>
      </c>
      <c r="J55" s="116">
        <v>938</v>
      </c>
      <c r="K55" s="132">
        <v>1.1866235167206085E-2</v>
      </c>
      <c r="L55" s="33" t="s">
        <v>167</v>
      </c>
      <c r="M55" s="116">
        <v>930</v>
      </c>
      <c r="N55" s="132">
        <v>1.0869565217391353E-2</v>
      </c>
      <c r="O55" s="31" t="s">
        <v>156</v>
      </c>
      <c r="P55" s="116">
        <v>907</v>
      </c>
      <c r="Q55" s="135">
        <v>9.4089264173703224E-2</v>
      </c>
      <c r="S55" s="465"/>
      <c r="T55" s="35" t="s">
        <v>30</v>
      </c>
      <c r="U55" s="116">
        <v>879</v>
      </c>
      <c r="V55" s="135">
        <v>6.4199999999999993E-2</v>
      </c>
      <c r="W55" s="35" t="s">
        <v>168</v>
      </c>
      <c r="X55" s="116">
        <v>817</v>
      </c>
      <c r="Y55" s="135">
        <v>-4.2200000000000001E-2</v>
      </c>
      <c r="Z55" s="28" t="s">
        <v>45</v>
      </c>
      <c r="AA55" s="472">
        <v>798</v>
      </c>
      <c r="AC55" s="104"/>
    </row>
    <row r="56" spans="2:29" s="103" customFormat="1" ht="27.75" customHeight="1">
      <c r="B56" s="39">
        <v>41</v>
      </c>
      <c r="C56" s="571" t="s">
        <v>165</v>
      </c>
      <c r="D56" s="573">
        <v>948</v>
      </c>
      <c r="E56" s="697">
        <f>D56/G57-1</f>
        <v>-8.3682008368201055E-3</v>
      </c>
      <c r="F56" s="571" t="s">
        <v>153</v>
      </c>
      <c r="G56" s="573">
        <v>1014</v>
      </c>
      <c r="H56" s="697">
        <v>8.102345415778256E-2</v>
      </c>
      <c r="I56" s="571" t="s">
        <v>165</v>
      </c>
      <c r="J56" s="573">
        <v>932</v>
      </c>
      <c r="K56" s="697">
        <v>-2.7139874739039671E-2</v>
      </c>
      <c r="L56" s="571" t="s">
        <v>153</v>
      </c>
      <c r="M56" s="573">
        <v>927</v>
      </c>
      <c r="N56" s="697">
        <v>7.0438799076212533E-2</v>
      </c>
      <c r="O56" s="578" t="s">
        <v>175</v>
      </c>
      <c r="P56" s="573">
        <v>891</v>
      </c>
      <c r="Q56" s="701">
        <v>0.42559999999999998</v>
      </c>
      <c r="S56" s="465"/>
      <c r="T56" s="35" t="s">
        <v>168</v>
      </c>
      <c r="U56" s="116">
        <v>869</v>
      </c>
      <c r="V56" s="135">
        <v>6.3600000000000004E-2</v>
      </c>
      <c r="W56" s="35" t="s">
        <v>174</v>
      </c>
      <c r="X56" s="116">
        <v>815</v>
      </c>
      <c r="Y56" s="135">
        <v>0.1226</v>
      </c>
      <c r="Z56" s="28" t="s">
        <v>174</v>
      </c>
      <c r="AA56" s="472">
        <v>726</v>
      </c>
      <c r="AC56" s="104"/>
    </row>
    <row r="57" spans="2:29" s="103" customFormat="1" ht="27.75" customHeight="1">
      <c r="B57" s="39">
        <v>42</v>
      </c>
      <c r="C57" s="33" t="s">
        <v>181</v>
      </c>
      <c r="D57" s="116">
        <v>849</v>
      </c>
      <c r="E57" s="132">
        <f>D57/G58-1</f>
        <v>5.9925093632958726E-2</v>
      </c>
      <c r="F57" s="33" t="s">
        <v>165</v>
      </c>
      <c r="G57" s="116">
        <v>956</v>
      </c>
      <c r="H57" s="132">
        <v>2.5751072961373467E-2</v>
      </c>
      <c r="I57" s="33" t="s">
        <v>167</v>
      </c>
      <c r="J57" s="116">
        <v>929</v>
      </c>
      <c r="K57" s="132">
        <v>-1.0752688172043223E-3</v>
      </c>
      <c r="L57" s="33" t="s">
        <v>140</v>
      </c>
      <c r="M57" s="116">
        <v>906</v>
      </c>
      <c r="N57" s="132">
        <v>-0.31415594246782741</v>
      </c>
      <c r="O57" s="31" t="s">
        <v>143</v>
      </c>
      <c r="P57" s="116">
        <v>887</v>
      </c>
      <c r="Q57" s="135">
        <v>-0.25587248322147649</v>
      </c>
      <c r="S57" s="465"/>
      <c r="T57" s="35" t="s">
        <v>157</v>
      </c>
      <c r="U57" s="116">
        <v>829</v>
      </c>
      <c r="V57" s="135">
        <v>0.1676</v>
      </c>
      <c r="W57" s="35" t="s">
        <v>45</v>
      </c>
      <c r="X57" s="116">
        <v>785</v>
      </c>
      <c r="Y57" s="135">
        <v>-1.6299999999999999E-2</v>
      </c>
      <c r="Z57" s="28" t="s">
        <v>28</v>
      </c>
      <c r="AA57" s="472">
        <v>693</v>
      </c>
      <c r="AC57" s="104"/>
    </row>
    <row r="58" spans="2:29" s="103" customFormat="1" ht="27.75" customHeight="1">
      <c r="B58" s="39">
        <v>43</v>
      </c>
      <c r="C58" s="571" t="s">
        <v>153</v>
      </c>
      <c r="D58" s="573">
        <v>824</v>
      </c>
      <c r="E58" s="697">
        <f>D58/G56-1</f>
        <v>-0.18737672583826426</v>
      </c>
      <c r="F58" s="571" t="s">
        <v>181</v>
      </c>
      <c r="G58" s="573">
        <v>801</v>
      </c>
      <c r="H58" s="697">
        <v>9.1280653950953639E-2</v>
      </c>
      <c r="I58" s="571" t="s">
        <v>143</v>
      </c>
      <c r="J58" s="573">
        <v>914</v>
      </c>
      <c r="K58" s="697">
        <v>0.11463414634146352</v>
      </c>
      <c r="L58" s="571" t="s">
        <v>177</v>
      </c>
      <c r="M58" s="573">
        <v>889</v>
      </c>
      <c r="N58" s="697">
        <v>8.5470085470085388E-2</v>
      </c>
      <c r="O58" s="578" t="s">
        <v>153</v>
      </c>
      <c r="P58" s="573">
        <v>866</v>
      </c>
      <c r="Q58" s="701">
        <v>6.7817509247842134E-2</v>
      </c>
      <c r="S58" s="465"/>
      <c r="T58" s="35" t="s">
        <v>152</v>
      </c>
      <c r="U58" s="116">
        <v>811</v>
      </c>
      <c r="V58" s="135">
        <v>0.15040000000000001</v>
      </c>
      <c r="W58" s="35" t="s">
        <v>47</v>
      </c>
      <c r="X58" s="116">
        <v>769</v>
      </c>
      <c r="Y58" s="135">
        <v>0.18490000000000001</v>
      </c>
      <c r="Z58" s="28" t="s">
        <v>37</v>
      </c>
      <c r="AA58" s="472">
        <v>676</v>
      </c>
      <c r="AC58" s="104"/>
    </row>
    <row r="59" spans="2:29" s="103" customFormat="1" ht="27.75" customHeight="1">
      <c r="B59" s="39">
        <v>44</v>
      </c>
      <c r="C59" s="33" t="s">
        <v>140</v>
      </c>
      <c r="D59" s="116">
        <v>749</v>
      </c>
      <c r="E59" s="132">
        <f>D59/G59-1</f>
        <v>-5.7861635220125773E-2</v>
      </c>
      <c r="F59" s="33" t="s">
        <v>140</v>
      </c>
      <c r="G59" s="116">
        <v>795</v>
      </c>
      <c r="H59" s="132">
        <v>-2.2140221402214055E-2</v>
      </c>
      <c r="I59" s="33" t="s">
        <v>177</v>
      </c>
      <c r="J59" s="116">
        <v>877</v>
      </c>
      <c r="K59" s="132">
        <v>-1.3498312710911176E-2</v>
      </c>
      <c r="L59" s="33" t="s">
        <v>179</v>
      </c>
      <c r="M59" s="116">
        <v>867</v>
      </c>
      <c r="N59" s="132">
        <v>0.11726804123711343</v>
      </c>
      <c r="O59" s="31" t="s">
        <v>177</v>
      </c>
      <c r="P59" s="116">
        <v>819</v>
      </c>
      <c r="Q59" s="135">
        <v>7.0588235294117618E-2</v>
      </c>
      <c r="S59" s="465"/>
      <c r="T59" s="35" t="s">
        <v>178</v>
      </c>
      <c r="U59" s="116">
        <v>765</v>
      </c>
      <c r="V59" s="135">
        <v>0.32119999999999999</v>
      </c>
      <c r="W59" s="35" t="s">
        <v>157</v>
      </c>
      <c r="X59" s="116">
        <v>710</v>
      </c>
      <c r="Y59" s="135">
        <v>9.9099999999999994E-2</v>
      </c>
      <c r="Z59" s="488" t="s">
        <v>24</v>
      </c>
      <c r="AA59" s="472">
        <v>670</v>
      </c>
      <c r="AC59" s="104"/>
    </row>
    <row r="60" spans="2:29" s="103" customFormat="1" ht="27.75" customHeight="1">
      <c r="B60" s="39">
        <v>45</v>
      </c>
      <c r="C60" s="571" t="s">
        <v>169</v>
      </c>
      <c r="D60" s="573">
        <v>745</v>
      </c>
      <c r="E60" s="697">
        <f>D60/G62-1</f>
        <v>3.0428769017980528E-2</v>
      </c>
      <c r="F60" s="571" t="s">
        <v>180</v>
      </c>
      <c r="G60" s="573">
        <v>783</v>
      </c>
      <c r="H60" s="697">
        <v>-6.3451776649746661E-3</v>
      </c>
      <c r="I60" s="571" t="s">
        <v>140</v>
      </c>
      <c r="J60" s="573">
        <v>813</v>
      </c>
      <c r="K60" s="697">
        <v>-0.10264900662251653</v>
      </c>
      <c r="L60" s="571" t="s">
        <v>143</v>
      </c>
      <c r="M60" s="573">
        <v>820</v>
      </c>
      <c r="N60" s="697">
        <v>-7.5535512965050677E-2</v>
      </c>
      <c r="O60" s="578" t="s">
        <v>179</v>
      </c>
      <c r="P60" s="573">
        <v>776</v>
      </c>
      <c r="Q60" s="701">
        <v>6.5934065934065922E-2</v>
      </c>
      <c r="S60" s="465"/>
      <c r="T60" s="35" t="s">
        <v>47</v>
      </c>
      <c r="U60" s="116">
        <v>740</v>
      </c>
      <c r="V60" s="135">
        <v>-3.7699999999999997E-2</v>
      </c>
      <c r="W60" s="35" t="s">
        <v>152</v>
      </c>
      <c r="X60" s="116">
        <v>705</v>
      </c>
      <c r="Y60" s="135">
        <v>9.1300000000000006E-2</v>
      </c>
      <c r="Z60" s="28" t="s">
        <v>47</v>
      </c>
      <c r="AA60" s="472">
        <v>649</v>
      </c>
      <c r="AC60" s="104"/>
    </row>
    <row r="61" spans="2:29" s="103" customFormat="1" ht="27.75" customHeight="1">
      <c r="B61" s="39">
        <v>46</v>
      </c>
      <c r="C61" s="33" t="s">
        <v>177</v>
      </c>
      <c r="D61" s="116">
        <v>742</v>
      </c>
      <c r="E61" s="132">
        <f>D61/G61-1</f>
        <v>-2.6881720430107503E-3</v>
      </c>
      <c r="F61" s="33" t="s">
        <v>177</v>
      </c>
      <c r="G61" s="116">
        <v>744</v>
      </c>
      <c r="H61" s="132">
        <v>-0.15165336374002281</v>
      </c>
      <c r="I61" s="33" t="s">
        <v>180</v>
      </c>
      <c r="J61" s="116">
        <v>788</v>
      </c>
      <c r="K61" s="132">
        <v>3.9577836411609502E-2</v>
      </c>
      <c r="L61" s="33" t="s">
        <v>169</v>
      </c>
      <c r="M61" s="116">
        <v>793</v>
      </c>
      <c r="N61" s="132">
        <v>3.5248041775456818E-2</v>
      </c>
      <c r="O61" s="31" t="s">
        <v>169</v>
      </c>
      <c r="P61" s="116">
        <v>766</v>
      </c>
      <c r="Q61" s="135">
        <v>-0.11852704257767543</v>
      </c>
      <c r="S61" s="465"/>
      <c r="T61" s="109" t="s">
        <v>45</v>
      </c>
      <c r="U61" s="116">
        <v>728</v>
      </c>
      <c r="V61" s="135">
        <v>-7.2599999999999998E-2</v>
      </c>
      <c r="W61" s="109" t="s">
        <v>24</v>
      </c>
      <c r="X61" s="116">
        <v>643</v>
      </c>
      <c r="Y61" s="135">
        <v>-4.0300000000000002E-2</v>
      </c>
      <c r="Z61" s="28" t="s">
        <v>157</v>
      </c>
      <c r="AA61" s="472">
        <v>646</v>
      </c>
      <c r="AC61" s="104"/>
    </row>
    <row r="62" spans="2:29" s="103" customFormat="1" ht="27.75" customHeight="1">
      <c r="B62" s="39">
        <v>47</v>
      </c>
      <c r="C62" s="571" t="s">
        <v>170</v>
      </c>
      <c r="D62" s="573">
        <v>694</v>
      </c>
      <c r="E62" s="697">
        <f>D62/G63-1</f>
        <v>5.6316590563165958E-2</v>
      </c>
      <c r="F62" s="571" t="s">
        <v>169</v>
      </c>
      <c r="G62" s="573">
        <v>723</v>
      </c>
      <c r="H62" s="697">
        <v>-5.4901960784313752E-2</v>
      </c>
      <c r="I62" s="571" t="s">
        <v>169</v>
      </c>
      <c r="J62" s="573">
        <v>765</v>
      </c>
      <c r="K62" s="697">
        <v>-3.5308953341740223E-2</v>
      </c>
      <c r="L62" s="571" t="s">
        <v>180</v>
      </c>
      <c r="M62" s="573">
        <v>758</v>
      </c>
      <c r="N62" s="697">
        <v>0.13303437967115106</v>
      </c>
      <c r="O62" s="578" t="s">
        <v>180</v>
      </c>
      <c r="P62" s="573">
        <v>669</v>
      </c>
      <c r="Q62" s="701">
        <v>-9.5945945945945965E-2</v>
      </c>
      <c r="S62" s="465"/>
      <c r="T62" s="35" t="s">
        <v>176</v>
      </c>
      <c r="U62" s="116">
        <v>625</v>
      </c>
      <c r="V62" s="135">
        <v>0.151</v>
      </c>
      <c r="W62" s="35" t="s">
        <v>178</v>
      </c>
      <c r="X62" s="116">
        <v>579</v>
      </c>
      <c r="Y62" s="135">
        <v>0.14879999999999999</v>
      </c>
      <c r="Z62" s="28" t="s">
        <v>152</v>
      </c>
      <c r="AA62" s="472">
        <v>646</v>
      </c>
      <c r="AC62" s="104"/>
    </row>
    <row r="63" spans="2:29" s="103" customFormat="1" ht="27.75" customHeight="1">
      <c r="B63" s="39">
        <v>48</v>
      </c>
      <c r="C63" s="33" t="s">
        <v>180</v>
      </c>
      <c r="D63" s="116">
        <v>690</v>
      </c>
      <c r="E63" s="132">
        <f>D63/G60-1</f>
        <v>-0.11877394636015326</v>
      </c>
      <c r="F63" s="33" t="s">
        <v>170</v>
      </c>
      <c r="G63" s="116">
        <v>657</v>
      </c>
      <c r="H63" s="132">
        <v>0.13080895008605853</v>
      </c>
      <c r="I63" s="33" t="s">
        <v>181</v>
      </c>
      <c r="J63" s="116">
        <v>734</v>
      </c>
      <c r="K63" s="132">
        <v>9.3889716840536597E-2</v>
      </c>
      <c r="L63" s="33" t="s">
        <v>181</v>
      </c>
      <c r="M63" s="116">
        <v>671</v>
      </c>
      <c r="N63" s="132">
        <v>6.3391442155309008E-2</v>
      </c>
      <c r="O63" s="107" t="s">
        <v>181</v>
      </c>
      <c r="P63" s="116">
        <v>631</v>
      </c>
      <c r="Q63" s="135">
        <v>8.0479452054794454E-2</v>
      </c>
      <c r="S63" s="465"/>
      <c r="T63" s="109" t="s">
        <v>24</v>
      </c>
      <c r="U63" s="116">
        <v>606</v>
      </c>
      <c r="V63" s="135">
        <v>-5.7500000000000002E-2</v>
      </c>
      <c r="W63" s="35" t="s">
        <v>28</v>
      </c>
      <c r="X63" s="116">
        <v>555</v>
      </c>
      <c r="Y63" s="135">
        <v>-0.1991</v>
      </c>
      <c r="Z63" s="28" t="s">
        <v>182</v>
      </c>
      <c r="AA63" s="472">
        <v>543</v>
      </c>
      <c r="AC63" s="104"/>
    </row>
    <row r="64" spans="2:29" s="103" customFormat="1" ht="27.75" customHeight="1">
      <c r="B64" s="39">
        <v>49</v>
      </c>
      <c r="C64" s="571" t="s">
        <v>167</v>
      </c>
      <c r="D64" s="573">
        <v>650</v>
      </c>
      <c r="E64" s="697">
        <f>D64/G64-1</f>
        <v>4.1666666666666741E-2</v>
      </c>
      <c r="F64" s="571" t="s">
        <v>167</v>
      </c>
      <c r="G64" s="573">
        <v>624</v>
      </c>
      <c r="H64" s="697">
        <v>-0.32831001076426269</v>
      </c>
      <c r="I64" s="571" t="s">
        <v>161</v>
      </c>
      <c r="J64" s="573">
        <v>625</v>
      </c>
      <c r="K64" s="697">
        <v>-2.34375E-2</v>
      </c>
      <c r="L64" s="571" t="s">
        <v>161</v>
      </c>
      <c r="M64" s="573">
        <v>640</v>
      </c>
      <c r="N64" s="697">
        <v>6.3122923588039948E-2</v>
      </c>
      <c r="O64" s="578" t="s">
        <v>161</v>
      </c>
      <c r="P64" s="573">
        <v>602</v>
      </c>
      <c r="Q64" s="701">
        <v>3.9723661485319584E-2</v>
      </c>
      <c r="S64" s="465"/>
      <c r="T64" s="35" t="s">
        <v>182</v>
      </c>
      <c r="U64" s="116">
        <v>584</v>
      </c>
      <c r="V64" s="135">
        <v>6.1800000000000001E-2</v>
      </c>
      <c r="W64" s="35" t="s">
        <v>182</v>
      </c>
      <c r="X64" s="116">
        <v>550</v>
      </c>
      <c r="Y64" s="135">
        <v>1.29E-2</v>
      </c>
      <c r="Z64" s="28" t="s">
        <v>175</v>
      </c>
      <c r="AA64" s="472">
        <v>516</v>
      </c>
      <c r="AC64" s="104"/>
    </row>
    <row r="65" spans="2:29" s="103" customFormat="1" ht="27.75" customHeight="1" thickBot="1">
      <c r="B65" s="40">
        <v>50</v>
      </c>
      <c r="C65" s="105" t="s">
        <v>161</v>
      </c>
      <c r="D65" s="117">
        <v>614</v>
      </c>
      <c r="E65" s="687">
        <f>D65/592-1</f>
        <v>3.716216216216206E-2</v>
      </c>
      <c r="F65" s="105" t="s">
        <v>159</v>
      </c>
      <c r="G65" s="117">
        <v>613</v>
      </c>
      <c r="H65" s="687">
        <v>8.6879432624113573E-2</v>
      </c>
      <c r="I65" s="105" t="s">
        <v>1664</v>
      </c>
      <c r="J65" s="117">
        <v>581</v>
      </c>
      <c r="K65" s="1340" t="s">
        <v>1665</v>
      </c>
      <c r="L65" s="105" t="s">
        <v>170</v>
      </c>
      <c r="M65" s="117">
        <v>636</v>
      </c>
      <c r="N65" s="133">
        <v>0.18215613382899631</v>
      </c>
      <c r="O65" s="44" t="s">
        <v>130</v>
      </c>
      <c r="P65" s="117">
        <v>584</v>
      </c>
      <c r="Q65" s="136">
        <v>0.10606060606060597</v>
      </c>
      <c r="S65" s="465"/>
      <c r="T65" s="37" t="s">
        <v>160</v>
      </c>
      <c r="U65" s="117">
        <v>579</v>
      </c>
      <c r="V65" s="136">
        <v>0.10919540229885061</v>
      </c>
      <c r="W65" s="37" t="s">
        <v>175</v>
      </c>
      <c r="X65" s="117">
        <v>543</v>
      </c>
      <c r="Y65" s="136">
        <v>5.2299999999999999E-2</v>
      </c>
      <c r="Z65" s="29" t="s">
        <v>178</v>
      </c>
      <c r="AA65" s="497">
        <v>504</v>
      </c>
      <c r="AC65" s="104"/>
    </row>
  </sheetData>
  <mergeCells count="3">
    <mergeCell ref="B5:B6"/>
    <mergeCell ref="F37:P37"/>
    <mergeCell ref="B39:B40"/>
  </mergeCells>
  <phoneticPr fontId="38"/>
  <pageMargins left="0" right="0" top="0" bottom="0"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E89"/>
  <sheetViews>
    <sheetView view="pageBreakPreview" zoomScaleNormal="100" zoomScaleSheetLayoutView="100" workbookViewId="0">
      <selection activeCell="K74" sqref="K74"/>
    </sheetView>
  </sheetViews>
  <sheetFormatPr defaultRowHeight="15" customHeight="1"/>
  <cols>
    <col min="1" max="1" width="2.75" style="91" customWidth="1"/>
    <col min="2" max="2" width="7.5" style="95" customWidth="1"/>
    <col min="3" max="3" width="5" style="93" customWidth="1"/>
    <col min="4" max="4" width="5.75" style="624" customWidth="1"/>
    <col min="5" max="5" width="7.5" style="92" customWidth="1"/>
    <col min="6" max="6" width="5" style="93" customWidth="1"/>
    <col min="7" max="7" width="5.75" style="630" customWidth="1"/>
    <col min="8" max="8" width="7.5" style="92" customWidth="1"/>
    <col min="9" max="9" width="5" style="93" customWidth="1"/>
    <col min="10" max="10" width="5.75" style="630" customWidth="1"/>
    <col min="11" max="11" width="7.5" style="95" customWidth="1"/>
    <col min="12" max="12" width="5" style="93" customWidth="1"/>
    <col min="13" max="13" width="5.75" style="624" customWidth="1"/>
    <col min="14" max="14" width="7.5" style="95" customWidth="1"/>
    <col min="15" max="15" width="5" style="93" customWidth="1"/>
    <col min="16" max="16" width="5.75" style="624" customWidth="1"/>
    <col min="17" max="17" width="2.75" style="74" customWidth="1"/>
    <col min="18" max="18" width="9.25" style="1001" bestFit="1" customWidth="1"/>
    <col min="19" max="19" width="7.5" style="95" customWidth="1"/>
    <col min="20" max="20" width="5" style="93" customWidth="1"/>
    <col min="21" max="21" width="5.75" style="624" customWidth="1"/>
    <col min="22" max="22" width="7.5" style="95" customWidth="1"/>
    <col min="23" max="23" width="5" style="93" customWidth="1"/>
    <col min="24" max="24" width="5.75" style="624" customWidth="1"/>
    <col min="25" max="25" width="7.5" style="95" customWidth="1"/>
    <col min="26" max="26" width="5" style="93" customWidth="1"/>
    <col min="27" max="27" width="5.75" style="624" customWidth="1"/>
    <col min="28" max="16384" width="9" style="74"/>
  </cols>
  <sheetData>
    <row r="1" spans="1:31" ht="2.1" customHeight="1"/>
    <row r="2" spans="1:31" ht="54.75" customHeight="1">
      <c r="A2" s="74"/>
      <c r="B2" s="301"/>
      <c r="C2" s="301"/>
      <c r="D2" s="625"/>
      <c r="E2" s="301"/>
      <c r="F2" s="301"/>
      <c r="G2" s="625"/>
      <c r="H2" s="301"/>
      <c r="I2" s="301"/>
      <c r="J2" s="625"/>
      <c r="K2" s="301"/>
      <c r="L2" s="301"/>
      <c r="M2" s="625"/>
      <c r="N2" s="301"/>
      <c r="O2" s="301"/>
      <c r="P2" s="625"/>
      <c r="Q2" s="96"/>
      <c r="R2" s="1002"/>
      <c r="S2" s="301"/>
      <c r="T2" s="301"/>
      <c r="U2" s="625"/>
      <c r="V2" s="301"/>
      <c r="W2" s="301"/>
      <c r="X2" s="625"/>
      <c r="Y2" s="301"/>
      <c r="Z2" s="301"/>
      <c r="AA2" s="625"/>
    </row>
    <row r="3" spans="1:31" ht="17.25" customHeight="1">
      <c r="A3" s="520" t="s">
        <v>653</v>
      </c>
      <c r="B3" s="521"/>
      <c r="C3" s="521"/>
      <c r="D3" s="1341"/>
      <c r="E3" s="522"/>
      <c r="F3" s="522"/>
      <c r="G3" s="631"/>
      <c r="H3" s="522"/>
      <c r="I3" s="523"/>
      <c r="J3" s="635"/>
      <c r="K3" s="302"/>
      <c r="L3" s="303"/>
      <c r="M3" s="625"/>
      <c r="N3" s="301"/>
      <c r="O3" s="301"/>
      <c r="P3" s="1342" t="s">
        <v>1086</v>
      </c>
      <c r="S3" s="301"/>
      <c r="T3" s="301"/>
      <c r="U3" s="1342" t="s">
        <v>1086</v>
      </c>
      <c r="V3" s="301"/>
      <c r="W3" s="301"/>
      <c r="X3" s="1343"/>
      <c r="Y3" s="301"/>
      <c r="Z3" s="301"/>
      <c r="AA3" s="1343"/>
    </row>
    <row r="4" spans="1:31" ht="13.35" customHeight="1" thickBot="1">
      <c r="A4" s="56"/>
      <c r="B4" s="301"/>
      <c r="C4" s="301"/>
      <c r="D4" s="1344"/>
      <c r="M4" s="625"/>
      <c r="N4" s="301"/>
      <c r="O4" s="301"/>
      <c r="P4" s="1344" t="s">
        <v>974</v>
      </c>
      <c r="S4" s="301"/>
      <c r="T4" s="301"/>
      <c r="U4" s="1344" t="s">
        <v>974</v>
      </c>
      <c r="V4" s="301"/>
      <c r="W4" s="301"/>
      <c r="X4" s="1344"/>
      <c r="Y4" s="301"/>
      <c r="Z4" s="301"/>
      <c r="AA4" s="1344"/>
    </row>
    <row r="5" spans="1:31" ht="30.75" customHeight="1">
      <c r="A5" s="1740" t="s">
        <v>138</v>
      </c>
      <c r="B5" s="410" t="s">
        <v>1088</v>
      </c>
      <c r="C5" s="411"/>
      <c r="D5" s="626"/>
      <c r="E5" s="410" t="s">
        <v>992</v>
      </c>
      <c r="F5" s="411"/>
      <c r="G5" s="626"/>
      <c r="H5" s="407" t="s">
        <v>854</v>
      </c>
      <c r="I5" s="409"/>
      <c r="J5" s="632"/>
      <c r="K5" s="407" t="s">
        <v>549</v>
      </c>
      <c r="L5" s="408"/>
      <c r="M5" s="636"/>
      <c r="N5" s="405" t="s">
        <v>541</v>
      </c>
      <c r="O5" s="406"/>
      <c r="P5" s="637"/>
      <c r="S5" s="410" t="s">
        <v>543</v>
      </c>
      <c r="T5" s="411"/>
      <c r="U5" s="626"/>
      <c r="V5" s="410" t="s">
        <v>545</v>
      </c>
      <c r="W5" s="411"/>
      <c r="X5" s="626"/>
      <c r="Y5" s="410" t="s">
        <v>547</v>
      </c>
      <c r="Z5" s="411"/>
      <c r="AA5" s="626"/>
    </row>
    <row r="6" spans="1:31" ht="30.75" customHeight="1" thickBot="1">
      <c r="A6" s="1741"/>
      <c r="B6" s="308" t="s">
        <v>655</v>
      </c>
      <c r="C6" s="307" t="s">
        <v>183</v>
      </c>
      <c r="D6" s="627" t="s">
        <v>13</v>
      </c>
      <c r="E6" s="308" t="s">
        <v>655</v>
      </c>
      <c r="F6" s="307" t="s">
        <v>183</v>
      </c>
      <c r="G6" s="627" t="s">
        <v>13</v>
      </c>
      <c r="H6" s="304" t="s">
        <v>655</v>
      </c>
      <c r="I6" s="305" t="s">
        <v>183</v>
      </c>
      <c r="J6" s="633" t="s">
        <v>13</v>
      </c>
      <c r="K6" s="304" t="s">
        <v>655</v>
      </c>
      <c r="L6" s="305" t="s">
        <v>183</v>
      </c>
      <c r="M6" s="633" t="s">
        <v>13</v>
      </c>
      <c r="N6" s="306" t="s">
        <v>655</v>
      </c>
      <c r="O6" s="307" t="s">
        <v>183</v>
      </c>
      <c r="P6" s="638" t="s">
        <v>13</v>
      </c>
      <c r="S6" s="308" t="s">
        <v>655</v>
      </c>
      <c r="T6" s="307" t="s">
        <v>183</v>
      </c>
      <c r="U6" s="627" t="s">
        <v>13</v>
      </c>
      <c r="V6" s="308" t="s">
        <v>655</v>
      </c>
      <c r="W6" s="307" t="s">
        <v>183</v>
      </c>
      <c r="X6" s="627" t="s">
        <v>13</v>
      </c>
      <c r="Y6" s="403" t="s">
        <v>655</v>
      </c>
      <c r="Z6" s="307" t="s">
        <v>183</v>
      </c>
      <c r="AA6" s="627" t="s">
        <v>13</v>
      </c>
    </row>
    <row r="7" spans="1:31" s="80" customFormat="1" ht="27.75" customHeight="1">
      <c r="A7" s="1014">
        <v>1</v>
      </c>
      <c r="B7" s="548" t="s">
        <v>656</v>
      </c>
      <c r="C7" s="725">
        <v>68744</v>
      </c>
      <c r="D7" s="809">
        <v>1.8354195985482491E-2</v>
      </c>
      <c r="E7" s="548" t="s">
        <v>656</v>
      </c>
      <c r="F7" s="725">
        <v>67505</v>
      </c>
      <c r="G7" s="809">
        <v>-1.7237112201371363E-2</v>
      </c>
      <c r="H7" s="549" t="s">
        <v>656</v>
      </c>
      <c r="I7" s="734">
        <v>68689</v>
      </c>
      <c r="J7" s="938">
        <v>-8.7166091813025703E-3</v>
      </c>
      <c r="K7" s="550" t="s">
        <v>656</v>
      </c>
      <c r="L7" s="739">
        <v>69293</v>
      </c>
      <c r="M7" s="948">
        <v>-1.8665646995510654E-2</v>
      </c>
      <c r="N7" s="550" t="s">
        <v>656</v>
      </c>
      <c r="O7" s="739">
        <v>70611</v>
      </c>
      <c r="P7" s="948">
        <v>-1.1534961853433168E-2</v>
      </c>
      <c r="R7" s="1003"/>
      <c r="S7" s="548" t="s">
        <v>657</v>
      </c>
      <c r="T7" s="725">
        <v>71435</v>
      </c>
      <c r="U7" s="795">
        <v>1.14E-2</v>
      </c>
      <c r="V7" s="312" t="s">
        <v>657</v>
      </c>
      <c r="W7" s="725">
        <v>70629</v>
      </c>
      <c r="X7" s="795">
        <v>1.7299999999999999E-2</v>
      </c>
      <c r="Y7" s="312" t="s">
        <v>657</v>
      </c>
      <c r="Z7" s="725">
        <v>69426</v>
      </c>
      <c r="AA7" s="795">
        <v>3.5900000000000001E-2</v>
      </c>
    </row>
    <row r="8" spans="1:31" s="80" customFormat="1" ht="27.75" customHeight="1">
      <c r="A8" s="1015">
        <v>2</v>
      </c>
      <c r="B8" s="319" t="s">
        <v>663</v>
      </c>
      <c r="C8" s="726">
        <v>52871</v>
      </c>
      <c r="D8" s="928">
        <v>3.7377859749637032E-2</v>
      </c>
      <c r="E8" s="319" t="s">
        <v>661</v>
      </c>
      <c r="F8" s="726">
        <v>50966</v>
      </c>
      <c r="G8" s="928">
        <v>4.6529774127310075E-2</v>
      </c>
      <c r="H8" s="313" t="s">
        <v>661</v>
      </c>
      <c r="I8" s="735">
        <v>48700</v>
      </c>
      <c r="J8" s="939">
        <v>5.0315957469752259E-2</v>
      </c>
      <c r="K8" s="313" t="s">
        <v>658</v>
      </c>
      <c r="L8" s="735">
        <v>47423</v>
      </c>
      <c r="M8" s="939">
        <v>-6.3279203771607895E-3</v>
      </c>
      <c r="N8" s="313" t="s">
        <v>662</v>
      </c>
      <c r="O8" s="735">
        <v>49556</v>
      </c>
      <c r="P8" s="939">
        <v>-7.1376370280146206E-2</v>
      </c>
      <c r="R8" s="1003"/>
      <c r="S8" s="314" t="s">
        <v>660</v>
      </c>
      <c r="T8" s="726">
        <v>57458</v>
      </c>
      <c r="U8" s="796">
        <v>1.7299999999999999E-2</v>
      </c>
      <c r="V8" s="314" t="s">
        <v>660</v>
      </c>
      <c r="W8" s="727">
        <v>56481</v>
      </c>
      <c r="X8" s="797">
        <v>0.12</v>
      </c>
      <c r="Y8" s="314" t="s">
        <v>659</v>
      </c>
      <c r="Z8" s="727">
        <v>57429</v>
      </c>
      <c r="AA8" s="797">
        <v>2.23E-2</v>
      </c>
    </row>
    <row r="9" spans="1:31" s="80" customFormat="1" ht="27.75" customHeight="1">
      <c r="A9" s="1015">
        <v>3</v>
      </c>
      <c r="B9" s="552" t="s">
        <v>662</v>
      </c>
      <c r="C9" s="727">
        <v>46137</v>
      </c>
      <c r="D9" s="810">
        <v>-1.6625103906899419E-2</v>
      </c>
      <c r="E9" s="552" t="s">
        <v>662</v>
      </c>
      <c r="F9" s="727">
        <v>46917</v>
      </c>
      <c r="G9" s="810">
        <v>5.1102249305493341E-2</v>
      </c>
      <c r="H9" s="551" t="s">
        <v>658</v>
      </c>
      <c r="I9" s="736">
        <v>46115</v>
      </c>
      <c r="J9" s="940">
        <v>-2.7581553254749758E-2</v>
      </c>
      <c r="K9" s="551" t="s">
        <v>661</v>
      </c>
      <c r="L9" s="736">
        <v>46367</v>
      </c>
      <c r="M9" s="940">
        <v>8.9015195997839136E-2</v>
      </c>
      <c r="N9" s="551" t="s">
        <v>658</v>
      </c>
      <c r="O9" s="736">
        <v>47725</v>
      </c>
      <c r="P9" s="940">
        <v>-0.16939329597271047</v>
      </c>
      <c r="R9" s="1003"/>
      <c r="S9" s="552" t="s">
        <v>659</v>
      </c>
      <c r="T9" s="727">
        <v>53365</v>
      </c>
      <c r="U9" s="797">
        <v>-2.7699999999999999E-2</v>
      </c>
      <c r="V9" s="314" t="s">
        <v>659</v>
      </c>
      <c r="W9" s="824">
        <v>54885</v>
      </c>
      <c r="X9" s="797">
        <v>-4.4299999999999999E-2</v>
      </c>
      <c r="Y9" s="314" t="s">
        <v>660</v>
      </c>
      <c r="Z9" s="824">
        <v>50430</v>
      </c>
      <c r="AA9" s="797">
        <v>4.5100000000000001E-2</v>
      </c>
    </row>
    <row r="10" spans="1:31" s="80" customFormat="1" ht="27.75" customHeight="1">
      <c r="A10" s="1015">
        <v>4</v>
      </c>
      <c r="B10" s="319" t="s">
        <v>658</v>
      </c>
      <c r="C10" s="726">
        <v>43455</v>
      </c>
      <c r="D10" s="928">
        <v>-2.099713880190146E-2</v>
      </c>
      <c r="E10" s="319" t="s">
        <v>658</v>
      </c>
      <c r="F10" s="726">
        <v>44387</v>
      </c>
      <c r="G10" s="928">
        <v>-3.7471538544942007E-2</v>
      </c>
      <c r="H10" s="315" t="s">
        <v>662</v>
      </c>
      <c r="I10" s="737">
        <v>44636</v>
      </c>
      <c r="J10" s="939">
        <v>3.5445856917509566E-2</v>
      </c>
      <c r="K10" s="315" t="s">
        <v>662</v>
      </c>
      <c r="L10" s="737">
        <v>43108</v>
      </c>
      <c r="M10" s="939">
        <v>-0.13011542497376705</v>
      </c>
      <c r="N10" s="313" t="s">
        <v>661</v>
      </c>
      <c r="O10" s="735">
        <v>42577</v>
      </c>
      <c r="P10" s="939">
        <v>6.578387443991085E-2</v>
      </c>
      <c r="R10" s="1003"/>
      <c r="S10" s="314" t="s">
        <v>663</v>
      </c>
      <c r="T10" s="726">
        <v>39949</v>
      </c>
      <c r="U10" s="796">
        <v>0.11169999999999999</v>
      </c>
      <c r="V10" s="314" t="s">
        <v>664</v>
      </c>
      <c r="W10" s="824">
        <v>36717</v>
      </c>
      <c r="X10" s="797">
        <v>2.9600000000000001E-2</v>
      </c>
      <c r="Y10" s="314" t="s">
        <v>664</v>
      </c>
      <c r="Z10" s="824">
        <v>35662</v>
      </c>
      <c r="AA10" s="856" t="s">
        <v>665</v>
      </c>
    </row>
    <row r="11" spans="1:31" s="80" customFormat="1" ht="27.75" customHeight="1">
      <c r="A11" s="1015">
        <v>5</v>
      </c>
      <c r="B11" s="602" t="s">
        <v>667</v>
      </c>
      <c r="C11" s="728">
        <v>36423</v>
      </c>
      <c r="D11" s="811">
        <v>-2.8823592150170607E-2</v>
      </c>
      <c r="E11" s="602" t="s">
        <v>124</v>
      </c>
      <c r="F11" s="728">
        <v>37504</v>
      </c>
      <c r="G11" s="811">
        <v>1.463625787950118E-2</v>
      </c>
      <c r="H11" s="562" t="s">
        <v>124</v>
      </c>
      <c r="I11" s="738">
        <v>36963</v>
      </c>
      <c r="J11" s="941">
        <v>2.7263631815907852E-2</v>
      </c>
      <c r="K11" s="554" t="s">
        <v>666</v>
      </c>
      <c r="L11" s="738">
        <v>38400</v>
      </c>
      <c r="M11" s="941">
        <v>-1.7852575579313523E-2</v>
      </c>
      <c r="N11" s="554" t="s">
        <v>666</v>
      </c>
      <c r="O11" s="738">
        <v>39098</v>
      </c>
      <c r="P11" s="941">
        <v>2.0462494127472919E-2</v>
      </c>
      <c r="R11" s="1003"/>
      <c r="S11" s="555" t="s">
        <v>664</v>
      </c>
      <c r="T11" s="728">
        <v>38314</v>
      </c>
      <c r="U11" s="798">
        <v>4.3499999999999997E-2</v>
      </c>
      <c r="V11" s="317" t="s">
        <v>663</v>
      </c>
      <c r="W11" s="825">
        <v>35935</v>
      </c>
      <c r="X11" s="798">
        <v>5.79E-2</v>
      </c>
      <c r="Y11" s="317" t="s">
        <v>663</v>
      </c>
      <c r="Z11" s="825">
        <v>33967</v>
      </c>
      <c r="AA11" s="798">
        <v>2.46E-2</v>
      </c>
    </row>
    <row r="12" spans="1:31" s="80" customFormat="1" ht="27.75" customHeight="1">
      <c r="A12" s="1015">
        <v>6</v>
      </c>
      <c r="B12" s="314" t="s">
        <v>666</v>
      </c>
      <c r="C12" s="726">
        <v>34298</v>
      </c>
      <c r="D12" s="928">
        <v>-2.0253092238695092E-2</v>
      </c>
      <c r="E12" s="314" t="s">
        <v>666</v>
      </c>
      <c r="F12" s="726">
        <v>35007</v>
      </c>
      <c r="G12" s="928">
        <v>-4.6676288772092289E-2</v>
      </c>
      <c r="H12" s="316" t="s">
        <v>666</v>
      </c>
      <c r="I12" s="737">
        <v>36721</v>
      </c>
      <c r="J12" s="939">
        <v>-4.3723958333333313E-2</v>
      </c>
      <c r="K12" s="315" t="s">
        <v>124</v>
      </c>
      <c r="L12" s="737">
        <v>35982</v>
      </c>
      <c r="M12" s="939">
        <v>0.15928861395708482</v>
      </c>
      <c r="N12" s="313" t="s">
        <v>124</v>
      </c>
      <c r="O12" s="735">
        <v>31038</v>
      </c>
      <c r="P12" s="939">
        <v>0.12762942779291553</v>
      </c>
      <c r="R12" s="1003"/>
      <c r="S12" s="314" t="s">
        <v>667</v>
      </c>
      <c r="T12" s="726">
        <v>27525</v>
      </c>
      <c r="U12" s="796">
        <v>5.74E-2</v>
      </c>
      <c r="V12" s="314" t="s">
        <v>668</v>
      </c>
      <c r="W12" s="824">
        <v>26260</v>
      </c>
      <c r="X12" s="797">
        <v>1.7500000000000002E-2</v>
      </c>
      <c r="Y12" s="314" t="s">
        <v>668</v>
      </c>
      <c r="Z12" s="824">
        <v>25808</v>
      </c>
      <c r="AA12" s="797">
        <v>-8.6E-3</v>
      </c>
    </row>
    <row r="13" spans="1:31" s="80" customFormat="1" ht="27.75" customHeight="1">
      <c r="A13" s="1015">
        <v>7</v>
      </c>
      <c r="B13" s="552" t="s">
        <v>669</v>
      </c>
      <c r="C13" s="727">
        <v>32189</v>
      </c>
      <c r="D13" s="810">
        <v>2.7713035982248391E-2</v>
      </c>
      <c r="E13" s="552" t="s">
        <v>669</v>
      </c>
      <c r="F13" s="727">
        <v>31321</v>
      </c>
      <c r="G13" s="810">
        <v>2.8671833946400493E-2</v>
      </c>
      <c r="H13" s="551" t="s">
        <v>669</v>
      </c>
      <c r="I13" s="736">
        <v>30448</v>
      </c>
      <c r="J13" s="940">
        <v>0.11018741340333982</v>
      </c>
      <c r="K13" s="551" t="s">
        <v>669</v>
      </c>
      <c r="L13" s="736">
        <v>27426</v>
      </c>
      <c r="M13" s="940">
        <v>1.1506970568709862E-2</v>
      </c>
      <c r="N13" s="551" t="s">
        <v>669</v>
      </c>
      <c r="O13" s="736">
        <v>27114</v>
      </c>
      <c r="P13" s="940">
        <v>6.0853432282004238E-3</v>
      </c>
      <c r="R13" s="1003"/>
      <c r="S13" s="552" t="s">
        <v>668</v>
      </c>
      <c r="T13" s="727">
        <v>26950</v>
      </c>
      <c r="U13" s="797">
        <v>2.63E-2</v>
      </c>
      <c r="V13" s="314" t="s">
        <v>667</v>
      </c>
      <c r="W13" s="824">
        <v>26032</v>
      </c>
      <c r="X13" s="797">
        <v>6.0499999999999998E-2</v>
      </c>
      <c r="Y13" s="314" t="s">
        <v>667</v>
      </c>
      <c r="Z13" s="824">
        <v>24548</v>
      </c>
      <c r="AA13" s="797">
        <v>5.3699999999999998E-2</v>
      </c>
    </row>
    <row r="14" spans="1:31" s="80" customFormat="1" ht="27.75" customHeight="1">
      <c r="A14" s="1015">
        <v>8</v>
      </c>
      <c r="B14" s="543" t="s">
        <v>671</v>
      </c>
      <c r="C14" s="726">
        <v>26910</v>
      </c>
      <c r="D14" s="928">
        <v>-3.5414725069897512E-2</v>
      </c>
      <c r="E14" s="543" t="s">
        <v>671</v>
      </c>
      <c r="F14" s="726">
        <v>27898</v>
      </c>
      <c r="G14" s="928">
        <v>3.3297529538131032E-2</v>
      </c>
      <c r="H14" s="545" t="s">
        <v>671</v>
      </c>
      <c r="I14" s="735">
        <v>26999</v>
      </c>
      <c r="J14" s="939">
        <v>6.0073029957988133E-2</v>
      </c>
      <c r="K14" s="313" t="s">
        <v>670</v>
      </c>
      <c r="L14" s="735">
        <v>26607</v>
      </c>
      <c r="M14" s="939">
        <v>8.524697148917082E-2</v>
      </c>
      <c r="N14" s="545" t="s">
        <v>671</v>
      </c>
      <c r="O14" s="735">
        <v>24543</v>
      </c>
      <c r="P14" s="939">
        <v>-1.1717806233389694E-2</v>
      </c>
      <c r="R14" s="1003"/>
      <c r="S14" s="543" t="s">
        <v>672</v>
      </c>
      <c r="T14" s="726">
        <v>24834</v>
      </c>
      <c r="U14" s="796">
        <v>4.1399999999999999E-2</v>
      </c>
      <c r="V14" s="314" t="s">
        <v>672</v>
      </c>
      <c r="W14" s="824">
        <v>23847</v>
      </c>
      <c r="X14" s="797">
        <v>6.8099999999999994E-2</v>
      </c>
      <c r="Y14" s="314" t="s">
        <v>672</v>
      </c>
      <c r="Z14" s="824">
        <v>22326</v>
      </c>
      <c r="AA14" s="797">
        <v>-2.9100000000000001E-2</v>
      </c>
    </row>
    <row r="15" spans="1:31" s="80" customFormat="1" ht="27.75" customHeight="1">
      <c r="A15" s="1015">
        <v>9</v>
      </c>
      <c r="B15" s="602" t="s">
        <v>670</v>
      </c>
      <c r="C15" s="727">
        <v>25004</v>
      </c>
      <c r="D15" s="810">
        <v>-4.1551671266482626E-2</v>
      </c>
      <c r="E15" s="602" t="s">
        <v>670</v>
      </c>
      <c r="F15" s="727">
        <v>26088</v>
      </c>
      <c r="G15" s="810">
        <v>-2.906695448286134E-2</v>
      </c>
      <c r="H15" s="554" t="s">
        <v>670</v>
      </c>
      <c r="I15" s="738">
        <v>26869</v>
      </c>
      <c r="J15" s="941">
        <v>9.847032735746275E-3</v>
      </c>
      <c r="K15" s="557" t="s">
        <v>671</v>
      </c>
      <c r="L15" s="736">
        <v>25469</v>
      </c>
      <c r="M15" s="940">
        <v>3.7729698895815567E-2</v>
      </c>
      <c r="N15" s="551" t="s">
        <v>670</v>
      </c>
      <c r="O15" s="736">
        <v>24517</v>
      </c>
      <c r="P15" s="940">
        <v>5.9690525587828391E-2</v>
      </c>
      <c r="R15" s="1003"/>
      <c r="S15" s="552" t="s">
        <v>673</v>
      </c>
      <c r="T15" s="727">
        <v>23136</v>
      </c>
      <c r="U15" s="797">
        <v>4.2900000000000001E-2</v>
      </c>
      <c r="V15" s="314" t="s">
        <v>674</v>
      </c>
      <c r="W15" s="824">
        <v>22184</v>
      </c>
      <c r="X15" s="797">
        <v>4.1599999999999998E-2</v>
      </c>
      <c r="Y15" s="314" t="s">
        <v>674</v>
      </c>
      <c r="Z15" s="824">
        <v>21297</v>
      </c>
      <c r="AA15" s="797">
        <v>4.1000000000000003E-3</v>
      </c>
    </row>
    <row r="16" spans="1:31" s="80" customFormat="1" ht="27.75" customHeight="1">
      <c r="A16" s="1016">
        <v>10</v>
      </c>
      <c r="B16" s="314" t="s">
        <v>676</v>
      </c>
      <c r="C16" s="726">
        <v>19878</v>
      </c>
      <c r="D16" s="928">
        <v>0.11950889840054058</v>
      </c>
      <c r="E16" s="543" t="s">
        <v>675</v>
      </c>
      <c r="F16" s="726">
        <v>18759</v>
      </c>
      <c r="G16" s="928">
        <v>-9.5861958779352996E-4</v>
      </c>
      <c r="H16" s="545" t="s">
        <v>675</v>
      </c>
      <c r="I16" s="735">
        <v>18777</v>
      </c>
      <c r="J16" s="939">
        <v>2.5785304561595224E-2</v>
      </c>
      <c r="K16" s="545" t="s">
        <v>675</v>
      </c>
      <c r="L16" s="735">
        <v>18305</v>
      </c>
      <c r="M16" s="1345">
        <v>3.2605629830202432E-2</v>
      </c>
      <c r="N16" s="545" t="s">
        <v>675</v>
      </c>
      <c r="O16" s="735">
        <v>17727</v>
      </c>
      <c r="P16" s="939">
        <v>1.9144532597447306E-2</v>
      </c>
      <c r="R16" s="1003"/>
      <c r="S16" s="543" t="s">
        <v>675</v>
      </c>
      <c r="T16" s="726">
        <v>17394</v>
      </c>
      <c r="U16" s="796">
        <v>0.05</v>
      </c>
      <c r="V16" s="543" t="s">
        <v>675</v>
      </c>
      <c r="W16" s="824">
        <v>16565</v>
      </c>
      <c r="X16" s="797">
        <v>-1.2999999999999999E-3</v>
      </c>
      <c r="Y16" s="543" t="s">
        <v>675</v>
      </c>
      <c r="Z16" s="824">
        <v>16587</v>
      </c>
      <c r="AA16" s="797">
        <v>-6.9999999999999999E-4</v>
      </c>
      <c r="AC16"/>
      <c r="AD16"/>
      <c r="AE16"/>
    </row>
    <row r="17" spans="1:27" s="80" customFormat="1" ht="27.75" customHeight="1">
      <c r="A17" s="1014">
        <v>11</v>
      </c>
      <c r="B17" s="560" t="s">
        <v>675</v>
      </c>
      <c r="C17" s="725">
        <v>18862</v>
      </c>
      <c r="D17" s="809">
        <v>5.4906977983901761E-3</v>
      </c>
      <c r="E17" s="548" t="s">
        <v>676</v>
      </c>
      <c r="F17" s="725">
        <v>17756</v>
      </c>
      <c r="G17" s="809">
        <v>2.6833217672912246E-2</v>
      </c>
      <c r="H17" s="558" t="s">
        <v>676</v>
      </c>
      <c r="I17" s="739">
        <v>17292</v>
      </c>
      <c r="J17" s="948">
        <v>0.12263844705576843</v>
      </c>
      <c r="K17" s="558" t="s">
        <v>676</v>
      </c>
      <c r="L17" s="739">
        <v>15403</v>
      </c>
      <c r="M17" s="948">
        <v>7.7283536158903265E-2</v>
      </c>
      <c r="N17" s="559" t="s">
        <v>677</v>
      </c>
      <c r="O17" s="739">
        <v>14298</v>
      </c>
      <c r="P17" s="948">
        <v>5.6762749445676164E-2</v>
      </c>
      <c r="R17" s="1003"/>
      <c r="S17" s="560" t="s">
        <v>678</v>
      </c>
      <c r="T17" s="725">
        <v>13812</v>
      </c>
      <c r="U17" s="795">
        <v>6.0600000000000001E-2</v>
      </c>
      <c r="V17" s="314" t="s">
        <v>679</v>
      </c>
      <c r="W17" s="824">
        <v>14979</v>
      </c>
      <c r="X17" s="797">
        <v>1.4500000000000001E-2</v>
      </c>
      <c r="Y17" s="314" t="s">
        <v>679</v>
      </c>
      <c r="Z17" s="824">
        <v>14765</v>
      </c>
      <c r="AA17" s="797">
        <v>6.5100000000000005E-2</v>
      </c>
    </row>
    <row r="18" spans="1:27" s="80" customFormat="1" ht="27.75" customHeight="1">
      <c r="A18" s="1015">
        <v>12</v>
      </c>
      <c r="B18" s="319" t="s">
        <v>1091</v>
      </c>
      <c r="C18" s="726">
        <v>16306</v>
      </c>
      <c r="D18" s="928">
        <v>4.4586803331198022E-2</v>
      </c>
      <c r="E18" s="319" t="s">
        <v>770</v>
      </c>
      <c r="F18" s="726">
        <v>15629</v>
      </c>
      <c r="G18" s="928">
        <v>-2.4891498595863704E-3</v>
      </c>
      <c r="H18" s="319" t="s">
        <v>770</v>
      </c>
      <c r="I18" s="735">
        <v>15668</v>
      </c>
      <c r="J18" s="1345">
        <v>4.543938079669041E-2</v>
      </c>
      <c r="K18" s="319" t="s">
        <v>770</v>
      </c>
      <c r="L18" s="735">
        <v>14987</v>
      </c>
      <c r="M18" s="939">
        <v>9.5861362971629172E-2</v>
      </c>
      <c r="N18" s="545" t="s">
        <v>678</v>
      </c>
      <c r="O18" s="735">
        <v>14146</v>
      </c>
      <c r="P18" s="939">
        <v>2.4181870836953445E-2</v>
      </c>
      <c r="R18" s="1003"/>
      <c r="S18" s="314" t="s">
        <v>682</v>
      </c>
      <c r="T18" s="726">
        <v>13530</v>
      </c>
      <c r="U18" s="796">
        <v>8.0999999999999996E-3</v>
      </c>
      <c r="V18" s="314" t="s">
        <v>677</v>
      </c>
      <c r="W18" s="824">
        <v>13421</v>
      </c>
      <c r="X18" s="797">
        <v>3.95E-2</v>
      </c>
      <c r="Y18" s="314" t="s">
        <v>683</v>
      </c>
      <c r="Z18" s="824">
        <v>13259</v>
      </c>
      <c r="AA18" s="797">
        <v>-2.4899999999999999E-2</v>
      </c>
    </row>
    <row r="19" spans="1:27" s="80" customFormat="1" ht="27.75" customHeight="1">
      <c r="A19" s="1015">
        <v>13</v>
      </c>
      <c r="B19" s="602" t="s">
        <v>680</v>
      </c>
      <c r="C19" s="727">
        <v>15684</v>
      </c>
      <c r="D19" s="810">
        <v>3.5190991106277547E-3</v>
      </c>
      <c r="E19" s="602" t="s">
        <v>750</v>
      </c>
      <c r="F19" s="727">
        <v>15610</v>
      </c>
      <c r="G19" s="810">
        <v>3.7691949744067088E-2</v>
      </c>
      <c r="H19" s="563" t="s">
        <v>678</v>
      </c>
      <c r="I19" s="740">
        <v>15182</v>
      </c>
      <c r="J19" s="940">
        <v>2.92881355932204E-2</v>
      </c>
      <c r="K19" s="563" t="s">
        <v>678</v>
      </c>
      <c r="L19" s="736">
        <v>14750</v>
      </c>
      <c r="M19" s="1346">
        <v>4.2697582355436081E-2</v>
      </c>
      <c r="N19" s="551" t="s">
        <v>684</v>
      </c>
      <c r="O19" s="736">
        <v>13924</v>
      </c>
      <c r="P19" s="940">
        <v>5.189997733625451E-2</v>
      </c>
      <c r="R19" s="1003"/>
      <c r="S19" s="552" t="s">
        <v>685</v>
      </c>
      <c r="T19" s="727">
        <v>13309</v>
      </c>
      <c r="U19" s="797">
        <v>0.30930000000000002</v>
      </c>
      <c r="V19" s="320" t="s">
        <v>681</v>
      </c>
      <c r="W19" s="824">
        <v>13023</v>
      </c>
      <c r="X19" s="797">
        <v>-5.8999999999999999E-3</v>
      </c>
      <c r="Y19" s="320" t="s">
        <v>681</v>
      </c>
      <c r="Z19" s="824">
        <v>13100</v>
      </c>
      <c r="AA19" s="797">
        <v>-1.12E-2</v>
      </c>
    </row>
    <row r="20" spans="1:27" s="80" customFormat="1" ht="27.75" customHeight="1">
      <c r="A20" s="1015">
        <v>14</v>
      </c>
      <c r="B20" s="544" t="s">
        <v>678</v>
      </c>
      <c r="C20" s="726">
        <v>14761</v>
      </c>
      <c r="D20" s="928">
        <v>-3.1176161722236806E-2</v>
      </c>
      <c r="E20" s="544" t="s">
        <v>678</v>
      </c>
      <c r="F20" s="726">
        <v>15236</v>
      </c>
      <c r="G20" s="928">
        <v>3.5568436306152584E-3</v>
      </c>
      <c r="H20" s="340" t="s">
        <v>750</v>
      </c>
      <c r="I20" s="741">
        <v>15043</v>
      </c>
      <c r="J20" s="1347">
        <v>3.281840027463101E-2</v>
      </c>
      <c r="K20" s="315" t="s">
        <v>750</v>
      </c>
      <c r="L20" s="737">
        <v>14565</v>
      </c>
      <c r="M20" s="939">
        <v>4.6035621947716265E-2</v>
      </c>
      <c r="N20" s="313" t="s">
        <v>685</v>
      </c>
      <c r="O20" s="735">
        <v>13676</v>
      </c>
      <c r="P20" s="939">
        <v>2.7575324968066806E-2</v>
      </c>
      <c r="R20" s="1003"/>
      <c r="S20" s="314" t="s">
        <v>684</v>
      </c>
      <c r="T20" s="726">
        <v>13237</v>
      </c>
      <c r="U20" s="796">
        <v>2.1100000000000001E-2</v>
      </c>
      <c r="V20" s="314" t="s">
        <v>684</v>
      </c>
      <c r="W20" s="824">
        <v>12963</v>
      </c>
      <c r="X20" s="797">
        <v>4.0500000000000001E-2</v>
      </c>
      <c r="Y20" s="314" t="s">
        <v>677</v>
      </c>
      <c r="Z20" s="824">
        <v>12911</v>
      </c>
      <c r="AA20" s="797">
        <v>7.3400000000000007E-2</v>
      </c>
    </row>
    <row r="21" spans="1:27" s="80" customFormat="1" ht="27.75" customHeight="1">
      <c r="A21" s="1015">
        <v>15</v>
      </c>
      <c r="B21" s="555" t="s">
        <v>697</v>
      </c>
      <c r="C21" s="728">
        <v>13725</v>
      </c>
      <c r="D21" s="811">
        <v>9.423582874910319E-2</v>
      </c>
      <c r="E21" s="555" t="s">
        <v>755</v>
      </c>
      <c r="F21" s="728">
        <v>12543</v>
      </c>
      <c r="G21" s="811">
        <v>0.11177096259528452</v>
      </c>
      <c r="H21" s="554" t="s">
        <v>692</v>
      </c>
      <c r="I21" s="738">
        <v>12376</v>
      </c>
      <c r="J21" s="941">
        <v>4.9347125657113855E-2</v>
      </c>
      <c r="K21" s="554" t="s">
        <v>749</v>
      </c>
      <c r="L21" s="738">
        <v>12194</v>
      </c>
      <c r="M21" s="941">
        <v>-1.9538473908498832E-2</v>
      </c>
      <c r="N21" s="554" t="s">
        <v>683</v>
      </c>
      <c r="O21" s="738">
        <v>12437</v>
      </c>
      <c r="P21" s="941">
        <v>-1.1681500317863969E-2</v>
      </c>
      <c r="R21" s="1003"/>
      <c r="S21" s="555" t="s">
        <v>683</v>
      </c>
      <c r="T21" s="728">
        <v>12584</v>
      </c>
      <c r="U21" s="798">
        <v>3.2000000000000002E-3</v>
      </c>
      <c r="V21" s="314" t="s">
        <v>683</v>
      </c>
      <c r="W21" s="824">
        <v>12544</v>
      </c>
      <c r="X21" s="797">
        <v>-5.3900000000000003E-2</v>
      </c>
      <c r="Y21" s="314" t="s">
        <v>684</v>
      </c>
      <c r="Z21" s="824">
        <v>12459</v>
      </c>
      <c r="AA21" s="797">
        <v>-0.22570000000000001</v>
      </c>
    </row>
    <row r="22" spans="1:27" s="80" customFormat="1" ht="27.75" customHeight="1">
      <c r="A22" s="1015">
        <v>16</v>
      </c>
      <c r="B22" s="319" t="s">
        <v>692</v>
      </c>
      <c r="C22" s="726">
        <v>12655</v>
      </c>
      <c r="D22" s="928">
        <v>4.5349413513960046E-2</v>
      </c>
      <c r="E22" s="319" t="s">
        <v>1092</v>
      </c>
      <c r="F22" s="726">
        <v>12488</v>
      </c>
      <c r="G22" s="928">
        <v>2.7058146229130609E-2</v>
      </c>
      <c r="H22" s="313" t="s">
        <v>1092</v>
      </c>
      <c r="I22" s="741">
        <v>12159</v>
      </c>
      <c r="J22" s="1347">
        <v>1.308115314114322E-2</v>
      </c>
      <c r="K22" s="313" t="s">
        <v>1092</v>
      </c>
      <c r="L22" s="735">
        <v>12002</v>
      </c>
      <c r="M22" s="939">
        <v>9.1650550744135639E-3</v>
      </c>
      <c r="N22" s="313" t="s">
        <v>689</v>
      </c>
      <c r="O22" s="735">
        <v>11910</v>
      </c>
      <c r="P22" s="939">
        <v>1.1636796058778653E-2</v>
      </c>
      <c r="R22" s="1003"/>
      <c r="S22" s="314" t="s">
        <v>687</v>
      </c>
      <c r="T22" s="726">
        <v>11773</v>
      </c>
      <c r="U22" s="796" t="s">
        <v>665</v>
      </c>
      <c r="V22" s="314" t="s">
        <v>688</v>
      </c>
      <c r="W22" s="824">
        <v>12406</v>
      </c>
      <c r="X22" s="797">
        <v>3.4599999999999999E-2</v>
      </c>
      <c r="Y22" s="314" t="s">
        <v>688</v>
      </c>
      <c r="Z22" s="824">
        <v>11991</v>
      </c>
      <c r="AA22" s="797">
        <v>4.65E-2</v>
      </c>
    </row>
    <row r="23" spans="1:27" s="80" customFormat="1" ht="27.75" customHeight="1">
      <c r="A23" s="1015">
        <v>17</v>
      </c>
      <c r="B23" s="552" t="s">
        <v>1089</v>
      </c>
      <c r="C23" s="727">
        <v>12548</v>
      </c>
      <c r="D23" s="810">
        <v>9.293615538716149E-2</v>
      </c>
      <c r="E23" s="552" t="s">
        <v>692</v>
      </c>
      <c r="F23" s="727">
        <v>12106</v>
      </c>
      <c r="G23" s="810">
        <v>-2.1816418875242438E-2</v>
      </c>
      <c r="H23" s="565" t="s">
        <v>749</v>
      </c>
      <c r="I23" s="740">
        <v>11978</v>
      </c>
      <c r="J23" s="1346">
        <v>-1.7713629653928198E-2</v>
      </c>
      <c r="K23" s="551" t="s">
        <v>689</v>
      </c>
      <c r="L23" s="736">
        <v>11971</v>
      </c>
      <c r="M23" s="940">
        <v>5.1217464315700401E-3</v>
      </c>
      <c r="N23" s="551" t="s">
        <v>698</v>
      </c>
      <c r="O23" s="736">
        <v>11893</v>
      </c>
      <c r="P23" s="940">
        <v>0.15354025218234724</v>
      </c>
      <c r="R23" s="1003"/>
      <c r="S23" s="552" t="s">
        <v>690</v>
      </c>
      <c r="T23" s="727">
        <v>11596</v>
      </c>
      <c r="U23" s="797">
        <v>0.1198</v>
      </c>
      <c r="V23" s="314" t="s">
        <v>690</v>
      </c>
      <c r="W23" s="824">
        <v>10355</v>
      </c>
      <c r="X23" s="797">
        <v>2.4899999999999999E-2</v>
      </c>
      <c r="Y23" s="314" t="s">
        <v>691</v>
      </c>
      <c r="Z23" s="824">
        <v>10227</v>
      </c>
      <c r="AA23" s="797">
        <v>4.0000000000000001E-3</v>
      </c>
    </row>
    <row r="24" spans="1:27" s="80" customFormat="1" ht="27.75" customHeight="1">
      <c r="A24" s="1015">
        <v>18</v>
      </c>
      <c r="B24" s="314" t="s">
        <v>686</v>
      </c>
      <c r="C24" s="726">
        <v>12539</v>
      </c>
      <c r="D24" s="928">
        <v>4.0839205637412945E-3</v>
      </c>
      <c r="E24" s="314" t="s">
        <v>749</v>
      </c>
      <c r="F24" s="726">
        <v>11963</v>
      </c>
      <c r="G24" s="928">
        <v>-1.2522958757722469E-3</v>
      </c>
      <c r="H24" s="313" t="s">
        <v>689</v>
      </c>
      <c r="I24" s="735">
        <v>11894</v>
      </c>
      <c r="J24" s="939">
        <v>-6.4322111770110935E-3</v>
      </c>
      <c r="K24" s="313" t="s">
        <v>692</v>
      </c>
      <c r="L24" s="735">
        <v>11794</v>
      </c>
      <c r="M24" s="939">
        <v>2.7172966382163377E-2</v>
      </c>
      <c r="N24" s="313" t="s">
        <v>693</v>
      </c>
      <c r="O24" s="735">
        <v>11482</v>
      </c>
      <c r="P24" s="939">
        <v>0.19878889120902077</v>
      </c>
      <c r="R24" s="1003"/>
      <c r="S24" s="314" t="s">
        <v>694</v>
      </c>
      <c r="T24" s="726">
        <v>10734</v>
      </c>
      <c r="U24" s="796">
        <v>0.4652</v>
      </c>
      <c r="V24" s="314" t="s">
        <v>685</v>
      </c>
      <c r="W24" s="824">
        <v>10165</v>
      </c>
      <c r="X24" s="797">
        <v>9.1000000000000004E-3</v>
      </c>
      <c r="Y24" s="314" t="s">
        <v>690</v>
      </c>
      <c r="Z24" s="824">
        <v>10103</v>
      </c>
      <c r="AA24" s="797">
        <v>-0.03</v>
      </c>
    </row>
    <row r="25" spans="1:27" s="80" customFormat="1" ht="27.75" customHeight="1">
      <c r="A25" s="1015">
        <v>19</v>
      </c>
      <c r="B25" s="561" t="s">
        <v>689</v>
      </c>
      <c r="C25" s="727">
        <v>11928</v>
      </c>
      <c r="D25" s="810">
        <v>1.905168731311413E-2</v>
      </c>
      <c r="E25" s="561" t="s">
        <v>689</v>
      </c>
      <c r="F25" s="727">
        <v>11705</v>
      </c>
      <c r="G25" s="810">
        <v>-1.5890364889860398E-2</v>
      </c>
      <c r="H25" s="551" t="s">
        <v>755</v>
      </c>
      <c r="I25" s="736">
        <v>11282</v>
      </c>
      <c r="J25" s="1348">
        <v>6.2235194426137008E-2</v>
      </c>
      <c r="K25" s="551" t="s">
        <v>1104</v>
      </c>
      <c r="L25" s="736">
        <v>10990</v>
      </c>
      <c r="M25" s="1349">
        <v>0.10032038446135361</v>
      </c>
      <c r="N25" s="551" t="s">
        <v>984</v>
      </c>
      <c r="O25" s="736">
        <v>11090</v>
      </c>
      <c r="P25" s="1348" t="s">
        <v>665</v>
      </c>
      <c r="R25" s="1003"/>
      <c r="S25" s="552" t="s">
        <v>696</v>
      </c>
      <c r="T25" s="727">
        <v>10465</v>
      </c>
      <c r="U25" s="797">
        <v>0.1575</v>
      </c>
      <c r="V25" s="314" t="s">
        <v>691</v>
      </c>
      <c r="W25" s="826">
        <v>9780</v>
      </c>
      <c r="X25" s="797">
        <v>-4.3700000000000003E-2</v>
      </c>
      <c r="Y25" s="314" t="s">
        <v>685</v>
      </c>
      <c r="Z25" s="824">
        <v>10073</v>
      </c>
      <c r="AA25" s="797">
        <v>-0.19489999999999999</v>
      </c>
    </row>
    <row r="26" spans="1:27" s="80" customFormat="1" ht="27.75" customHeight="1">
      <c r="A26" s="1016">
        <v>20</v>
      </c>
      <c r="B26" s="319" t="s">
        <v>1090</v>
      </c>
      <c r="C26" s="726">
        <v>11737</v>
      </c>
      <c r="D26" s="928">
        <v>8.4449782869814305E-2</v>
      </c>
      <c r="E26" s="319" t="s">
        <v>1089</v>
      </c>
      <c r="F26" s="726">
        <v>11481</v>
      </c>
      <c r="G26" s="928">
        <v>8.3011036694651485E-2</v>
      </c>
      <c r="H26" s="313" t="s">
        <v>1089</v>
      </c>
      <c r="I26" s="735">
        <v>10601</v>
      </c>
      <c r="J26" s="939">
        <v>0.15592628939047004</v>
      </c>
      <c r="K26" s="313" t="s">
        <v>755</v>
      </c>
      <c r="L26" s="735">
        <v>10621</v>
      </c>
      <c r="M26" s="939">
        <v>-3.0038486811226894E-3</v>
      </c>
      <c r="N26" s="313" t="s">
        <v>696</v>
      </c>
      <c r="O26" s="735">
        <v>10653</v>
      </c>
      <c r="P26" s="939">
        <v>1.7964644051600587E-2</v>
      </c>
      <c r="R26" s="1003"/>
      <c r="S26" s="314" t="s">
        <v>698</v>
      </c>
      <c r="T26" s="726">
        <v>10310</v>
      </c>
      <c r="U26" s="628">
        <v>1.2043999999999999</v>
      </c>
      <c r="V26" s="314" t="s">
        <v>693</v>
      </c>
      <c r="W26" s="826">
        <v>9337</v>
      </c>
      <c r="X26" s="797">
        <v>5.79E-2</v>
      </c>
      <c r="Y26" s="314" t="s">
        <v>696</v>
      </c>
      <c r="Z26" s="826">
        <v>9756</v>
      </c>
      <c r="AA26" s="797">
        <v>2.1899999999999999E-2</v>
      </c>
    </row>
    <row r="27" spans="1:27" s="80" customFormat="1" ht="27.75" customHeight="1">
      <c r="A27" s="1014">
        <v>21</v>
      </c>
      <c r="B27" s="548" t="s">
        <v>995</v>
      </c>
      <c r="C27" s="725">
        <v>11712</v>
      </c>
      <c r="D27" s="809">
        <v>-2.0981359190838433E-2</v>
      </c>
      <c r="E27" s="548" t="s">
        <v>994</v>
      </c>
      <c r="F27" s="725">
        <v>10823</v>
      </c>
      <c r="G27" s="809" t="s">
        <v>99</v>
      </c>
      <c r="H27" s="559" t="s">
        <v>688</v>
      </c>
      <c r="I27" s="742">
        <v>10057</v>
      </c>
      <c r="J27" s="948">
        <v>4.7385961258071152E-2</v>
      </c>
      <c r="K27" s="559" t="s">
        <v>699</v>
      </c>
      <c r="L27" s="742">
        <v>10082</v>
      </c>
      <c r="M27" s="948">
        <v>0.54631901840490804</v>
      </c>
      <c r="N27" s="550" t="s">
        <v>700</v>
      </c>
      <c r="O27" s="745">
        <v>9988</v>
      </c>
      <c r="P27" s="948">
        <v>0.14200777498284922</v>
      </c>
      <c r="R27" s="1003"/>
      <c r="S27" s="548" t="s">
        <v>693</v>
      </c>
      <c r="T27" s="777">
        <v>9578</v>
      </c>
      <c r="U27" s="795">
        <v>2.58E-2</v>
      </c>
      <c r="V27" s="312" t="s">
        <v>696</v>
      </c>
      <c r="W27" s="828">
        <v>9041</v>
      </c>
      <c r="X27" s="795">
        <v>-7.3300000000000004E-2</v>
      </c>
      <c r="Y27" s="312" t="s">
        <v>693</v>
      </c>
      <c r="Z27" s="828">
        <v>8826</v>
      </c>
      <c r="AA27" s="795">
        <v>3.1800000000000002E-2</v>
      </c>
    </row>
    <row r="28" spans="1:27" s="80" customFormat="1" ht="27.75" customHeight="1">
      <c r="A28" s="1015">
        <v>22</v>
      </c>
      <c r="B28" s="721" t="s">
        <v>701</v>
      </c>
      <c r="C28" s="726">
        <v>11225</v>
      </c>
      <c r="D28" s="928">
        <v>9.1501361338000686E-2</v>
      </c>
      <c r="E28" s="721" t="s">
        <v>688</v>
      </c>
      <c r="F28" s="726">
        <v>10784</v>
      </c>
      <c r="G28" s="928">
        <v>7.2287958635776084E-2</v>
      </c>
      <c r="H28" s="313" t="s">
        <v>756</v>
      </c>
      <c r="I28" s="735">
        <v>10043</v>
      </c>
      <c r="J28" s="939">
        <v>2.5737922581962946E-2</v>
      </c>
      <c r="K28" s="313" t="s">
        <v>753</v>
      </c>
      <c r="L28" s="743">
        <v>9866</v>
      </c>
      <c r="M28" s="939">
        <v>7.0181147629894802E-2</v>
      </c>
      <c r="N28" s="313" t="s">
        <v>690</v>
      </c>
      <c r="O28" s="743">
        <v>9902</v>
      </c>
      <c r="P28" s="939">
        <v>-0.14608485684718864</v>
      </c>
      <c r="R28" s="1003"/>
      <c r="S28" s="314" t="s">
        <v>679</v>
      </c>
      <c r="T28" s="775">
        <v>9091</v>
      </c>
      <c r="U28" s="796">
        <v>-0.3931</v>
      </c>
      <c r="V28" s="314" t="s">
        <v>702</v>
      </c>
      <c r="W28" s="826">
        <v>8233</v>
      </c>
      <c r="X28" s="797">
        <v>2.06E-2</v>
      </c>
      <c r="Y28" s="314" t="s">
        <v>702</v>
      </c>
      <c r="Z28" s="826">
        <v>8067</v>
      </c>
      <c r="AA28" s="797">
        <v>-1.47E-2</v>
      </c>
    </row>
    <row r="29" spans="1:27" s="80" customFormat="1" ht="27.75" customHeight="1">
      <c r="A29" s="1015">
        <v>23</v>
      </c>
      <c r="B29" s="561" t="s">
        <v>688</v>
      </c>
      <c r="C29" s="727">
        <v>10031</v>
      </c>
      <c r="D29" s="810">
        <v>-6.982566765578635E-2</v>
      </c>
      <c r="E29" s="561" t="s">
        <v>753</v>
      </c>
      <c r="F29" s="727">
        <v>10284</v>
      </c>
      <c r="G29" s="810">
        <v>2.6757188498402584E-2</v>
      </c>
      <c r="H29" s="551" t="s">
        <v>753</v>
      </c>
      <c r="I29" s="736">
        <v>10016</v>
      </c>
      <c r="J29" s="940">
        <v>1.5203729981755565E-2</v>
      </c>
      <c r="K29" s="551" t="s">
        <v>756</v>
      </c>
      <c r="L29" s="744">
        <v>9791</v>
      </c>
      <c r="M29" s="940">
        <v>8.9583797017583011E-2</v>
      </c>
      <c r="N29" s="551" t="s">
        <v>704</v>
      </c>
      <c r="O29" s="744">
        <v>9219</v>
      </c>
      <c r="P29" s="940">
        <v>4.689984101748812E-2</v>
      </c>
      <c r="R29" s="1003"/>
      <c r="S29" s="552" t="s">
        <v>704</v>
      </c>
      <c r="T29" s="776">
        <v>8806</v>
      </c>
      <c r="U29" s="797">
        <v>9.0499999999999997E-2</v>
      </c>
      <c r="V29" s="314" t="s">
        <v>704</v>
      </c>
      <c r="W29" s="826">
        <v>8075</v>
      </c>
      <c r="X29" s="797">
        <v>4.4400000000000002E-2</v>
      </c>
      <c r="Y29" s="314" t="s">
        <v>704</v>
      </c>
      <c r="Z29" s="826">
        <v>7732</v>
      </c>
      <c r="AA29" s="797">
        <v>2.3400000000000001E-2</v>
      </c>
    </row>
    <row r="30" spans="1:27" s="80" customFormat="1" ht="27.75" customHeight="1">
      <c r="A30" s="1015">
        <v>24</v>
      </c>
      <c r="B30" s="317" t="s">
        <v>710</v>
      </c>
      <c r="C30" s="729">
        <v>9623</v>
      </c>
      <c r="D30" s="929">
        <v>6.6024149772903495E-2</v>
      </c>
      <c r="E30" s="317" t="s">
        <v>710</v>
      </c>
      <c r="F30" s="729">
        <v>9027</v>
      </c>
      <c r="G30" s="929">
        <v>2.9187093831946287E-2</v>
      </c>
      <c r="H30" s="313" t="s">
        <v>710</v>
      </c>
      <c r="I30" s="732">
        <v>8771</v>
      </c>
      <c r="J30" s="939">
        <v>8.1771090281203662E-2</v>
      </c>
      <c r="K30" s="315" t="s">
        <v>688</v>
      </c>
      <c r="L30" s="732">
        <v>9602</v>
      </c>
      <c r="M30" s="939">
        <v>0.1395680037977689</v>
      </c>
      <c r="N30" s="313" t="s">
        <v>679</v>
      </c>
      <c r="O30" s="743">
        <v>8986</v>
      </c>
      <c r="P30" s="939">
        <v>-1.1549884501155017E-2</v>
      </c>
      <c r="R30" s="1003"/>
      <c r="S30" s="314" t="s">
        <v>705</v>
      </c>
      <c r="T30" s="775">
        <v>8746</v>
      </c>
      <c r="U30" s="796">
        <v>0.2414</v>
      </c>
      <c r="V30" s="317" t="s">
        <v>706</v>
      </c>
      <c r="W30" s="829">
        <v>7465</v>
      </c>
      <c r="X30" s="798">
        <v>9.8599999999999993E-2</v>
      </c>
      <c r="Y30" s="314" t="s">
        <v>706</v>
      </c>
      <c r="Z30" s="826">
        <v>6795</v>
      </c>
      <c r="AA30" s="797">
        <v>-7.0599999999999996E-2</v>
      </c>
    </row>
    <row r="31" spans="1:27" s="80" customFormat="1" ht="27.75" customHeight="1" thickBot="1">
      <c r="A31" s="1017">
        <v>25</v>
      </c>
      <c r="B31" s="722" t="s">
        <v>997</v>
      </c>
      <c r="C31" s="730">
        <v>9024</v>
      </c>
      <c r="D31" s="930">
        <v>3.5812672176308569E-2</v>
      </c>
      <c r="E31" s="722" t="s">
        <v>679</v>
      </c>
      <c r="F31" s="731">
        <v>8712</v>
      </c>
      <c r="G31" s="930">
        <v>-2.6330852890669165E-3</v>
      </c>
      <c r="H31" s="423" t="s">
        <v>679</v>
      </c>
      <c r="I31" s="733">
        <v>8735</v>
      </c>
      <c r="J31" s="1350">
        <v>-1.7103634522335986E-2</v>
      </c>
      <c r="K31" s="564" t="s">
        <v>1089</v>
      </c>
      <c r="L31" s="733">
        <v>9171</v>
      </c>
      <c r="M31" s="1350" t="s">
        <v>99</v>
      </c>
      <c r="N31" s="564" t="s">
        <v>706</v>
      </c>
      <c r="O31" s="733">
        <v>8986</v>
      </c>
      <c r="P31" s="952">
        <v>6.6207878500237349E-2</v>
      </c>
      <c r="R31" s="1003"/>
      <c r="S31" s="566" t="s">
        <v>706</v>
      </c>
      <c r="T31" s="780">
        <v>8428</v>
      </c>
      <c r="U31" s="800">
        <v>0.129</v>
      </c>
      <c r="V31" s="322" t="s">
        <v>694</v>
      </c>
      <c r="W31" s="733">
        <v>7326</v>
      </c>
      <c r="X31" s="850">
        <v>0.45989999999999998</v>
      </c>
      <c r="Y31" s="321" t="s">
        <v>707</v>
      </c>
      <c r="Z31" s="827">
        <v>6493</v>
      </c>
      <c r="AA31" s="800">
        <v>6.7900000000000002E-2</v>
      </c>
    </row>
    <row r="33" spans="1:31" ht="15" customHeight="1">
      <c r="A33" s="56" t="s">
        <v>554</v>
      </c>
      <c r="G33"/>
    </row>
    <row r="35" spans="1:31" ht="54.75" customHeight="1"/>
    <row r="36" spans="1:31" ht="17.25" customHeight="1">
      <c r="A36" s="74"/>
      <c r="B36" s="301"/>
      <c r="C36" s="301"/>
      <c r="D36" s="625"/>
      <c r="E36" s="301"/>
      <c r="F36" s="301"/>
      <c r="G36" s="625"/>
      <c r="H36" s="301"/>
      <c r="I36" s="301"/>
      <c r="J36" s="625"/>
      <c r="K36" s="301"/>
      <c r="L36" s="301"/>
      <c r="M36" s="625"/>
      <c r="N36" s="301"/>
      <c r="O36" s="301"/>
      <c r="P36" s="625"/>
      <c r="Q36" s="96"/>
      <c r="S36" s="301"/>
      <c r="T36" s="301"/>
      <c r="U36" s="625"/>
      <c r="V36" s="301"/>
      <c r="W36" s="301"/>
      <c r="X36" s="625"/>
      <c r="Y36" s="301"/>
      <c r="Z36" s="301"/>
      <c r="AA36" s="625"/>
    </row>
    <row r="37" spans="1:31" ht="12.75" customHeight="1" thickBot="1">
      <c r="B37" s="301"/>
      <c r="C37" s="301"/>
      <c r="D37" s="625"/>
      <c r="E37" s="301"/>
      <c r="F37" s="301"/>
      <c r="G37" s="625"/>
      <c r="H37" s="301"/>
      <c r="I37" s="301"/>
      <c r="J37" s="625"/>
      <c r="K37" s="301"/>
      <c r="L37" s="301"/>
      <c r="M37" s="625"/>
      <c r="N37" s="301"/>
      <c r="O37" s="301"/>
      <c r="P37" s="625"/>
      <c r="S37" s="301"/>
      <c r="T37" s="301"/>
      <c r="U37" s="625"/>
      <c r="V37" s="301"/>
      <c r="W37" s="301"/>
      <c r="X37" s="625"/>
      <c r="Y37" s="301"/>
      <c r="Z37" s="301"/>
      <c r="AA37" s="625"/>
    </row>
    <row r="38" spans="1:31" ht="30.75" customHeight="1">
      <c r="A38" s="1740" t="s">
        <v>138</v>
      </c>
      <c r="B38" s="410" t="s">
        <v>1088</v>
      </c>
      <c r="C38" s="411"/>
      <c r="D38" s="626"/>
      <c r="E38" s="407" t="s">
        <v>1016</v>
      </c>
      <c r="F38" s="409"/>
      <c r="G38" s="632"/>
      <c r="H38" s="407" t="s">
        <v>857</v>
      </c>
      <c r="I38" s="408"/>
      <c r="J38" s="636"/>
      <c r="K38" s="405" t="s">
        <v>548</v>
      </c>
      <c r="L38" s="406"/>
      <c r="M38" s="637"/>
      <c r="N38" s="410" t="s">
        <v>540</v>
      </c>
      <c r="O38" s="411"/>
      <c r="P38" s="626"/>
      <c r="S38" s="410" t="s">
        <v>543</v>
      </c>
      <c r="T38" s="411"/>
      <c r="U38" s="626"/>
      <c r="V38" s="410" t="s">
        <v>545</v>
      </c>
      <c r="W38" s="411"/>
      <c r="X38" s="626"/>
      <c r="Y38" s="410" t="s">
        <v>547</v>
      </c>
      <c r="Z38" s="411"/>
      <c r="AA38" s="626"/>
    </row>
    <row r="39" spans="1:31" ht="30.75" customHeight="1" thickBot="1">
      <c r="A39" s="1742"/>
      <c r="B39" s="327" t="s">
        <v>655</v>
      </c>
      <c r="C39" s="326" t="s">
        <v>183</v>
      </c>
      <c r="D39" s="629" t="s">
        <v>13</v>
      </c>
      <c r="E39" s="323" t="s">
        <v>655</v>
      </c>
      <c r="F39" s="324" t="s">
        <v>183</v>
      </c>
      <c r="G39" s="634" t="s">
        <v>13</v>
      </c>
      <c r="H39" s="323" t="s">
        <v>655</v>
      </c>
      <c r="I39" s="324" t="s">
        <v>183</v>
      </c>
      <c r="J39" s="634" t="s">
        <v>13</v>
      </c>
      <c r="K39" s="325" t="s">
        <v>655</v>
      </c>
      <c r="L39" s="326" t="s">
        <v>183</v>
      </c>
      <c r="M39" s="639" t="s">
        <v>13</v>
      </c>
      <c r="N39" s="327" t="s">
        <v>655</v>
      </c>
      <c r="O39" s="326" t="s">
        <v>183</v>
      </c>
      <c r="P39" s="627" t="s">
        <v>13</v>
      </c>
      <c r="S39" s="327" t="s">
        <v>655</v>
      </c>
      <c r="T39" s="326" t="s">
        <v>183</v>
      </c>
      <c r="U39" s="627" t="s">
        <v>13</v>
      </c>
      <c r="V39" s="327" t="s">
        <v>655</v>
      </c>
      <c r="W39" s="326" t="s">
        <v>183</v>
      </c>
      <c r="X39" s="629" t="s">
        <v>13</v>
      </c>
      <c r="Y39" s="401" t="s">
        <v>655</v>
      </c>
      <c r="Z39" s="326" t="s">
        <v>183</v>
      </c>
      <c r="AA39" s="629" t="s">
        <v>13</v>
      </c>
    </row>
    <row r="40" spans="1:31" ht="27.75" customHeight="1">
      <c r="A40" s="329">
        <v>26</v>
      </c>
      <c r="B40" s="723" t="s">
        <v>989</v>
      </c>
      <c r="C40" s="746">
        <v>8865</v>
      </c>
      <c r="D40" s="931">
        <v>7.5327510917030605E-2</v>
      </c>
      <c r="E40" s="723" t="s">
        <v>699</v>
      </c>
      <c r="F40" s="752">
        <v>8585</v>
      </c>
      <c r="G40" s="938">
        <v>-1.4351320321469574E-2</v>
      </c>
      <c r="H40" s="583" t="s">
        <v>699</v>
      </c>
      <c r="I40" s="752">
        <v>8710</v>
      </c>
      <c r="J40" s="938">
        <v>-0.13608411029557632</v>
      </c>
      <c r="K40" s="583" t="s">
        <v>679</v>
      </c>
      <c r="L40" s="752">
        <v>8887</v>
      </c>
      <c r="M40" s="938">
        <v>-1.1017137769864238E-2</v>
      </c>
      <c r="N40" s="421" t="s">
        <v>688</v>
      </c>
      <c r="O40" s="752">
        <v>8426</v>
      </c>
      <c r="P40" s="810">
        <v>4.9576482311908254E-2</v>
      </c>
      <c r="S40" s="421" t="s">
        <v>702</v>
      </c>
      <c r="T40" s="752">
        <v>8388</v>
      </c>
      <c r="U40" s="797">
        <v>1.8800000000000001E-2</v>
      </c>
      <c r="V40" s="330" t="s">
        <v>700</v>
      </c>
      <c r="W40" s="752">
        <v>7045</v>
      </c>
      <c r="X40" s="851">
        <v>0.1048</v>
      </c>
      <c r="Y40" s="330" t="s">
        <v>700</v>
      </c>
      <c r="Z40" s="752">
        <v>6377</v>
      </c>
      <c r="AA40" s="851">
        <v>2.4299999999999999E-2</v>
      </c>
    </row>
    <row r="41" spans="1:31" ht="27.75" customHeight="1">
      <c r="A41" s="331">
        <v>27</v>
      </c>
      <c r="B41" s="544" t="s">
        <v>1075</v>
      </c>
      <c r="C41" s="747">
        <v>8532</v>
      </c>
      <c r="D41" s="932">
        <v>5.4206929059628095E-3</v>
      </c>
      <c r="E41" s="544" t="s">
        <v>1075</v>
      </c>
      <c r="F41" s="743">
        <v>8486</v>
      </c>
      <c r="G41" s="1351">
        <v>3.4373476352998589E-2</v>
      </c>
      <c r="H41" s="313" t="s">
        <v>690</v>
      </c>
      <c r="I41" s="743">
        <v>8306</v>
      </c>
      <c r="J41" s="1351">
        <v>-5.6350829356964338E-2</v>
      </c>
      <c r="K41" s="313" t="s">
        <v>690</v>
      </c>
      <c r="L41" s="743">
        <v>8802</v>
      </c>
      <c r="M41" s="1351">
        <v>-0.11108866895576652</v>
      </c>
      <c r="N41" s="332" t="s">
        <v>702</v>
      </c>
      <c r="O41" s="743">
        <v>8044</v>
      </c>
      <c r="P41" s="928">
        <v>-4.1010968049594698E-2</v>
      </c>
      <c r="S41" s="332" t="s">
        <v>688</v>
      </c>
      <c r="T41" s="743">
        <v>8028</v>
      </c>
      <c r="U41" s="796">
        <v>-0.35289999999999999</v>
      </c>
      <c r="V41" s="332" t="s">
        <v>708</v>
      </c>
      <c r="W41" s="744">
        <v>6798</v>
      </c>
      <c r="X41" s="852">
        <v>0.188</v>
      </c>
      <c r="Y41" s="332" t="s">
        <v>709</v>
      </c>
      <c r="Z41" s="744">
        <v>6151</v>
      </c>
      <c r="AA41" s="852">
        <v>0.13339999999999999</v>
      </c>
    </row>
    <row r="42" spans="1:31" ht="27.75" customHeight="1">
      <c r="A42" s="331">
        <v>28</v>
      </c>
      <c r="B42" s="561" t="s">
        <v>1097</v>
      </c>
      <c r="C42" s="748">
        <v>8156</v>
      </c>
      <c r="D42" s="933">
        <v>-4.9970879440885296E-2</v>
      </c>
      <c r="E42" s="561" t="s">
        <v>690</v>
      </c>
      <c r="F42" s="744">
        <v>8450</v>
      </c>
      <c r="G42" s="1346">
        <v>1.733686491692743E-2</v>
      </c>
      <c r="H42" s="570" t="s">
        <v>1075</v>
      </c>
      <c r="I42" s="744">
        <v>8204</v>
      </c>
      <c r="J42" s="1346" t="s">
        <v>99</v>
      </c>
      <c r="K42" s="551" t="s">
        <v>710</v>
      </c>
      <c r="L42" s="744">
        <v>8108</v>
      </c>
      <c r="M42" s="940">
        <v>7.761828814460392E-2</v>
      </c>
      <c r="N42" s="422" t="s">
        <v>694</v>
      </c>
      <c r="O42" s="744">
        <v>7901</v>
      </c>
      <c r="P42" s="810">
        <v>-0.2639277063536426</v>
      </c>
      <c r="S42" s="422" t="s">
        <v>708</v>
      </c>
      <c r="T42" s="744">
        <v>7513</v>
      </c>
      <c r="U42" s="797">
        <v>0.1052</v>
      </c>
      <c r="V42" s="332" t="s">
        <v>707</v>
      </c>
      <c r="W42" s="744">
        <v>6183</v>
      </c>
      <c r="X42" s="852">
        <v>-4.7699999999999999E-2</v>
      </c>
      <c r="Y42" s="332" t="s">
        <v>708</v>
      </c>
      <c r="Z42" s="744">
        <v>5722</v>
      </c>
      <c r="AA42" s="852">
        <v>-7.5200000000000003E-2</v>
      </c>
    </row>
    <row r="43" spans="1:31" ht="27.75" customHeight="1">
      <c r="A43" s="331">
        <v>29</v>
      </c>
      <c r="B43" s="319" t="s">
        <v>690</v>
      </c>
      <c r="C43" s="747">
        <v>8126</v>
      </c>
      <c r="D43" s="932">
        <v>-3.8343195266272168E-2</v>
      </c>
      <c r="E43" s="319" t="s">
        <v>1096</v>
      </c>
      <c r="F43" s="743">
        <v>8244</v>
      </c>
      <c r="G43" s="939">
        <v>0.13397524071526812</v>
      </c>
      <c r="H43" s="313" t="s">
        <v>707</v>
      </c>
      <c r="I43" s="743">
        <v>7632</v>
      </c>
      <c r="J43" s="955">
        <v>3.8367346938775526E-2</v>
      </c>
      <c r="K43" s="313" t="s">
        <v>707</v>
      </c>
      <c r="L43" s="743">
        <v>7350</v>
      </c>
      <c r="M43" s="939">
        <v>9.7540870998764628E-3</v>
      </c>
      <c r="N43" s="332" t="s">
        <v>708</v>
      </c>
      <c r="O43" s="743">
        <v>7600</v>
      </c>
      <c r="P43" s="928">
        <v>1.1579928124584082E-2</v>
      </c>
      <c r="S43" s="332" t="s">
        <v>707</v>
      </c>
      <c r="T43" s="743">
        <v>7010</v>
      </c>
      <c r="U43" s="796">
        <v>0.1338</v>
      </c>
      <c r="V43" s="332" t="s">
        <v>709</v>
      </c>
      <c r="W43" s="744">
        <v>6175</v>
      </c>
      <c r="X43" s="852">
        <v>3.8999999999999998E-3</v>
      </c>
      <c r="Y43" s="332" t="s">
        <v>694</v>
      </c>
      <c r="Z43" s="744">
        <v>5018</v>
      </c>
      <c r="AA43" s="852">
        <v>-2.1600000000000001E-2</v>
      </c>
    </row>
    <row r="44" spans="1:31" ht="27.75" customHeight="1" thickBot="1">
      <c r="A44" s="333">
        <v>30</v>
      </c>
      <c r="B44" s="602" t="s">
        <v>999</v>
      </c>
      <c r="C44" s="749">
        <v>7619</v>
      </c>
      <c r="D44" s="934">
        <v>3.084832904884327E-2</v>
      </c>
      <c r="E44" s="602" t="s">
        <v>761</v>
      </c>
      <c r="F44" s="753">
        <v>7942</v>
      </c>
      <c r="G44" s="941">
        <v>8.7498288374640465E-2</v>
      </c>
      <c r="H44" s="554" t="s">
        <v>708</v>
      </c>
      <c r="I44" s="753">
        <v>7303</v>
      </c>
      <c r="J44" s="949">
        <v>1.8265476854433915E-2</v>
      </c>
      <c r="K44" s="554" t="s">
        <v>708</v>
      </c>
      <c r="L44" s="753">
        <v>7172</v>
      </c>
      <c r="M44" s="941">
        <v>-5.6315789473684208E-2</v>
      </c>
      <c r="N44" s="584" t="s">
        <v>710</v>
      </c>
      <c r="O44" s="753">
        <v>7524</v>
      </c>
      <c r="P44" s="811">
        <v>0.10064365125804553</v>
      </c>
      <c r="S44" s="584" t="s">
        <v>711</v>
      </c>
      <c r="T44" s="753">
        <v>6836</v>
      </c>
      <c r="U44" s="798" t="s">
        <v>665</v>
      </c>
      <c r="V44" s="334" t="s" ph="1">
        <v>712</v>
      </c>
      <c r="W44" s="753">
        <v>4730</v>
      </c>
      <c r="X44" s="853">
        <v>0.12379999999999999</v>
      </c>
      <c r="Y44" s="341" t="s">
        <v>698</v>
      </c>
      <c r="Z44" s="753">
        <v>4400</v>
      </c>
      <c r="AA44" s="853">
        <v>5.9700000000000003E-2</v>
      </c>
    </row>
    <row r="45" spans="1:31" ht="27.75" customHeight="1">
      <c r="A45" s="331">
        <v>31</v>
      </c>
      <c r="B45" s="319" t="s">
        <v>707</v>
      </c>
      <c r="C45" s="747">
        <v>7396</v>
      </c>
      <c r="D45" s="932">
        <v>-2.0527082505628402E-2</v>
      </c>
      <c r="E45" s="319" t="s">
        <v>707</v>
      </c>
      <c r="F45" s="743">
        <v>7551</v>
      </c>
      <c r="G45" s="939">
        <v>-1.0613207547169767E-2</v>
      </c>
      <c r="H45" s="313" t="s">
        <v>714</v>
      </c>
      <c r="I45" s="743">
        <v>7270</v>
      </c>
      <c r="J45" s="955">
        <v>7.4013886837051235E-2</v>
      </c>
      <c r="K45" s="313" t="s">
        <v>694</v>
      </c>
      <c r="L45" s="743">
        <v>7151</v>
      </c>
      <c r="M45" s="939">
        <v>-9.4924693076825717E-2</v>
      </c>
      <c r="N45" s="332" t="s">
        <v>707</v>
      </c>
      <c r="O45" s="743">
        <v>7279</v>
      </c>
      <c r="P45" s="928">
        <v>3.8373751783166821E-2</v>
      </c>
      <c r="S45" s="332" t="s">
        <v>713</v>
      </c>
      <c r="T45" s="743">
        <v>5984</v>
      </c>
      <c r="U45" s="796">
        <v>0.38100000000000001</v>
      </c>
      <c r="V45" s="330" t="s">
        <v>698</v>
      </c>
      <c r="W45" s="752">
        <v>4677</v>
      </c>
      <c r="X45" s="851">
        <v>6.3E-2</v>
      </c>
      <c r="Y45" s="330" t="s">
        <v>713</v>
      </c>
      <c r="Z45" s="752">
        <v>4374</v>
      </c>
      <c r="AA45" s="851">
        <v>1.41E-2</v>
      </c>
    </row>
    <row r="46" spans="1:31" ht="27.75" customHeight="1">
      <c r="A46" s="331">
        <v>32</v>
      </c>
      <c r="B46" s="561" t="s">
        <v>716</v>
      </c>
      <c r="C46" s="748">
        <v>7242</v>
      </c>
      <c r="D46" s="933">
        <v>7.9123826553419763E-2</v>
      </c>
      <c r="E46" s="561" t="s">
        <v>702</v>
      </c>
      <c r="F46" s="754">
        <v>7391</v>
      </c>
      <c r="G46" s="940">
        <v>5.0156294401818791E-2</v>
      </c>
      <c r="H46" s="551" t="s">
        <v>702</v>
      </c>
      <c r="I46" s="744">
        <v>7038</v>
      </c>
      <c r="J46" s="957">
        <v>0.14086561841465395</v>
      </c>
      <c r="K46" s="551" t="s">
        <v>714</v>
      </c>
      <c r="L46" s="744">
        <v>6769</v>
      </c>
      <c r="M46" s="940">
        <v>9.5130237825594488E-2</v>
      </c>
      <c r="N46" s="422" t="s">
        <v>691</v>
      </c>
      <c r="O46" s="744">
        <v>6520</v>
      </c>
      <c r="P46" s="810">
        <v>0.17160826594788858</v>
      </c>
      <c r="S46" s="422" t="s">
        <v>709</v>
      </c>
      <c r="T46" s="744">
        <v>5979</v>
      </c>
      <c r="U46" s="797">
        <v>-3.1740890688259138E-2</v>
      </c>
      <c r="V46" s="332" t="s">
        <v>715</v>
      </c>
      <c r="W46" s="744">
        <v>4634</v>
      </c>
      <c r="X46" s="852">
        <v>0.1361</v>
      </c>
      <c r="Y46" s="332" t="s">
        <v>714</v>
      </c>
      <c r="Z46" s="744">
        <v>4256</v>
      </c>
      <c r="AA46" s="852">
        <v>-0.2097</v>
      </c>
    </row>
    <row r="47" spans="1:31" ht="27.75" customHeight="1">
      <c r="A47" s="331">
        <v>33</v>
      </c>
      <c r="B47" s="319" t="s">
        <v>763</v>
      </c>
      <c r="C47" s="747">
        <v>7074</v>
      </c>
      <c r="D47" s="932">
        <v>-0.1092923696801813</v>
      </c>
      <c r="E47" s="319" t="s">
        <v>694</v>
      </c>
      <c r="F47" s="732">
        <v>6714</v>
      </c>
      <c r="G47" s="939">
        <v>-1.6407852329329065E-2</v>
      </c>
      <c r="H47" s="315" t="s">
        <v>694</v>
      </c>
      <c r="I47" s="732">
        <v>6826</v>
      </c>
      <c r="J47" s="955">
        <v>-4.544818906446646E-2</v>
      </c>
      <c r="K47" s="313" t="s">
        <v>702</v>
      </c>
      <c r="L47" s="743">
        <v>6169</v>
      </c>
      <c r="M47" s="939">
        <v>-0.23309298856290406</v>
      </c>
      <c r="N47" s="332" t="s">
        <v>714</v>
      </c>
      <c r="O47" s="743">
        <v>6181</v>
      </c>
      <c r="P47" s="928">
        <v>0.10060541310541304</v>
      </c>
      <c r="S47" s="332" t="s">
        <v>714</v>
      </c>
      <c r="T47" s="743">
        <v>5616</v>
      </c>
      <c r="U47" s="796">
        <v>0.28310000000000002</v>
      </c>
      <c r="V47" s="332" t="s">
        <v>714</v>
      </c>
      <c r="W47" s="744">
        <v>4377</v>
      </c>
      <c r="X47" s="852">
        <v>2.8400000000000002E-2</v>
      </c>
      <c r="Y47" s="335" t="s" ph="1">
        <v>712</v>
      </c>
      <c r="Z47" s="744">
        <v>4209</v>
      </c>
      <c r="AA47" s="852">
        <v>6.8000000000000005E-2</v>
      </c>
    </row>
    <row r="48" spans="1:31" ht="27.75" customHeight="1">
      <c r="A48" s="331">
        <v>34</v>
      </c>
      <c r="B48" s="561" t="s">
        <v>694</v>
      </c>
      <c r="C48" s="748">
        <v>6507</v>
      </c>
      <c r="D48" s="933">
        <v>-3.0831099195710476E-2</v>
      </c>
      <c r="E48" s="561" t="s">
        <v>716</v>
      </c>
      <c r="F48" s="744">
        <v>6711</v>
      </c>
      <c r="G48" s="940">
        <v>1.5740880883911013E-2</v>
      </c>
      <c r="H48" s="553" t="s">
        <v>716</v>
      </c>
      <c r="I48" s="754">
        <v>6607</v>
      </c>
      <c r="J48" s="957">
        <v>8.6856390853758736E-2</v>
      </c>
      <c r="K48" s="551" t="s">
        <v>716</v>
      </c>
      <c r="L48" s="744">
        <v>6079</v>
      </c>
      <c r="M48" s="940">
        <v>0.1489321489321489</v>
      </c>
      <c r="N48" s="422" t="s">
        <v>709</v>
      </c>
      <c r="O48" s="744">
        <v>6039</v>
      </c>
      <c r="P48" s="810">
        <v>1.0035122930255991E-2</v>
      </c>
      <c r="S48" s="422" t="s">
        <v>691</v>
      </c>
      <c r="T48" s="744">
        <v>5565</v>
      </c>
      <c r="U48" s="797">
        <v>-0.43099999999999999</v>
      </c>
      <c r="V48" s="332" t="s">
        <v>713</v>
      </c>
      <c r="W48" s="744">
        <v>4333</v>
      </c>
      <c r="X48" s="852">
        <v>-9.4000000000000004E-3</v>
      </c>
      <c r="Y48" s="332" t="s">
        <v>717</v>
      </c>
      <c r="Z48" s="744">
        <v>4194</v>
      </c>
      <c r="AA48" s="852">
        <v>-7.7999999999999996E-3</v>
      </c>
      <c r="AC48"/>
      <c r="AD48"/>
      <c r="AE48"/>
    </row>
    <row r="49" spans="1:30" ht="27.75" customHeight="1" thickBot="1">
      <c r="A49" s="331">
        <v>35</v>
      </c>
      <c r="B49" s="319" t="s">
        <v>1000</v>
      </c>
      <c r="C49" s="747">
        <v>6239</v>
      </c>
      <c r="D49" s="932">
        <v>3.5346830401593143E-2</v>
      </c>
      <c r="E49" s="319" t="s">
        <v>719</v>
      </c>
      <c r="F49" s="743">
        <v>6026</v>
      </c>
      <c r="G49" s="939">
        <v>4.129946431657161E-2</v>
      </c>
      <c r="H49" s="313" t="s">
        <v>719</v>
      </c>
      <c r="I49" s="743">
        <v>5787</v>
      </c>
      <c r="J49" s="955">
        <v>9.5815186517705042E-2</v>
      </c>
      <c r="K49" s="343" t="s" ph="1">
        <v>709</v>
      </c>
      <c r="L49" s="743">
        <v>5872</v>
      </c>
      <c r="M49" s="939">
        <v>-2.7653585030634198E-2</v>
      </c>
      <c r="N49" s="660" t="s" ph="1">
        <v>712</v>
      </c>
      <c r="O49" s="743">
        <v>5331</v>
      </c>
      <c r="P49" s="928">
        <v>3.2339271882261711E-2</v>
      </c>
      <c r="S49" s="332" t="s">
        <v>715</v>
      </c>
      <c r="T49" s="743">
        <v>5165</v>
      </c>
      <c r="U49" s="796">
        <v>0.11459999999999999</v>
      </c>
      <c r="V49" s="322" t="s">
        <v>717</v>
      </c>
      <c r="W49" s="733">
        <v>4232</v>
      </c>
      <c r="X49" s="850">
        <v>9.1000000000000004E-3</v>
      </c>
      <c r="Y49" s="322" t="s">
        <v>715</v>
      </c>
      <c r="Z49" s="733">
        <v>4079</v>
      </c>
      <c r="AA49" s="857" t="s">
        <v>665</v>
      </c>
    </row>
    <row r="50" spans="1:30" ht="27.75" customHeight="1">
      <c r="A50" s="337">
        <v>36</v>
      </c>
      <c r="B50" s="724" t="s" ph="1">
        <v>712</v>
      </c>
      <c r="C50" s="750">
        <v>5325</v>
      </c>
      <c r="D50" s="935">
        <v>-2.6864035087719285E-2</v>
      </c>
      <c r="E50" s="558" t="s">
        <v>980</v>
      </c>
      <c r="F50" s="745">
        <v>5987</v>
      </c>
      <c r="G50" s="948">
        <v>0.34720972097209724</v>
      </c>
      <c r="H50" s="586" t="s" ph="1">
        <v>819</v>
      </c>
      <c r="I50" s="745">
        <v>5721</v>
      </c>
      <c r="J50" s="943">
        <v>-2.5715258855585788E-2</v>
      </c>
      <c r="K50" s="724" t="s" ph="1">
        <v>712</v>
      </c>
      <c r="L50" s="745">
        <v>5334</v>
      </c>
      <c r="M50" s="948">
        <v>5.6274620146323784E-4</v>
      </c>
      <c r="N50" s="587" t="s">
        <v>715</v>
      </c>
      <c r="O50" s="745">
        <v>5291</v>
      </c>
      <c r="P50" s="809">
        <v>2.4394966118102657E-2</v>
      </c>
      <c r="S50" s="587" t="s" ph="1">
        <v>712</v>
      </c>
      <c r="T50" s="745">
        <v>5164</v>
      </c>
      <c r="U50" s="795">
        <v>9.1800000000000007E-2</v>
      </c>
      <c r="V50" s="339" t="s">
        <v>718</v>
      </c>
      <c r="W50" s="745">
        <v>4139</v>
      </c>
      <c r="X50" s="854">
        <v>4.2000000000000003E-2</v>
      </c>
      <c r="Y50" s="339" t="s">
        <v>718</v>
      </c>
      <c r="Z50" s="745">
        <v>3972</v>
      </c>
      <c r="AA50" s="854">
        <v>2.4E-2</v>
      </c>
    </row>
    <row r="51" spans="1:30" ht="27.75" customHeight="1">
      <c r="A51" s="331">
        <v>37</v>
      </c>
      <c r="B51" s="660" t="s" ph="1">
        <v>804</v>
      </c>
      <c r="C51" s="747">
        <v>5063</v>
      </c>
      <c r="D51" s="932">
        <v>-0.15433439118089198</v>
      </c>
      <c r="E51" s="660" t="s" ph="1">
        <v>712</v>
      </c>
      <c r="F51" s="743">
        <v>5472</v>
      </c>
      <c r="G51" s="939">
        <v>-1.900322696306922E-2</v>
      </c>
      <c r="H51" s="320" t="s">
        <v>712</v>
      </c>
      <c r="I51" s="743">
        <v>5578</v>
      </c>
      <c r="J51" s="955">
        <v>4.5744281964754441E-2</v>
      </c>
      <c r="K51" s="313" t="s">
        <v>719</v>
      </c>
      <c r="L51" s="743">
        <v>5281</v>
      </c>
      <c r="M51" s="939">
        <v>0.10504289600334804</v>
      </c>
      <c r="N51" s="332" t="s">
        <v>719</v>
      </c>
      <c r="O51" s="743">
        <v>4779</v>
      </c>
      <c r="P51" s="928">
        <v>6.5314311190370011E-2</v>
      </c>
      <c r="S51" s="332" t="s">
        <v>719</v>
      </c>
      <c r="T51" s="743">
        <v>4486</v>
      </c>
      <c r="U51" s="796">
        <v>0.2447</v>
      </c>
      <c r="V51" s="332" t="s">
        <v>719</v>
      </c>
      <c r="W51" s="744">
        <v>3604</v>
      </c>
      <c r="X51" s="806">
        <v>0.13619999999999999</v>
      </c>
      <c r="Y51" s="332" t="s">
        <v>720</v>
      </c>
      <c r="Z51" s="744">
        <v>3474</v>
      </c>
      <c r="AA51" s="852">
        <v>-1.4E-3</v>
      </c>
    </row>
    <row r="52" spans="1:30" ht="27.75" customHeight="1">
      <c r="A52" s="331">
        <v>38</v>
      </c>
      <c r="B52" s="561" t="s">
        <v>765</v>
      </c>
      <c r="C52" s="748">
        <v>4928</v>
      </c>
      <c r="D52" s="933">
        <v>9.6817271310928099E-2</v>
      </c>
      <c r="E52" s="561" t="s">
        <v>819</v>
      </c>
      <c r="F52" s="744">
        <v>5338</v>
      </c>
      <c r="G52" s="940">
        <v>-6.6946338052787935E-2</v>
      </c>
      <c r="H52" s="551" t="s">
        <v>713</v>
      </c>
      <c r="I52" s="744">
        <v>4568</v>
      </c>
      <c r="J52" s="957">
        <v>9.9491487950476021E-3</v>
      </c>
      <c r="K52" s="551" t="s">
        <v>713</v>
      </c>
      <c r="L52" s="744">
        <v>4523</v>
      </c>
      <c r="M52" s="940">
        <v>-3.6018755328218299E-2</v>
      </c>
      <c r="N52" s="422" t="s">
        <v>713</v>
      </c>
      <c r="O52" s="744">
        <v>4692</v>
      </c>
      <c r="P52" s="810">
        <v>-0.21590909090909094</v>
      </c>
      <c r="S52" s="422" t="s">
        <v>718</v>
      </c>
      <c r="T52" s="744">
        <v>4280</v>
      </c>
      <c r="U52" s="797">
        <v>3.4099999999999998E-2</v>
      </c>
      <c r="V52" s="332" t="s">
        <v>721</v>
      </c>
      <c r="W52" s="744">
        <v>3590</v>
      </c>
      <c r="X52" s="806">
        <v>9.5200000000000007E-2</v>
      </c>
      <c r="Y52" s="332" t="s">
        <v>721</v>
      </c>
      <c r="Z52" s="744">
        <v>3278</v>
      </c>
      <c r="AA52" s="852">
        <v>-6.4199999999999993E-2</v>
      </c>
    </row>
    <row r="53" spans="1:30" ht="27.75" customHeight="1">
      <c r="A53" s="331">
        <v>39</v>
      </c>
      <c r="B53" s="319" t="s">
        <v>819</v>
      </c>
      <c r="C53" s="747">
        <v>4840</v>
      </c>
      <c r="D53" s="932">
        <v>-9.3293368302735158E-2</v>
      </c>
      <c r="E53" s="319" t="s">
        <v>765</v>
      </c>
      <c r="F53" s="732">
        <v>4493</v>
      </c>
      <c r="G53" s="939">
        <v>0</v>
      </c>
      <c r="H53" s="313" t="s">
        <v>717</v>
      </c>
      <c r="I53" s="743">
        <v>4493</v>
      </c>
      <c r="J53" s="955">
        <v>4.052802223251506E-2</v>
      </c>
      <c r="K53" s="313" t="s">
        <v>717</v>
      </c>
      <c r="L53" s="743">
        <v>4318</v>
      </c>
      <c r="M53" s="939">
        <v>-1.0087116001833984E-2</v>
      </c>
      <c r="N53" s="332" t="s">
        <v>717</v>
      </c>
      <c r="O53" s="743">
        <v>4362</v>
      </c>
      <c r="P53" s="928">
        <v>2.6594492821840454E-2</v>
      </c>
      <c r="S53" s="332" t="s">
        <v>717</v>
      </c>
      <c r="T53" s="743">
        <v>4249</v>
      </c>
      <c r="U53" s="796">
        <v>4.0000000000000001E-3</v>
      </c>
      <c r="V53" s="332" t="s">
        <v>722</v>
      </c>
      <c r="W53" s="744">
        <v>3438</v>
      </c>
      <c r="X53" s="806">
        <v>-1.04E-2</v>
      </c>
      <c r="Y53" s="332" t="s">
        <v>719</v>
      </c>
      <c r="Z53" s="744">
        <v>3172</v>
      </c>
      <c r="AA53" s="852">
        <v>3.8600000000000002E-2</v>
      </c>
    </row>
    <row r="54" spans="1:30" ht="27.75" customHeight="1" thickBot="1">
      <c r="A54" s="333">
        <v>40</v>
      </c>
      <c r="B54" s="602" t="s">
        <v>996</v>
      </c>
      <c r="C54" s="749">
        <v>4415</v>
      </c>
      <c r="D54" s="934">
        <v>-1.1312217194570096E-3</v>
      </c>
      <c r="E54" s="602" t="s">
        <v>759</v>
      </c>
      <c r="F54" s="755">
        <v>4420</v>
      </c>
      <c r="G54" s="941">
        <v>-3.2399299474605958E-2</v>
      </c>
      <c r="H54" s="562" t="s">
        <v>721</v>
      </c>
      <c r="I54" s="755">
        <v>4444</v>
      </c>
      <c r="J54" s="949">
        <v>3.1569173630454861E-2</v>
      </c>
      <c r="K54" s="554" t="s">
        <v>721</v>
      </c>
      <c r="L54" s="753">
        <v>4308</v>
      </c>
      <c r="M54" s="941">
        <v>0.30111748716399878</v>
      </c>
      <c r="N54" s="584" t="s">
        <v>718</v>
      </c>
      <c r="O54" s="753">
        <v>4340</v>
      </c>
      <c r="P54" s="811">
        <v>1.4018691588784993E-2</v>
      </c>
      <c r="S54" s="584" t="s">
        <v>721</v>
      </c>
      <c r="T54" s="753">
        <v>3828</v>
      </c>
      <c r="U54" s="798">
        <v>6.6299999999999998E-2</v>
      </c>
      <c r="V54" s="341" t="s">
        <v>723</v>
      </c>
      <c r="W54" s="753">
        <v>2991</v>
      </c>
      <c r="X54" s="853">
        <v>4.8000000000000001E-2</v>
      </c>
      <c r="Y54" s="341" t="s">
        <v>724</v>
      </c>
      <c r="Z54" s="753">
        <v>3082</v>
      </c>
      <c r="AA54" s="853">
        <v>-0.21840000000000001</v>
      </c>
    </row>
    <row r="55" spans="1:30" ht="27.75" customHeight="1">
      <c r="A55" s="331">
        <v>41</v>
      </c>
      <c r="B55" s="319" t="s">
        <v>993</v>
      </c>
      <c r="C55" s="747">
        <v>4401</v>
      </c>
      <c r="D55" s="932">
        <v>2.7790751985053763E-2</v>
      </c>
      <c r="E55" s="319" t="s">
        <v>993</v>
      </c>
      <c r="F55" s="732">
        <v>4282</v>
      </c>
      <c r="G55" s="1345" t="s">
        <v>99</v>
      </c>
      <c r="H55" s="313" t="s">
        <v>736</v>
      </c>
      <c r="I55" s="732">
        <v>4006</v>
      </c>
      <c r="J55" s="955">
        <v>0.25070246643771466</v>
      </c>
      <c r="K55" s="313" t="s">
        <v>725</v>
      </c>
      <c r="L55" s="743">
        <v>3285</v>
      </c>
      <c r="M55" s="939">
        <v>2.8813028499843352E-2</v>
      </c>
      <c r="N55" s="332" t="s">
        <v>721</v>
      </c>
      <c r="O55" s="743">
        <v>3311</v>
      </c>
      <c r="P55" s="928">
        <v>-0.13505747126436785</v>
      </c>
      <c r="S55" s="332" t="s">
        <v>723</v>
      </c>
      <c r="T55" s="743">
        <v>3184</v>
      </c>
      <c r="U55" s="796">
        <v>6.4500000000000002E-2</v>
      </c>
      <c r="V55" s="330" t="s">
        <v>726</v>
      </c>
      <c r="W55" s="752">
        <v>2930</v>
      </c>
      <c r="X55" s="851">
        <v>5.5100000000000003E-2</v>
      </c>
      <c r="Y55" s="330" t="s">
        <v>725</v>
      </c>
      <c r="Z55" s="752">
        <v>2974</v>
      </c>
      <c r="AA55" s="851">
        <v>-2.1399999999999999E-2</v>
      </c>
    </row>
    <row r="56" spans="1:30" ht="27.75" customHeight="1">
      <c r="A56" s="331">
        <v>42</v>
      </c>
      <c r="B56" s="561" t="s">
        <v>731</v>
      </c>
      <c r="C56" s="748">
        <v>3945</v>
      </c>
      <c r="D56" s="933">
        <v>0.1385281385281385</v>
      </c>
      <c r="E56" s="561" t="s">
        <v>1098</v>
      </c>
      <c r="F56" s="754">
        <v>3618</v>
      </c>
      <c r="G56" s="940">
        <v>5.1438535309503042E-2</v>
      </c>
      <c r="H56" s="570" t="s">
        <v>731</v>
      </c>
      <c r="I56" s="754">
        <v>3591</v>
      </c>
      <c r="J56" s="957">
        <v>9.6153846153846256E-2</v>
      </c>
      <c r="K56" s="570" t="s">
        <v>727</v>
      </c>
      <c r="L56" s="744">
        <v>3278</v>
      </c>
      <c r="M56" s="940">
        <v>6.2216461438755699E-2</v>
      </c>
      <c r="N56" s="422" t="s">
        <v>725</v>
      </c>
      <c r="O56" s="744">
        <v>3193</v>
      </c>
      <c r="P56" s="810">
        <v>5.4491413474240469E-2</v>
      </c>
      <c r="S56" s="422" t="s">
        <v>728</v>
      </c>
      <c r="T56" s="744">
        <v>3157</v>
      </c>
      <c r="U56" s="797">
        <v>0.19989999999999999</v>
      </c>
      <c r="V56" s="335" t="s" ph="1">
        <v>729</v>
      </c>
      <c r="W56" s="744">
        <v>2831</v>
      </c>
      <c r="X56" s="852">
        <v>6.7500000000000004E-2</v>
      </c>
      <c r="Y56" s="332" t="s">
        <v>730</v>
      </c>
      <c r="Z56" s="744">
        <v>2967</v>
      </c>
      <c r="AA56" s="852">
        <v>-8.3999999999999995E-3</v>
      </c>
    </row>
    <row r="57" spans="1:30" ht="27.75" customHeight="1">
      <c r="A57" s="331">
        <v>43</v>
      </c>
      <c r="B57" s="319" t="s">
        <v>1098</v>
      </c>
      <c r="C57" s="747">
        <v>3785</v>
      </c>
      <c r="D57" s="932">
        <v>4.6158098396904323E-2</v>
      </c>
      <c r="E57" s="660" t="s">
        <v>1099</v>
      </c>
      <c r="F57" s="732">
        <v>3497</v>
      </c>
      <c r="G57" s="944">
        <v>9.235209235209263E-3</v>
      </c>
      <c r="H57" s="757" t="s">
        <v>1099</v>
      </c>
      <c r="I57" s="732">
        <v>3465</v>
      </c>
      <c r="J57" s="944" t="s">
        <v>99</v>
      </c>
      <c r="K57" s="313" t="s">
        <v>731</v>
      </c>
      <c r="L57" s="743">
        <v>3276</v>
      </c>
      <c r="M57" s="939">
        <v>0.23622641509433961</v>
      </c>
      <c r="N57" s="332" t="s">
        <v>739</v>
      </c>
      <c r="O57" s="743">
        <v>3176</v>
      </c>
      <c r="P57" s="928">
        <v>0.10469565217391308</v>
      </c>
      <c r="S57" s="332" t="s">
        <v>726</v>
      </c>
      <c r="T57" s="743">
        <v>3076</v>
      </c>
      <c r="U57" s="796">
        <v>4.9799999999999997E-2</v>
      </c>
      <c r="V57" s="332" t="s">
        <v>733</v>
      </c>
      <c r="W57" s="744">
        <v>2826</v>
      </c>
      <c r="X57" s="852">
        <v>1.95E-2</v>
      </c>
      <c r="Y57" s="335" t="s">
        <v>723</v>
      </c>
      <c r="Z57" s="744">
        <v>2854</v>
      </c>
      <c r="AA57" s="852">
        <v>0.14710000000000001</v>
      </c>
      <c r="AD57" s="414"/>
    </row>
    <row r="58" spans="1:30" ht="27.75" customHeight="1">
      <c r="A58" s="331">
        <v>44</v>
      </c>
      <c r="B58" s="599" t="s">
        <v>1099</v>
      </c>
      <c r="C58" s="748">
        <v>3750</v>
      </c>
      <c r="D58" s="933">
        <v>7.234772662281963E-2</v>
      </c>
      <c r="E58" s="561" t="s">
        <v>766</v>
      </c>
      <c r="F58" s="754">
        <v>3488</v>
      </c>
      <c r="G58" s="940">
        <v>5.6649500151469301E-2</v>
      </c>
      <c r="H58" s="551" t="s">
        <v>1098</v>
      </c>
      <c r="I58" s="754">
        <v>3441</v>
      </c>
      <c r="J58" s="957">
        <v>5.2937576499388017E-2</v>
      </c>
      <c r="K58" s="551" t="s">
        <v>1098</v>
      </c>
      <c r="L58" s="744">
        <v>3268</v>
      </c>
      <c r="M58" s="940">
        <v>9.3708165997322679E-2</v>
      </c>
      <c r="N58" s="588" t="s" ph="1">
        <v>726</v>
      </c>
      <c r="O58" s="744">
        <v>3148</v>
      </c>
      <c r="P58" s="810">
        <v>2.3407022106632036E-2</v>
      </c>
      <c r="S58" s="588" t="s" ph="1">
        <v>729</v>
      </c>
      <c r="T58" s="744">
        <v>3029</v>
      </c>
      <c r="U58" s="797">
        <v>6.9900000000000004E-2</v>
      </c>
      <c r="V58" s="335" t="s">
        <v>725</v>
      </c>
      <c r="W58" s="744">
        <v>2755</v>
      </c>
      <c r="X58" s="852">
        <v>-7.3599999999999999E-2</v>
      </c>
      <c r="Y58" s="353" t="s">
        <v>735</v>
      </c>
      <c r="Z58" s="744">
        <v>2820</v>
      </c>
      <c r="AA58" s="852">
        <v>-1.12E-2</v>
      </c>
    </row>
    <row r="59" spans="1:30" ht="27.75" customHeight="1" thickBot="1">
      <c r="A59" s="331">
        <v>45</v>
      </c>
      <c r="B59" s="319" t="s">
        <v>986</v>
      </c>
      <c r="C59" s="747">
        <v>3665</v>
      </c>
      <c r="D59" s="936">
        <v>5.0745412844036775E-2</v>
      </c>
      <c r="E59" s="660" t="s">
        <v>1666</v>
      </c>
      <c r="F59" s="743">
        <v>3465</v>
      </c>
      <c r="G59" s="939">
        <v>-3.5087719298245612E-2</v>
      </c>
      <c r="H59" s="590" t="s">
        <v>725</v>
      </c>
      <c r="I59" s="732">
        <v>3301</v>
      </c>
      <c r="J59" s="955">
        <v>4.8706240487061958E-3</v>
      </c>
      <c r="K59" s="343" t="s" ph="1">
        <v>736</v>
      </c>
      <c r="L59" s="743">
        <v>3203</v>
      </c>
      <c r="M59" s="939">
        <v>0.16812545587162653</v>
      </c>
      <c r="N59" s="335" t="s" ph="1">
        <v>729</v>
      </c>
      <c r="O59" s="743">
        <v>3093</v>
      </c>
      <c r="P59" s="928">
        <v>2.1129085506767842E-2</v>
      </c>
      <c r="S59" s="332" t="s" ph="1">
        <v>725</v>
      </c>
      <c r="T59" s="743">
        <v>3028</v>
      </c>
      <c r="U59" s="796">
        <v>9.9099999999999994E-2</v>
      </c>
      <c r="V59" s="322" t="s">
        <v>730</v>
      </c>
      <c r="W59" s="733">
        <v>2631</v>
      </c>
      <c r="X59" s="855">
        <v>-0.1132</v>
      </c>
      <c r="Y59" s="322" t="s">
        <v>732</v>
      </c>
      <c r="Z59" s="733">
        <v>2805</v>
      </c>
      <c r="AA59" s="850">
        <v>-2.5700000000000001E-2</v>
      </c>
    </row>
    <row r="60" spans="1:30" ht="27.75" customHeight="1">
      <c r="A60" s="337">
        <v>46</v>
      </c>
      <c r="B60" s="558" t="s">
        <v>738</v>
      </c>
      <c r="C60" s="750">
        <v>3448</v>
      </c>
      <c r="D60" s="935">
        <v>5.0258909533962948E-2</v>
      </c>
      <c r="E60" s="607" t="s">
        <v>1667</v>
      </c>
      <c r="F60" s="745">
        <v>3418</v>
      </c>
      <c r="G60" s="948">
        <v>6.4797507788161957E-2</v>
      </c>
      <c r="H60" s="586" t="s" ph="1">
        <v>729</v>
      </c>
      <c r="I60" s="745">
        <v>3191</v>
      </c>
      <c r="J60" s="943">
        <v>3.806115810019528E-2</v>
      </c>
      <c r="K60" s="591" t="s" ph="1">
        <v>729</v>
      </c>
      <c r="L60" s="745">
        <v>3074</v>
      </c>
      <c r="M60" s="948">
        <v>-6.1429033301002578E-3</v>
      </c>
      <c r="N60" s="587" t="s">
        <v>723</v>
      </c>
      <c r="O60" s="745">
        <v>3086</v>
      </c>
      <c r="P60" s="809">
        <v>-3.0778894472361817E-2</v>
      </c>
      <c r="S60" s="587" t="s">
        <v>737</v>
      </c>
      <c r="T60" s="745">
        <v>3002</v>
      </c>
      <c r="U60" s="795">
        <v>6.2300000000000001E-2</v>
      </c>
      <c r="V60" s="339" t="s">
        <v>724</v>
      </c>
      <c r="W60" s="745">
        <v>2628</v>
      </c>
      <c r="X60" s="854">
        <v>-0.14729999999999999</v>
      </c>
      <c r="Y60" s="402" t="s">
        <v>726</v>
      </c>
      <c r="Z60" s="830">
        <v>2777</v>
      </c>
      <c r="AA60" s="858">
        <v>8.5599999999999996E-2</v>
      </c>
    </row>
    <row r="61" spans="1:30" ht="27.75" customHeight="1">
      <c r="A61" s="331">
        <v>47</v>
      </c>
      <c r="B61" s="544" t="s">
        <v>727</v>
      </c>
      <c r="C61" s="747">
        <v>3445</v>
      </c>
      <c r="D61" s="932">
        <v>7.8993563487419483E-3</v>
      </c>
      <c r="E61" s="319" t="s">
        <v>771</v>
      </c>
      <c r="F61" s="743">
        <v>3384</v>
      </c>
      <c r="G61" s="939">
        <v>0.13480885311871238</v>
      </c>
      <c r="H61" s="316" t="s">
        <v>1100</v>
      </c>
      <c r="I61" s="743">
        <v>3142</v>
      </c>
      <c r="J61" s="955">
        <v>3.97088021178027E-2</v>
      </c>
      <c r="K61" s="313" t="s">
        <v>1100</v>
      </c>
      <c r="L61" s="743">
        <v>3022</v>
      </c>
      <c r="M61" s="939">
        <v>9.4134685010861752E-2</v>
      </c>
      <c r="N61" s="332" t="s">
        <v>1098</v>
      </c>
      <c r="O61" s="743">
        <v>2988</v>
      </c>
      <c r="P61" s="928">
        <v>1.667233752977193E-2</v>
      </c>
      <c r="S61" s="332" t="s">
        <v>734</v>
      </c>
      <c r="T61" s="743">
        <v>2939</v>
      </c>
      <c r="U61" s="796" t="s">
        <v>485</v>
      </c>
      <c r="V61" s="332" t="s">
        <v>739</v>
      </c>
      <c r="W61" s="744">
        <v>2607</v>
      </c>
      <c r="X61" s="852">
        <v>-7.0599999999999996E-2</v>
      </c>
      <c r="Y61" s="332" t="s">
        <v>733</v>
      </c>
      <c r="Z61" s="744">
        <v>2772</v>
      </c>
      <c r="AA61" s="852">
        <v>-4.9056603773584895E-2</v>
      </c>
    </row>
    <row r="62" spans="1:30" ht="27.75" customHeight="1">
      <c r="A62" s="331">
        <v>48</v>
      </c>
      <c r="B62" s="561" t="s">
        <v>808</v>
      </c>
      <c r="C62" s="748">
        <v>3213</v>
      </c>
      <c r="D62" s="933">
        <v>9.174311926605494E-2</v>
      </c>
      <c r="E62" s="561" t="s">
        <v>1100</v>
      </c>
      <c r="F62" s="744">
        <v>3283</v>
      </c>
      <c r="G62" s="940">
        <v>4.4875875238701513E-2</v>
      </c>
      <c r="H62" s="551" t="s">
        <v>726</v>
      </c>
      <c r="I62" s="744">
        <v>2982</v>
      </c>
      <c r="J62" s="957">
        <v>5.14809590973202E-2</v>
      </c>
      <c r="K62" s="551" t="s">
        <v>739</v>
      </c>
      <c r="L62" s="744">
        <v>2948</v>
      </c>
      <c r="M62" s="940">
        <v>-7.1788413098236803E-2</v>
      </c>
      <c r="N62" s="422" t="s">
        <v>740</v>
      </c>
      <c r="O62" s="744">
        <v>2763</v>
      </c>
      <c r="P62" s="810">
        <v>-7.9613590939373702E-2</v>
      </c>
      <c r="S62" s="422" t="s">
        <v>741</v>
      </c>
      <c r="T62" s="744">
        <v>2881</v>
      </c>
      <c r="U62" s="797">
        <v>9.6299999999999997E-2</v>
      </c>
      <c r="V62" s="332" t="s">
        <v>742</v>
      </c>
      <c r="W62" s="744">
        <v>2522</v>
      </c>
      <c r="X62" s="852">
        <v>3.9100000000000003E-2</v>
      </c>
      <c r="Y62" s="335" t="s" ph="1">
        <v>729</v>
      </c>
      <c r="Z62" s="744">
        <v>2652</v>
      </c>
      <c r="AA62" s="852">
        <v>6.8062827225130906E-2</v>
      </c>
    </row>
    <row r="63" spans="1:30" ht="27.75" customHeight="1">
      <c r="A63" s="331">
        <v>49</v>
      </c>
      <c r="B63" s="660" t="s">
        <v>1095</v>
      </c>
      <c r="C63" s="751">
        <v>3153</v>
      </c>
      <c r="D63" s="937">
        <v>0.15791406536907826</v>
      </c>
      <c r="E63" s="660" t="s" ph="1">
        <v>729</v>
      </c>
      <c r="F63" s="743">
        <v>2991</v>
      </c>
      <c r="G63" s="939">
        <v>-6.2676277029144467E-2</v>
      </c>
      <c r="H63" s="415" t="s">
        <v>1102</v>
      </c>
      <c r="I63" s="756">
        <v>2847</v>
      </c>
      <c r="J63" s="945">
        <v>0.17888198757763973</v>
      </c>
      <c r="K63" s="316" t="s">
        <v>740</v>
      </c>
      <c r="L63" s="756">
        <v>2943</v>
      </c>
      <c r="M63" s="1347">
        <v>6.514657980456029E-2</v>
      </c>
      <c r="N63" s="332" t="s">
        <v>1100</v>
      </c>
      <c r="O63" s="743">
        <v>2762</v>
      </c>
      <c r="P63" s="928">
        <v>3.3295922184811033E-2</v>
      </c>
      <c r="S63" s="332" t="s">
        <v>739</v>
      </c>
      <c r="T63" s="743">
        <v>2875</v>
      </c>
      <c r="U63" s="796">
        <v>0.10290000000000001</v>
      </c>
      <c r="V63" s="341" t="s">
        <v>736</v>
      </c>
      <c r="W63" s="753">
        <v>2486</v>
      </c>
      <c r="X63" s="853">
        <v>3.9300000000000002E-2</v>
      </c>
      <c r="Y63" s="341" t="s">
        <v>742</v>
      </c>
      <c r="Z63" s="753">
        <v>2427</v>
      </c>
      <c r="AA63" s="853">
        <v>-3.9572615749901119E-2</v>
      </c>
    </row>
    <row r="64" spans="1:30" ht="27.75" customHeight="1" thickBot="1">
      <c r="A64" s="336">
        <v>50</v>
      </c>
      <c r="B64" s="722" t="s">
        <v>998</v>
      </c>
      <c r="C64" s="730">
        <v>3030</v>
      </c>
      <c r="D64" s="930">
        <v>-0.10460992907801414</v>
      </c>
      <c r="E64" s="722" t="s">
        <v>733</v>
      </c>
      <c r="F64" s="733">
        <v>2943</v>
      </c>
      <c r="G64" s="952">
        <v>3.4810126582278444E-2</v>
      </c>
      <c r="H64" s="569" t="s">
        <v>740</v>
      </c>
      <c r="I64" s="733">
        <v>2844</v>
      </c>
      <c r="J64" s="952">
        <v>-3.3639143730886834E-2</v>
      </c>
      <c r="K64" s="569" t="s">
        <v>726</v>
      </c>
      <c r="L64" s="733">
        <v>2836</v>
      </c>
      <c r="M64" s="1352">
        <v>-9.911054637865313E-2</v>
      </c>
      <c r="N64" s="423" t="s">
        <v>736</v>
      </c>
      <c r="O64" s="733">
        <v>2742</v>
      </c>
      <c r="P64" s="1353">
        <v>0.13870431893687707</v>
      </c>
      <c r="S64" s="589" t="s">
        <v>743</v>
      </c>
      <c r="T64" s="733">
        <v>2673</v>
      </c>
      <c r="U64" s="800">
        <v>8.6143843965867495E-2</v>
      </c>
      <c r="V64" s="322" t="s">
        <v>743</v>
      </c>
      <c r="W64" s="733">
        <v>2461</v>
      </c>
      <c r="X64" s="850">
        <v>5.0362782757148894E-2</v>
      </c>
      <c r="Y64" s="322" t="s">
        <v>744</v>
      </c>
      <c r="Z64" s="733">
        <v>2392</v>
      </c>
      <c r="AA64" s="850">
        <v>-6.1960784313725537E-2</v>
      </c>
    </row>
    <row r="66" spans="1:25" ht="27.75" customHeight="1">
      <c r="A66" s="1018">
        <v>51</v>
      </c>
      <c r="B66" s="1354" t="s">
        <v>729</v>
      </c>
      <c r="C66" s="1020">
        <v>2983</v>
      </c>
      <c r="D66" s="1355">
        <v>-2.6746907388832675E-3</v>
      </c>
      <c r="E66" s="1356" t="s">
        <v>732</v>
      </c>
      <c r="F66" s="1020">
        <v>2817</v>
      </c>
      <c r="G66" s="1357">
        <v>2.1392313270485852E-2</v>
      </c>
      <c r="K66" s="92"/>
    </row>
    <row r="67" spans="1:25" ht="27.75" customHeight="1">
      <c r="A67" s="1018">
        <v>52</v>
      </c>
      <c r="B67" s="1354" t="s">
        <v>781</v>
      </c>
      <c r="C67" s="1020">
        <v>2946</v>
      </c>
      <c r="D67" s="1355">
        <v>0.12614678899082565</v>
      </c>
      <c r="E67" s="1019" t="s">
        <v>1102</v>
      </c>
      <c r="F67" s="1020">
        <v>2782</v>
      </c>
      <c r="G67" s="1357">
        <v>-2.2831050228310557E-2</v>
      </c>
    </row>
    <row r="68" spans="1:25" ht="27.75" customHeight="1">
      <c r="A68" s="1018">
        <v>53</v>
      </c>
      <c r="B68" s="1354" t="s" ph="1">
        <v>1001</v>
      </c>
      <c r="C68" s="1020">
        <v>2892</v>
      </c>
      <c r="D68" s="1355">
        <v>0.24226804123711343</v>
      </c>
      <c r="E68" s="1354" t="s">
        <v>1101</v>
      </c>
      <c r="F68" s="1020">
        <v>2782</v>
      </c>
      <c r="G68" s="1357">
        <v>7.4131274131274072E-2</v>
      </c>
      <c r="V68" s="95" ph="1"/>
      <c r="Y68" s="95" ph="1"/>
    </row>
    <row r="69" spans="1:25" ht="27.75" customHeight="1">
      <c r="A69" s="1018">
        <v>53</v>
      </c>
      <c r="B69" s="1354" t="s">
        <v>1101</v>
      </c>
      <c r="C69" s="1020">
        <v>2892</v>
      </c>
      <c r="D69" s="1355">
        <v>3.953989935298341E-2</v>
      </c>
      <c r="E69" s="1354" t="s">
        <v>1103</v>
      </c>
      <c r="F69" s="1020">
        <v>2723</v>
      </c>
      <c r="G69" s="1358" t="s">
        <v>99</v>
      </c>
    </row>
    <row r="70" spans="1:25" ht="27.75" customHeight="1">
      <c r="A70" s="1018">
        <v>55</v>
      </c>
      <c r="B70" s="1019" t="s">
        <v>1102</v>
      </c>
      <c r="C70" s="1020">
        <v>2875</v>
      </c>
      <c r="D70" s="1355">
        <v>3.3429187634795188E-2</v>
      </c>
      <c r="E70" s="1354" t="s">
        <v>810</v>
      </c>
      <c r="F70" s="1020">
        <v>2716</v>
      </c>
      <c r="G70" s="1359">
        <v>4.3812451960030696E-2</v>
      </c>
    </row>
    <row r="71" spans="1:25" ht="15" customHeight="1">
      <c r="B71" s="345"/>
      <c r="K71" s="345"/>
      <c r="N71" s="345"/>
      <c r="S71" s="345"/>
      <c r="V71" s="345"/>
      <c r="Y71" s="345"/>
    </row>
    <row r="72" spans="1:25" ht="15" customHeight="1">
      <c r="B72" s="345"/>
      <c r="K72" s="345"/>
      <c r="N72" s="345"/>
      <c r="S72" s="345"/>
      <c r="V72" s="345"/>
      <c r="Y72" s="345"/>
    </row>
    <row r="73" spans="1:25" ht="15" customHeight="1">
      <c r="B73" s="345"/>
      <c r="K73" s="345"/>
      <c r="N73" s="345"/>
      <c r="S73" s="345"/>
      <c r="V73" s="345"/>
      <c r="Y73" s="345"/>
    </row>
    <row r="74" spans="1:25" ht="15" customHeight="1">
      <c r="B74" s="345"/>
      <c r="K74" s="345"/>
      <c r="N74" s="345"/>
      <c r="S74" s="345"/>
      <c r="V74" s="345"/>
      <c r="Y74" s="345"/>
    </row>
    <row r="75" spans="1:25" ht="15" customHeight="1">
      <c r="B75" s="345"/>
      <c r="K75" s="345"/>
      <c r="N75" s="345"/>
      <c r="S75" s="345"/>
      <c r="V75" s="345"/>
      <c r="Y75" s="345"/>
    </row>
    <row r="76" spans="1:25" ht="15" customHeight="1">
      <c r="B76" s="345"/>
      <c r="E76" s="346"/>
      <c r="H76" s="346"/>
      <c r="K76" s="345"/>
      <c r="N76" s="345"/>
      <c r="S76" s="345"/>
      <c r="V76" s="345"/>
      <c r="Y76" s="345"/>
    </row>
    <row r="77" spans="1:25" ht="15" customHeight="1">
      <c r="B77" s="345"/>
      <c r="E77" s="346"/>
      <c r="H77" s="346"/>
      <c r="K77" s="345"/>
      <c r="N77" s="345"/>
      <c r="S77" s="345"/>
      <c r="V77" s="345"/>
      <c r="Y77" s="345"/>
    </row>
    <row r="78" spans="1:25" ht="15" customHeight="1">
      <c r="B78" s="345"/>
      <c r="K78" s="345"/>
      <c r="N78" s="345"/>
      <c r="S78" s="345"/>
      <c r="V78" s="345"/>
      <c r="Y78" s="345"/>
    </row>
    <row r="79" spans="1:25" ht="15" customHeight="1">
      <c r="B79" s="345"/>
      <c r="K79" s="345"/>
      <c r="N79" s="345"/>
      <c r="S79" s="345"/>
      <c r="V79" s="345"/>
      <c r="Y79" s="345"/>
    </row>
    <row r="80" spans="1:25" ht="15" customHeight="1">
      <c r="B80" s="345"/>
      <c r="K80" s="345"/>
      <c r="N80" s="345"/>
      <c r="S80" s="345"/>
      <c r="V80" s="345"/>
      <c r="Y80" s="345"/>
    </row>
    <row r="81" spans="2:25" ht="15" customHeight="1">
      <c r="B81" s="345"/>
      <c r="K81" s="345"/>
      <c r="N81" s="345"/>
      <c r="S81" s="345"/>
      <c r="V81" s="345"/>
      <c r="Y81" s="345"/>
    </row>
    <row r="82" spans="2:25" ht="15" customHeight="1">
      <c r="B82" s="345"/>
      <c r="K82" s="345"/>
      <c r="N82" s="345"/>
      <c r="S82" s="345"/>
      <c r="V82" s="345"/>
      <c r="Y82" s="345"/>
    </row>
    <row r="83" spans="2:25" ht="15" customHeight="1">
      <c r="B83" s="345"/>
      <c r="K83" s="345"/>
      <c r="N83" s="345"/>
      <c r="S83" s="345"/>
      <c r="V83" s="345"/>
      <c r="Y83" s="345"/>
    </row>
    <row r="84" spans="2:25" ht="15" customHeight="1">
      <c r="B84" s="345"/>
      <c r="K84" s="345"/>
      <c r="N84" s="345"/>
      <c r="S84" s="345"/>
      <c r="V84" s="345"/>
      <c r="Y84" s="345"/>
    </row>
    <row r="85" spans="2:25" ht="15" customHeight="1">
      <c r="B85" s="345"/>
      <c r="K85" s="345"/>
      <c r="N85" s="345"/>
      <c r="S85" s="345"/>
      <c r="V85" s="345"/>
      <c r="Y85" s="345"/>
    </row>
    <row r="86" spans="2:25" ht="15" customHeight="1">
      <c r="B86" s="345"/>
      <c r="K86" s="345"/>
      <c r="N86" s="345"/>
      <c r="S86" s="345"/>
      <c r="V86" s="345"/>
      <c r="Y86" s="345"/>
    </row>
    <row r="87" spans="2:25" ht="15" customHeight="1">
      <c r="B87" s="345"/>
      <c r="K87" s="345"/>
      <c r="N87" s="345"/>
      <c r="S87" s="345"/>
      <c r="V87" s="345"/>
      <c r="Y87" s="345"/>
    </row>
    <row r="88" spans="2:25" ht="15" customHeight="1">
      <c r="B88" s="345"/>
      <c r="K88" s="345"/>
      <c r="N88" s="345"/>
      <c r="S88" s="345"/>
      <c r="V88" s="345"/>
      <c r="Y88" s="345"/>
    </row>
    <row r="89" spans="2:25" ht="15" customHeight="1">
      <c r="B89" s="345"/>
      <c r="K89" s="345"/>
      <c r="N89" s="345"/>
      <c r="S89" s="345"/>
      <c r="V89" s="345"/>
      <c r="Y89" s="345"/>
    </row>
  </sheetData>
  <mergeCells count="2">
    <mergeCell ref="A5:A6"/>
    <mergeCell ref="A38:A39"/>
  </mergeCells>
  <phoneticPr fontId="38"/>
  <printOptions horizontalCentered="1"/>
  <pageMargins left="0" right="0"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19"/>
  <sheetViews>
    <sheetView zoomScaleNormal="100" zoomScaleSheetLayoutView="100" workbookViewId="0">
      <selection activeCell="A9" sqref="A9:J9"/>
    </sheetView>
  </sheetViews>
  <sheetFormatPr defaultRowHeight="13.5"/>
  <cols>
    <col min="1" max="10" width="8.125" customWidth="1"/>
  </cols>
  <sheetData>
    <row r="1" spans="1:10" ht="33" customHeight="1">
      <c r="A1" s="1599"/>
      <c r="B1" s="1599"/>
      <c r="C1" s="1599"/>
      <c r="D1" s="1599"/>
      <c r="E1" s="1599"/>
      <c r="F1" s="1599"/>
      <c r="G1" s="1599"/>
      <c r="H1" s="1599"/>
      <c r="I1" s="1599"/>
      <c r="J1" s="1599"/>
    </row>
    <row r="2" spans="1:10" ht="21" customHeight="1">
      <c r="A2" s="1600" t="s">
        <v>1430</v>
      </c>
      <c r="B2" s="1600"/>
      <c r="C2" s="1600"/>
      <c r="D2" s="1600"/>
      <c r="E2" s="1600"/>
      <c r="F2" s="1600"/>
      <c r="G2" s="1600"/>
      <c r="H2" s="1600"/>
      <c r="I2" s="1600"/>
      <c r="J2" s="1600"/>
    </row>
    <row r="5" spans="1:10" ht="90.75" customHeight="1">
      <c r="A5" s="1597" t="s">
        <v>1401</v>
      </c>
      <c r="B5" s="1597"/>
      <c r="C5" s="1597"/>
      <c r="D5" s="1597"/>
      <c r="E5" s="1597"/>
      <c r="F5" s="1597"/>
      <c r="G5" s="1597"/>
      <c r="H5" s="1597"/>
      <c r="I5" s="1597"/>
      <c r="J5" s="1597"/>
    </row>
    <row r="6" spans="1:10" ht="16.5" customHeight="1">
      <c r="A6" s="286"/>
      <c r="B6" s="286"/>
      <c r="C6" s="286"/>
      <c r="D6" s="286"/>
      <c r="E6" s="286"/>
      <c r="F6" s="286"/>
      <c r="G6" s="286"/>
      <c r="H6" s="286"/>
      <c r="I6" s="286"/>
      <c r="J6" s="286"/>
    </row>
    <row r="7" spans="1:10" ht="187.5" customHeight="1">
      <c r="A7" s="1597" t="s">
        <v>1421</v>
      </c>
      <c r="B7" s="1597"/>
      <c r="C7" s="1597"/>
      <c r="D7" s="1597"/>
      <c r="E7" s="1597"/>
      <c r="F7" s="1597"/>
      <c r="G7" s="1597"/>
      <c r="H7" s="1597"/>
      <c r="I7" s="1597"/>
      <c r="J7" s="1597"/>
    </row>
    <row r="8" spans="1:10" ht="16.5" customHeight="1">
      <c r="A8" s="286"/>
      <c r="B8" s="286"/>
      <c r="C8" s="286"/>
      <c r="D8" s="286"/>
      <c r="E8" s="286"/>
      <c r="F8" s="286"/>
      <c r="G8" s="286"/>
      <c r="H8" s="286"/>
      <c r="I8" s="286"/>
      <c r="J8" s="286"/>
    </row>
    <row r="9" spans="1:10" ht="196.5" customHeight="1">
      <c r="A9" s="1597" t="s">
        <v>991</v>
      </c>
      <c r="B9" s="1597"/>
      <c r="C9" s="1597"/>
      <c r="D9" s="1597"/>
      <c r="E9" s="1597"/>
      <c r="F9" s="1597"/>
      <c r="G9" s="1597"/>
      <c r="H9" s="1597"/>
      <c r="I9" s="1597"/>
      <c r="J9" s="1597"/>
    </row>
    <row r="10" spans="1:10" ht="16.5" customHeight="1">
      <c r="A10" s="286"/>
      <c r="B10" s="286"/>
      <c r="C10" s="286"/>
      <c r="D10" s="286"/>
      <c r="E10" s="286"/>
      <c r="F10" s="286"/>
      <c r="G10" s="286"/>
      <c r="H10" s="286"/>
      <c r="I10" s="286"/>
      <c r="J10" s="286"/>
    </row>
    <row r="11" spans="1:10" ht="35.25" customHeight="1">
      <c r="A11" s="1597" t="s">
        <v>1422</v>
      </c>
      <c r="B11" s="1597"/>
      <c r="C11" s="1597"/>
      <c r="D11" s="1597"/>
      <c r="E11" s="1597"/>
      <c r="F11" s="1597"/>
      <c r="G11" s="1597"/>
      <c r="H11" s="1597"/>
      <c r="I11" s="1597"/>
      <c r="J11" s="1597"/>
    </row>
    <row r="12" spans="1:10" ht="16.5" customHeight="1">
      <c r="A12" s="286"/>
      <c r="B12" s="286"/>
      <c r="C12" s="286"/>
      <c r="D12" s="286"/>
      <c r="E12" s="286"/>
      <c r="F12" s="286"/>
      <c r="G12" s="286"/>
      <c r="H12" s="286"/>
      <c r="I12" s="286"/>
      <c r="J12" s="286"/>
    </row>
    <row r="13" spans="1:10" ht="27" customHeight="1">
      <c r="A13" s="1597" t="s">
        <v>1431</v>
      </c>
      <c r="B13" s="1597"/>
      <c r="C13" s="1597"/>
      <c r="D13" s="1597"/>
      <c r="E13" s="1597"/>
      <c r="F13" s="1597"/>
      <c r="G13" s="1597"/>
      <c r="H13" s="1597"/>
      <c r="I13" s="1597"/>
      <c r="J13" s="1597"/>
    </row>
    <row r="14" spans="1:10" ht="20.25" customHeight="1">
      <c r="A14" s="286"/>
      <c r="B14" s="286"/>
      <c r="C14" s="286"/>
      <c r="D14" s="286"/>
      <c r="E14" s="286"/>
      <c r="F14" s="286"/>
      <c r="G14" s="286"/>
      <c r="H14" s="286"/>
      <c r="I14" s="286"/>
      <c r="J14" s="286"/>
    </row>
    <row r="15" spans="1:10" ht="18.75" customHeight="1">
      <c r="A15" s="1598" t="s">
        <v>1402</v>
      </c>
      <c r="B15" s="1598"/>
      <c r="C15" s="1598"/>
      <c r="D15" s="1598"/>
      <c r="E15" s="1598"/>
      <c r="F15" s="1598"/>
      <c r="G15" s="1598"/>
      <c r="H15" s="1598"/>
      <c r="I15" s="1598"/>
      <c r="J15" s="1598"/>
    </row>
    <row r="16" spans="1:10" ht="21.75" customHeight="1">
      <c r="A16" s="1598" t="s">
        <v>631</v>
      </c>
      <c r="B16" s="1598"/>
      <c r="C16" s="1598"/>
      <c r="D16" s="1598"/>
      <c r="E16" s="1598"/>
      <c r="F16" s="1598"/>
      <c r="G16" s="1598"/>
      <c r="H16" s="1598"/>
      <c r="I16" s="1598"/>
      <c r="J16" s="1598"/>
    </row>
    <row r="17" spans="1:10" ht="20.25" customHeight="1">
      <c r="A17" s="286"/>
      <c r="B17" s="286"/>
      <c r="C17" s="286"/>
      <c r="D17" s="286"/>
      <c r="E17" s="286"/>
      <c r="F17" s="286"/>
      <c r="G17" s="286"/>
      <c r="H17" s="286"/>
      <c r="I17" s="286"/>
      <c r="J17" s="286"/>
    </row>
    <row r="18" spans="1:10">
      <c r="A18" s="3"/>
      <c r="B18" s="3"/>
      <c r="C18" s="3"/>
      <c r="D18" s="3"/>
      <c r="E18" s="3"/>
      <c r="F18" s="3"/>
      <c r="G18" s="3"/>
      <c r="H18" s="3"/>
      <c r="I18" s="3"/>
      <c r="J18" s="3"/>
    </row>
    <row r="19" spans="1:10">
      <c r="A19" s="3"/>
      <c r="B19" s="3"/>
      <c r="C19" s="3"/>
      <c r="D19" s="3"/>
      <c r="E19" s="3"/>
      <c r="F19" s="3"/>
      <c r="G19" s="3"/>
      <c r="H19" s="3"/>
      <c r="I19" s="3"/>
      <c r="J19" s="3"/>
    </row>
  </sheetData>
  <mergeCells count="9">
    <mergeCell ref="A13:J13"/>
    <mergeCell ref="A15:J15"/>
    <mergeCell ref="A16:J16"/>
    <mergeCell ref="A1:J1"/>
    <mergeCell ref="A2:J2"/>
    <mergeCell ref="A5:J5"/>
    <mergeCell ref="A7:J7"/>
    <mergeCell ref="A9:J9"/>
    <mergeCell ref="A11:J11"/>
  </mergeCells>
  <phoneticPr fontId="3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H118"/>
  <sheetViews>
    <sheetView view="pageBreakPreview" zoomScaleNormal="115" zoomScaleSheetLayoutView="100" workbookViewId="0">
      <selection activeCell="L82" sqref="L82"/>
    </sheetView>
  </sheetViews>
  <sheetFormatPr defaultRowHeight="15" customHeight="1"/>
  <cols>
    <col min="1" max="1" width="2.75" style="91" customWidth="1"/>
    <col min="2" max="2" width="7.5" style="95" customWidth="1"/>
    <col min="3" max="3" width="5" style="93" customWidth="1"/>
    <col min="4" max="4" width="5.75" style="624" customWidth="1"/>
    <col min="5" max="5" width="7.5" style="92" customWidth="1"/>
    <col min="6" max="6" width="5" style="93" customWidth="1"/>
    <col min="7" max="7" width="5.75" style="641" customWidth="1"/>
    <col min="8" max="8" width="7.5" style="92" customWidth="1"/>
    <col min="9" max="9" width="5" style="93" customWidth="1"/>
    <col min="10" max="10" width="5.75" style="641" customWidth="1"/>
    <col min="11" max="11" width="7.5" style="347" customWidth="1"/>
    <col min="12" max="12" width="5" style="93" customWidth="1"/>
    <col min="13" max="13" width="5.75" style="624" customWidth="1"/>
    <col min="14" max="14" width="7.5" style="95" customWidth="1"/>
    <col min="15" max="15" width="5" style="93" customWidth="1"/>
    <col min="16" max="16" width="5.75" style="624" customWidth="1"/>
    <col min="17" max="17" width="2.75" style="74" customWidth="1"/>
    <col min="18" max="18" width="9" style="1004" customWidth="1"/>
    <col min="19" max="19" width="7.5" style="95" customWidth="1"/>
    <col min="20" max="20" width="5" style="93" customWidth="1"/>
    <col min="21" max="21" width="5.75" style="624" customWidth="1"/>
    <col min="22" max="22" width="7.5" style="95" customWidth="1"/>
    <col min="23" max="23" width="5" style="93" customWidth="1"/>
    <col min="24" max="24" width="5.75" style="96" customWidth="1"/>
    <col min="25" max="25" width="7.5" style="348" customWidth="1"/>
    <col min="26" max="26" width="5" style="78" customWidth="1"/>
    <col min="27" max="27" width="5.875" style="838" customWidth="1"/>
    <col min="28" max="28" width="9" style="80" customWidth="1"/>
    <col min="29" max="29" width="9.25" customWidth="1"/>
    <col min="31" max="31" width="17.25" customWidth="1"/>
    <col min="32" max="32" width="9" style="78"/>
    <col min="33" max="34" width="9" style="80"/>
    <col min="35" max="16384" width="9" style="74"/>
  </cols>
  <sheetData>
    <row r="1" spans="1:34" ht="2.1" customHeight="1"/>
    <row r="2" spans="1:34" ht="54.75" customHeight="1">
      <c r="A2" s="74"/>
      <c r="B2" s="301"/>
      <c r="C2" s="301"/>
      <c r="D2" s="625"/>
      <c r="E2" s="301"/>
      <c r="F2" s="301"/>
      <c r="G2" s="625"/>
      <c r="H2" s="301"/>
      <c r="I2" s="301"/>
      <c r="J2" s="625"/>
      <c r="K2" s="301"/>
      <c r="L2" s="301"/>
      <c r="M2" s="625"/>
      <c r="N2" s="301"/>
      <c r="O2" s="301"/>
      <c r="P2" s="625"/>
      <c r="Q2" s="96"/>
      <c r="R2" s="1002"/>
      <c r="S2" s="301"/>
      <c r="T2" s="301"/>
      <c r="U2" s="625"/>
      <c r="V2" s="301"/>
      <c r="W2" s="301"/>
      <c r="X2" s="412"/>
      <c r="Y2" s="74"/>
      <c r="Z2" s="74"/>
      <c r="AA2" s="839"/>
      <c r="AB2" s="74"/>
      <c r="AF2" s="74"/>
      <c r="AG2" s="74"/>
      <c r="AH2" s="74"/>
    </row>
    <row r="3" spans="1:34" ht="17.25" customHeight="1">
      <c r="A3" s="520" t="s">
        <v>745</v>
      </c>
      <c r="B3" s="521"/>
      <c r="C3" s="521"/>
      <c r="D3" s="1360"/>
      <c r="E3" s="522"/>
      <c r="F3" s="522"/>
      <c r="G3" s="642"/>
      <c r="H3" s="522"/>
      <c r="I3" s="523"/>
      <c r="J3" s="646"/>
      <c r="K3" s="302"/>
      <c r="L3" s="301"/>
      <c r="M3" s="625"/>
      <c r="N3" s="301"/>
      <c r="O3" s="301"/>
      <c r="P3" s="1342" t="s">
        <v>1086</v>
      </c>
      <c r="S3" s="301"/>
      <c r="T3" s="301"/>
      <c r="U3" s="1342" t="s">
        <v>1086</v>
      </c>
      <c r="V3" s="301"/>
      <c r="W3" s="301"/>
      <c r="X3" s="1361"/>
      <c r="AA3" s="1362"/>
    </row>
    <row r="4" spans="1:34" ht="13.35" customHeight="1" thickBot="1">
      <c r="A4" s="56"/>
      <c r="B4" s="301"/>
      <c r="C4" s="301"/>
      <c r="D4" s="1344"/>
      <c r="L4" s="301"/>
      <c r="M4" s="625"/>
      <c r="N4" s="301"/>
      <c r="O4" s="301"/>
      <c r="P4" s="1344" t="s">
        <v>1668</v>
      </c>
      <c r="R4" s="1003"/>
      <c r="S4" s="301"/>
      <c r="T4" s="301"/>
      <c r="U4" s="1344" t="s">
        <v>1668</v>
      </c>
      <c r="V4" s="301"/>
      <c r="W4" s="301"/>
      <c r="X4" s="1363"/>
      <c r="AA4" s="1364"/>
    </row>
    <row r="5" spans="1:34" ht="30.75" customHeight="1">
      <c r="A5" s="1740" t="s">
        <v>1669</v>
      </c>
      <c r="B5" s="410" t="s">
        <v>1670</v>
      </c>
      <c r="C5" s="411"/>
      <c r="D5" s="626"/>
      <c r="E5" s="410" t="s">
        <v>1671</v>
      </c>
      <c r="F5" s="411"/>
      <c r="G5" s="626"/>
      <c r="H5" s="407" t="s">
        <v>1672</v>
      </c>
      <c r="I5" s="409"/>
      <c r="J5" s="632"/>
      <c r="K5" s="407" t="s">
        <v>1673</v>
      </c>
      <c r="L5" s="408"/>
      <c r="M5" s="636"/>
      <c r="N5" s="405" t="s">
        <v>1674</v>
      </c>
      <c r="O5" s="406"/>
      <c r="P5" s="637"/>
      <c r="R5" s="1005"/>
      <c r="S5" s="410" t="s">
        <v>1675</v>
      </c>
      <c r="T5" s="411"/>
      <c r="U5" s="626"/>
      <c r="V5" s="410" t="s">
        <v>1676</v>
      </c>
      <c r="W5" s="411"/>
      <c r="X5" s="413"/>
      <c r="Y5" s="1743" t="s">
        <v>1677</v>
      </c>
      <c r="Z5" s="1744"/>
      <c r="AA5" s="1745"/>
    </row>
    <row r="6" spans="1:34" ht="30.75" customHeight="1" thickBot="1">
      <c r="A6" s="1741"/>
      <c r="B6" s="310" t="s">
        <v>655</v>
      </c>
      <c r="C6" s="307" t="s">
        <v>1678</v>
      </c>
      <c r="D6" s="627" t="s">
        <v>13</v>
      </c>
      <c r="E6" s="310" t="s">
        <v>655</v>
      </c>
      <c r="F6" s="307" t="s">
        <v>1678</v>
      </c>
      <c r="G6" s="627" t="s">
        <v>13</v>
      </c>
      <c r="H6" s="304" t="s">
        <v>655</v>
      </c>
      <c r="I6" s="305" t="s">
        <v>1678</v>
      </c>
      <c r="J6" s="633" t="s">
        <v>13</v>
      </c>
      <c r="K6" s="306" t="s">
        <v>655</v>
      </c>
      <c r="L6" s="307" t="s">
        <v>1678</v>
      </c>
      <c r="M6" s="647" t="s">
        <v>13</v>
      </c>
      <c r="N6" s="308" t="s">
        <v>655</v>
      </c>
      <c r="O6" s="307" t="s">
        <v>1678</v>
      </c>
      <c r="P6" s="627" t="s">
        <v>13</v>
      </c>
      <c r="R6" s="1005"/>
      <c r="S6" s="308" t="s">
        <v>655</v>
      </c>
      <c r="T6" s="307" t="s">
        <v>1678</v>
      </c>
      <c r="U6" s="627" t="s">
        <v>13</v>
      </c>
      <c r="V6" s="403" t="s">
        <v>655</v>
      </c>
      <c r="W6" s="307" t="s">
        <v>1678</v>
      </c>
      <c r="X6" s="309" t="s">
        <v>13</v>
      </c>
      <c r="Y6" s="419" t="s">
        <v>655</v>
      </c>
      <c r="Z6" s="307" t="s">
        <v>1678</v>
      </c>
      <c r="AA6" s="840" t="s">
        <v>13</v>
      </c>
    </row>
    <row r="7" spans="1:34" s="80" customFormat="1" ht="27.75" customHeight="1">
      <c r="A7" s="1014">
        <v>1</v>
      </c>
      <c r="B7" s="556" t="s">
        <v>656</v>
      </c>
      <c r="C7" s="771">
        <v>33495</v>
      </c>
      <c r="D7" s="1365">
        <v>3.3190413029396293E-2</v>
      </c>
      <c r="E7" s="556" t="s">
        <v>656</v>
      </c>
      <c r="F7" s="771">
        <v>32419</v>
      </c>
      <c r="G7" s="1365">
        <v>5.3043591242772692E-2</v>
      </c>
      <c r="H7" s="549" t="s">
        <v>656</v>
      </c>
      <c r="I7" s="772">
        <v>30786</v>
      </c>
      <c r="J7" s="938">
        <v>5.1470337101676922E-2</v>
      </c>
      <c r="K7" s="550" t="s">
        <v>656</v>
      </c>
      <c r="L7" s="742">
        <v>29279</v>
      </c>
      <c r="M7" s="948">
        <v>4.9276089449541205E-2</v>
      </c>
      <c r="N7" s="548" t="s">
        <v>746</v>
      </c>
      <c r="O7" s="725">
        <v>27904</v>
      </c>
      <c r="P7" s="809">
        <v>-1.374898384759482E-2</v>
      </c>
      <c r="R7" s="1003"/>
      <c r="S7" s="548" t="s">
        <v>656</v>
      </c>
      <c r="T7" s="725">
        <v>28293</v>
      </c>
      <c r="U7" s="795">
        <v>4.3175282058845132E-2</v>
      </c>
      <c r="V7" s="312" t="s">
        <v>656</v>
      </c>
      <c r="W7" s="725">
        <v>27122</v>
      </c>
      <c r="X7" s="809">
        <v>3.2078846227025393E-2</v>
      </c>
      <c r="Y7" s="421" t="s">
        <v>656</v>
      </c>
      <c r="Z7" s="818">
        <v>26279</v>
      </c>
      <c r="AA7" s="841">
        <v>6.1691984486102136E-2</v>
      </c>
      <c r="AB7" s="349"/>
      <c r="AC7"/>
      <c r="AD7"/>
      <c r="AE7"/>
      <c r="AF7" s="78"/>
    </row>
    <row r="8" spans="1:34" s="80" customFormat="1" ht="27.75" customHeight="1">
      <c r="A8" s="1015">
        <v>2</v>
      </c>
      <c r="B8" s="314" t="s">
        <v>669</v>
      </c>
      <c r="C8" s="726">
        <v>18780</v>
      </c>
      <c r="D8" s="928">
        <v>3.2719274127027687E-2</v>
      </c>
      <c r="E8" s="314" t="s">
        <v>669</v>
      </c>
      <c r="F8" s="726">
        <v>18185</v>
      </c>
      <c r="G8" s="928">
        <v>1.7001286281527861E-2</v>
      </c>
      <c r="H8" s="313" t="s">
        <v>669</v>
      </c>
      <c r="I8" s="737">
        <v>17881</v>
      </c>
      <c r="J8" s="939">
        <v>0.14248290844035516</v>
      </c>
      <c r="K8" s="320" t="s">
        <v>671</v>
      </c>
      <c r="L8" s="737">
        <v>16863</v>
      </c>
      <c r="M8" s="1351">
        <v>3.1565424848596146E-2</v>
      </c>
      <c r="N8" s="547" t="s">
        <v>747</v>
      </c>
      <c r="O8" s="726">
        <v>16347</v>
      </c>
      <c r="P8" s="928">
        <v>1.8314333769388957E-2</v>
      </c>
      <c r="R8" s="1003"/>
      <c r="S8" s="547" t="s">
        <v>671</v>
      </c>
      <c r="T8" s="726">
        <v>16053</v>
      </c>
      <c r="U8" s="796">
        <v>-1.07228692919209E-2</v>
      </c>
      <c r="V8" s="314" t="s">
        <v>671</v>
      </c>
      <c r="W8" s="727">
        <v>16227</v>
      </c>
      <c r="X8" s="810">
        <v>7.9353465478249285E-2</v>
      </c>
      <c r="Y8" s="422" t="s">
        <v>671</v>
      </c>
      <c r="Z8" s="819">
        <v>15034</v>
      </c>
      <c r="AA8" s="842">
        <v>-2.6295336787564794E-2</v>
      </c>
      <c r="AB8" s="349"/>
      <c r="AC8"/>
      <c r="AD8"/>
      <c r="AE8"/>
      <c r="AF8" s="78"/>
    </row>
    <row r="9" spans="1:34" s="80" customFormat="1" ht="27.75" customHeight="1">
      <c r="A9" s="1015">
        <v>3</v>
      </c>
      <c r="B9" s="758" t="s">
        <v>671</v>
      </c>
      <c r="C9" s="727">
        <v>18117</v>
      </c>
      <c r="D9" s="810">
        <v>2.3964279658622134E-2</v>
      </c>
      <c r="E9" s="758" t="s">
        <v>671</v>
      </c>
      <c r="F9" s="727">
        <v>17693</v>
      </c>
      <c r="G9" s="810">
        <v>1.9945811955957904E-2</v>
      </c>
      <c r="H9" s="567" t="s">
        <v>671</v>
      </c>
      <c r="I9" s="740">
        <v>17347</v>
      </c>
      <c r="J9" s="940">
        <v>2.8701891715590344E-2</v>
      </c>
      <c r="K9" s="551" t="s">
        <v>669</v>
      </c>
      <c r="L9" s="740">
        <v>15651</v>
      </c>
      <c r="M9" s="948">
        <v>3.2319767825341295E-2</v>
      </c>
      <c r="N9" s="552" t="s">
        <v>669</v>
      </c>
      <c r="O9" s="727">
        <v>15161</v>
      </c>
      <c r="P9" s="810">
        <v>3.7358877865206974E-2</v>
      </c>
      <c r="R9" s="1003"/>
      <c r="S9" s="552" t="s">
        <v>669</v>
      </c>
      <c r="T9" s="727">
        <v>14615</v>
      </c>
      <c r="U9" s="797">
        <v>4.5197740112994378E-2</v>
      </c>
      <c r="V9" s="314" t="s">
        <v>669</v>
      </c>
      <c r="W9" s="727">
        <v>13983</v>
      </c>
      <c r="X9" s="810">
        <v>4.9695968771113375E-2</v>
      </c>
      <c r="Y9" s="422" t="s">
        <v>669</v>
      </c>
      <c r="Z9" s="819">
        <v>13321</v>
      </c>
      <c r="AA9" s="842">
        <v>4.4948227172889821E-2</v>
      </c>
      <c r="AB9" s="349"/>
      <c r="AC9"/>
      <c r="AD9"/>
      <c r="AE9"/>
      <c r="AF9" s="78"/>
    </row>
    <row r="10" spans="1:34" s="80" customFormat="1" ht="27.75" customHeight="1">
      <c r="A10" s="1015">
        <v>4</v>
      </c>
      <c r="B10" s="314" t="s">
        <v>662</v>
      </c>
      <c r="C10" s="726">
        <v>15720</v>
      </c>
      <c r="D10" s="928">
        <v>6.938775510204076E-2</v>
      </c>
      <c r="E10" s="314" t="s">
        <v>662</v>
      </c>
      <c r="F10" s="726">
        <v>14700</v>
      </c>
      <c r="G10" s="928">
        <v>-3.562290887620545E-2</v>
      </c>
      <c r="H10" s="344" t="s">
        <v>662</v>
      </c>
      <c r="I10" s="773">
        <v>15243</v>
      </c>
      <c r="J10" s="1366">
        <v>0.17353144968819767</v>
      </c>
      <c r="K10" s="344" t="s">
        <v>662</v>
      </c>
      <c r="L10" s="737">
        <v>12989</v>
      </c>
      <c r="M10" s="1351">
        <v>0.18437129570529764</v>
      </c>
      <c r="N10" s="543" t="s">
        <v>675</v>
      </c>
      <c r="O10" s="726">
        <v>11151</v>
      </c>
      <c r="P10" s="928">
        <v>2.3121387283236983E-2</v>
      </c>
      <c r="R10" s="1003"/>
      <c r="S10" s="314" t="s">
        <v>662</v>
      </c>
      <c r="T10" s="726">
        <v>12163</v>
      </c>
      <c r="U10" s="796">
        <v>-2.7737809752198195E-2</v>
      </c>
      <c r="V10" s="314" t="s">
        <v>662</v>
      </c>
      <c r="W10" s="727">
        <v>12510</v>
      </c>
      <c r="X10" s="810">
        <v>-7.9302141157810979E-3</v>
      </c>
      <c r="Y10" s="422" t="s">
        <v>662</v>
      </c>
      <c r="Z10" s="819">
        <v>12610</v>
      </c>
      <c r="AA10" s="842">
        <v>9.6807862920762044E-2</v>
      </c>
      <c r="AB10" s="349"/>
      <c r="AC10"/>
      <c r="AD10"/>
      <c r="AE10"/>
      <c r="AF10" s="78"/>
    </row>
    <row r="11" spans="1:34" s="80" customFormat="1" ht="27.75" customHeight="1">
      <c r="A11" s="1015">
        <v>5</v>
      </c>
      <c r="B11" s="606" t="s">
        <v>675</v>
      </c>
      <c r="C11" s="728">
        <v>12128</v>
      </c>
      <c r="D11" s="811">
        <v>2.0274249179776271E-2</v>
      </c>
      <c r="E11" s="606" t="s">
        <v>675</v>
      </c>
      <c r="F11" s="728">
        <v>11887</v>
      </c>
      <c r="G11" s="811">
        <v>1.2262624542280554E-2</v>
      </c>
      <c r="H11" s="597" t="s">
        <v>675</v>
      </c>
      <c r="I11" s="774">
        <v>11743</v>
      </c>
      <c r="J11" s="941">
        <v>2.9545853059793181E-2</v>
      </c>
      <c r="K11" s="597" t="s">
        <v>675</v>
      </c>
      <c r="L11" s="774">
        <v>11406</v>
      </c>
      <c r="M11" s="1367">
        <v>2.2867904223836444E-2</v>
      </c>
      <c r="N11" s="555" t="s">
        <v>748</v>
      </c>
      <c r="O11" s="728">
        <v>10967</v>
      </c>
      <c r="P11" s="811">
        <v>-9.8331003864178257E-2</v>
      </c>
      <c r="R11" s="1003"/>
      <c r="S11" s="555" t="s">
        <v>749</v>
      </c>
      <c r="T11" s="728">
        <v>11268</v>
      </c>
      <c r="U11" s="798">
        <v>-2.3908523908523938E-2</v>
      </c>
      <c r="V11" s="317" t="s">
        <v>749</v>
      </c>
      <c r="W11" s="728">
        <v>11544</v>
      </c>
      <c r="X11" s="811">
        <v>-3.1462371004278844E-2</v>
      </c>
      <c r="Y11" s="584" t="s">
        <v>749</v>
      </c>
      <c r="Z11" s="823">
        <v>11919</v>
      </c>
      <c r="AA11" s="843">
        <v>-2.9397394136807864E-2</v>
      </c>
      <c r="AB11" s="349"/>
      <c r="AC11"/>
      <c r="AD11"/>
      <c r="AE11"/>
      <c r="AF11" s="78"/>
    </row>
    <row r="12" spans="1:34" s="80" customFormat="1" ht="27.75" customHeight="1">
      <c r="A12" s="1015">
        <v>6</v>
      </c>
      <c r="B12" s="660" t="s">
        <v>1679</v>
      </c>
      <c r="C12" s="726">
        <v>10640</v>
      </c>
      <c r="D12" s="928">
        <v>4.1809458533242028E-2</v>
      </c>
      <c r="E12" s="660" t="s">
        <v>1680</v>
      </c>
      <c r="F12" s="726">
        <v>10213</v>
      </c>
      <c r="G12" s="928">
        <v>4.3100806863445973E-2</v>
      </c>
      <c r="H12" s="315" t="s">
        <v>749</v>
      </c>
      <c r="I12" s="737">
        <v>10309</v>
      </c>
      <c r="J12" s="939">
        <v>-3.0015054572826494E-2</v>
      </c>
      <c r="K12" s="313" t="s">
        <v>749</v>
      </c>
      <c r="L12" s="737">
        <v>10628</v>
      </c>
      <c r="M12" s="939">
        <v>-3.0026467098658416E-2</v>
      </c>
      <c r="N12" s="320" t="s">
        <v>749</v>
      </c>
      <c r="O12" s="726">
        <v>10957</v>
      </c>
      <c r="P12" s="928">
        <v>-2.7600283990060315E-2</v>
      </c>
      <c r="R12" s="1003"/>
      <c r="S12" s="545" t="s">
        <v>675</v>
      </c>
      <c r="T12" s="726">
        <v>10899</v>
      </c>
      <c r="U12" s="796">
        <v>5.273833671399597E-2</v>
      </c>
      <c r="V12" s="320" t="s">
        <v>675</v>
      </c>
      <c r="W12" s="727">
        <v>10353</v>
      </c>
      <c r="X12" s="810">
        <v>5.5459272097053702E-2</v>
      </c>
      <c r="Y12" s="320" t="s">
        <v>675</v>
      </c>
      <c r="Z12" s="785">
        <v>9809</v>
      </c>
      <c r="AA12" s="842">
        <v>9.6345143623560947E-2</v>
      </c>
      <c r="AB12" s="349"/>
      <c r="AC12"/>
      <c r="AD12"/>
      <c r="AE12"/>
      <c r="AF12" s="78"/>
    </row>
    <row r="13" spans="1:34" s="80" customFormat="1" ht="27.75" customHeight="1">
      <c r="A13" s="1015">
        <v>7</v>
      </c>
      <c r="B13" s="552" t="s">
        <v>676</v>
      </c>
      <c r="C13" s="727">
        <v>10062</v>
      </c>
      <c r="D13" s="810">
        <v>0.10135726795096311</v>
      </c>
      <c r="E13" s="552" t="s">
        <v>1681</v>
      </c>
      <c r="F13" s="776">
        <v>9999</v>
      </c>
      <c r="G13" s="810">
        <v>-3.0070811911921624E-2</v>
      </c>
      <c r="H13" s="551" t="s">
        <v>750</v>
      </c>
      <c r="I13" s="744">
        <v>9791</v>
      </c>
      <c r="J13" s="948">
        <v>3.4333403760828274E-2</v>
      </c>
      <c r="K13" s="551" t="s">
        <v>750</v>
      </c>
      <c r="L13" s="744">
        <v>9466</v>
      </c>
      <c r="M13" s="948">
        <v>0.1482290150412422</v>
      </c>
      <c r="N13" s="552" t="s">
        <v>750</v>
      </c>
      <c r="O13" s="776">
        <v>8244</v>
      </c>
      <c r="P13" s="810">
        <v>2.6138909634055185E-2</v>
      </c>
      <c r="R13" s="1003"/>
      <c r="S13" s="552" t="s">
        <v>750</v>
      </c>
      <c r="T13" s="776">
        <v>8034</v>
      </c>
      <c r="U13" s="797">
        <v>-7.4626865671645337E-4</v>
      </c>
      <c r="V13" s="314" t="s">
        <v>750</v>
      </c>
      <c r="W13" s="776">
        <v>8040</v>
      </c>
      <c r="X13" s="810">
        <v>3.103359835855346E-2</v>
      </c>
      <c r="Y13" s="416" t="s">
        <v>750</v>
      </c>
      <c r="Z13" s="785">
        <v>7798</v>
      </c>
      <c r="AA13" s="842">
        <v>-0.29487295415498693</v>
      </c>
      <c r="AB13" s="349"/>
      <c r="AC13"/>
      <c r="AD13"/>
      <c r="AE13"/>
      <c r="AF13" s="78"/>
    </row>
    <row r="14" spans="1:34" s="80" customFormat="1" ht="27.75" customHeight="1">
      <c r="A14" s="1015">
        <v>8</v>
      </c>
      <c r="B14" s="314" t="s">
        <v>1681</v>
      </c>
      <c r="C14" s="775">
        <v>9699</v>
      </c>
      <c r="D14" s="928">
        <v>-3.0003000300030003E-2</v>
      </c>
      <c r="E14" s="314" t="s">
        <v>676</v>
      </c>
      <c r="F14" s="775">
        <v>9136</v>
      </c>
      <c r="G14" s="928">
        <v>2.0668081778572267E-2</v>
      </c>
      <c r="H14" s="313" t="s">
        <v>676</v>
      </c>
      <c r="I14" s="743">
        <v>8951</v>
      </c>
      <c r="J14" s="1351">
        <v>0.13461782228419317</v>
      </c>
      <c r="K14" s="313" t="s">
        <v>666</v>
      </c>
      <c r="L14" s="743">
        <v>8395</v>
      </c>
      <c r="M14" s="1351">
        <v>2.017256045692073E-2</v>
      </c>
      <c r="N14" s="314" t="s">
        <v>751</v>
      </c>
      <c r="O14" s="775">
        <v>8229</v>
      </c>
      <c r="P14" s="928">
        <v>3.2367331576966585E-2</v>
      </c>
      <c r="R14" s="1003"/>
      <c r="S14" s="314" t="s">
        <v>666</v>
      </c>
      <c r="T14" s="775">
        <v>7971</v>
      </c>
      <c r="U14" s="796">
        <v>6.2516662223407016E-2</v>
      </c>
      <c r="V14" s="314" t="s">
        <v>666</v>
      </c>
      <c r="W14" s="776">
        <v>7502</v>
      </c>
      <c r="X14" s="810">
        <v>5.0847457627118731E-2</v>
      </c>
      <c r="Y14" s="416" t="s">
        <v>666</v>
      </c>
      <c r="Z14" s="785">
        <v>7139</v>
      </c>
      <c r="AA14" s="842">
        <v>0.34292701279157267</v>
      </c>
      <c r="AB14" s="349"/>
      <c r="AC14"/>
      <c r="AD14"/>
      <c r="AE14"/>
      <c r="AF14" s="78"/>
    </row>
    <row r="15" spans="1:34" s="80" customFormat="1" ht="27.75" customHeight="1">
      <c r="A15" s="1015">
        <v>9</v>
      </c>
      <c r="B15" s="552" t="s">
        <v>666</v>
      </c>
      <c r="C15" s="776">
        <v>8577</v>
      </c>
      <c r="D15" s="810">
        <v>0.11971279373368149</v>
      </c>
      <c r="E15" s="552" t="s">
        <v>666</v>
      </c>
      <c r="F15" s="776">
        <v>7660</v>
      </c>
      <c r="G15" s="810">
        <v>1.5376458112407176E-2</v>
      </c>
      <c r="H15" s="551" t="s">
        <v>666</v>
      </c>
      <c r="I15" s="744">
        <v>7544</v>
      </c>
      <c r="J15" s="948">
        <v>-0.10136986301369866</v>
      </c>
      <c r="K15" s="551" t="s">
        <v>676</v>
      </c>
      <c r="L15" s="744">
        <v>7889</v>
      </c>
      <c r="M15" s="948">
        <v>7.2749524068534077E-2</v>
      </c>
      <c r="N15" s="552" t="s">
        <v>676</v>
      </c>
      <c r="O15" s="776">
        <v>7354</v>
      </c>
      <c r="P15" s="810">
        <v>4.6385885031303253E-2</v>
      </c>
      <c r="R15" s="1003"/>
      <c r="S15" s="552" t="s">
        <v>676</v>
      </c>
      <c r="T15" s="776">
        <v>7028</v>
      </c>
      <c r="U15" s="797">
        <v>0.11272957568081066</v>
      </c>
      <c r="V15" s="314" t="s">
        <v>676</v>
      </c>
      <c r="W15" s="776">
        <v>6316</v>
      </c>
      <c r="X15" s="810">
        <v>5.7602143335566014E-2</v>
      </c>
      <c r="Y15" s="416" t="s">
        <v>676</v>
      </c>
      <c r="Z15" s="785">
        <v>5972</v>
      </c>
      <c r="AA15" s="842">
        <v>0</v>
      </c>
      <c r="AB15" s="349"/>
      <c r="AC15"/>
      <c r="AD15"/>
      <c r="AE15"/>
      <c r="AF15" s="78"/>
    </row>
    <row r="16" spans="1:34" s="80" customFormat="1" ht="27.75" customHeight="1">
      <c r="A16" s="1016">
        <v>10</v>
      </c>
      <c r="B16" s="721" t="s">
        <v>1089</v>
      </c>
      <c r="C16" s="775">
        <v>8246</v>
      </c>
      <c r="D16" s="928">
        <v>8.7575837509891841E-2</v>
      </c>
      <c r="E16" s="721" t="s">
        <v>752</v>
      </c>
      <c r="F16" s="775">
        <v>7582</v>
      </c>
      <c r="G16" s="928">
        <v>6.7135819845179467E-2</v>
      </c>
      <c r="H16" s="311" t="s">
        <v>752</v>
      </c>
      <c r="I16" s="743">
        <v>7105</v>
      </c>
      <c r="J16" s="1368">
        <v>0.12759879384224737</v>
      </c>
      <c r="K16" s="320" t="s">
        <v>678</v>
      </c>
      <c r="L16" s="743">
        <v>6740</v>
      </c>
      <c r="M16" s="1351">
        <v>3.1211750305997654E-2</v>
      </c>
      <c r="N16" s="320" t="s">
        <v>678</v>
      </c>
      <c r="O16" s="775">
        <v>6536</v>
      </c>
      <c r="P16" s="928">
        <v>2.0771513353115667E-2</v>
      </c>
      <c r="R16" s="1003"/>
      <c r="S16" s="320" t="s">
        <v>678</v>
      </c>
      <c r="T16" s="775">
        <v>6403</v>
      </c>
      <c r="U16" s="796">
        <v>6.8234901568234863E-2</v>
      </c>
      <c r="V16" s="320" t="s">
        <v>678</v>
      </c>
      <c r="W16" s="776">
        <v>5994</v>
      </c>
      <c r="X16" s="810">
        <v>6.9975008925383886E-2</v>
      </c>
      <c r="Y16" s="320" t="s">
        <v>678</v>
      </c>
      <c r="Z16" s="785">
        <v>5602</v>
      </c>
      <c r="AA16" s="842">
        <v>0.10145497443963825</v>
      </c>
      <c r="AB16" s="349"/>
      <c r="AC16"/>
      <c r="AD16"/>
      <c r="AE16"/>
      <c r="AF16" s="78"/>
    </row>
    <row r="17" spans="1:32" s="80" customFormat="1" ht="27.75" customHeight="1">
      <c r="A17" s="1014">
        <v>11</v>
      </c>
      <c r="B17" s="724" t="s">
        <v>678</v>
      </c>
      <c r="C17" s="777">
        <v>7076</v>
      </c>
      <c r="D17" s="809">
        <v>1.5790984783232931E-2</v>
      </c>
      <c r="E17" s="724" t="s">
        <v>678</v>
      </c>
      <c r="F17" s="777">
        <v>6966</v>
      </c>
      <c r="G17" s="809">
        <v>7.8125E-3</v>
      </c>
      <c r="H17" s="591" t="s">
        <v>678</v>
      </c>
      <c r="I17" s="745">
        <v>6912</v>
      </c>
      <c r="J17" s="1369">
        <v>2.5519287833827953E-2</v>
      </c>
      <c r="K17" s="550" t="s">
        <v>752</v>
      </c>
      <c r="L17" s="745">
        <v>6301</v>
      </c>
      <c r="M17" s="1369" t="s">
        <v>99</v>
      </c>
      <c r="N17" s="548" t="s">
        <v>753</v>
      </c>
      <c r="O17" s="777">
        <v>5611</v>
      </c>
      <c r="P17" s="809">
        <v>-1.6304347826086918E-2</v>
      </c>
      <c r="R17" s="1003"/>
      <c r="S17" s="548" t="s">
        <v>753</v>
      </c>
      <c r="T17" s="777">
        <v>5704</v>
      </c>
      <c r="U17" s="795">
        <v>7.057057057057059E-2</v>
      </c>
      <c r="V17" s="312" t="s">
        <v>754</v>
      </c>
      <c r="W17" s="777">
        <v>5499</v>
      </c>
      <c r="X17" s="809">
        <v>3.9705048213272809E-2</v>
      </c>
      <c r="Y17" s="585" t="s">
        <v>754</v>
      </c>
      <c r="Z17" s="786">
        <v>5289</v>
      </c>
      <c r="AA17" s="844">
        <v>9.4804388325398392E-2</v>
      </c>
      <c r="AB17" s="349"/>
      <c r="AC17"/>
      <c r="AD17"/>
      <c r="AE17"/>
      <c r="AF17" s="78"/>
    </row>
    <row r="18" spans="1:32" s="80" customFormat="1" ht="27.75" customHeight="1">
      <c r="A18" s="1015">
        <v>12</v>
      </c>
      <c r="B18" s="314" t="s">
        <v>1682</v>
      </c>
      <c r="C18" s="775">
        <v>6812</v>
      </c>
      <c r="D18" s="928">
        <v>0.10476808303600382</v>
      </c>
      <c r="E18" s="314" t="s">
        <v>1683</v>
      </c>
      <c r="F18" s="775">
        <v>6221</v>
      </c>
      <c r="G18" s="928">
        <v>4.0301003344481501E-2</v>
      </c>
      <c r="H18" s="313" t="s">
        <v>753</v>
      </c>
      <c r="I18" s="743">
        <v>5998</v>
      </c>
      <c r="J18" s="939">
        <v>2.8992966203465365E-2</v>
      </c>
      <c r="K18" s="313" t="s">
        <v>753</v>
      </c>
      <c r="L18" s="743">
        <v>5829</v>
      </c>
      <c r="M18" s="1351">
        <v>3.8852254500089112E-2</v>
      </c>
      <c r="N18" s="314" t="s">
        <v>755</v>
      </c>
      <c r="O18" s="775">
        <v>5460</v>
      </c>
      <c r="P18" s="928">
        <v>-3.6616623947272053E-4</v>
      </c>
      <c r="R18" s="1003"/>
      <c r="S18" s="314" t="s">
        <v>755</v>
      </c>
      <c r="T18" s="775">
        <v>5462</v>
      </c>
      <c r="U18" s="796">
        <v>5.464375362039009E-2</v>
      </c>
      <c r="V18" s="314" t="s">
        <v>753</v>
      </c>
      <c r="W18" s="776">
        <v>5328</v>
      </c>
      <c r="X18" s="810">
        <v>2.4615384615384706E-2</v>
      </c>
      <c r="Y18" s="422" t="s">
        <v>753</v>
      </c>
      <c r="Z18" s="785">
        <v>5200</v>
      </c>
      <c r="AA18" s="842">
        <v>0.11229946524064172</v>
      </c>
      <c r="AB18" s="349"/>
      <c r="AC18"/>
      <c r="AD18"/>
      <c r="AE18"/>
      <c r="AF18" s="78"/>
    </row>
    <row r="19" spans="1:32" s="80" customFormat="1" ht="27.75" customHeight="1">
      <c r="A19" s="1015">
        <v>13</v>
      </c>
      <c r="B19" s="552" t="s">
        <v>1683</v>
      </c>
      <c r="C19" s="776">
        <v>6425</v>
      </c>
      <c r="D19" s="810">
        <v>3.2792155601993223E-2</v>
      </c>
      <c r="E19" s="552" t="s">
        <v>1684</v>
      </c>
      <c r="F19" s="776">
        <v>6166</v>
      </c>
      <c r="G19" s="810">
        <v>2.8009336445481869E-2</v>
      </c>
      <c r="H19" s="551" t="s">
        <v>755</v>
      </c>
      <c r="I19" s="744">
        <v>5980</v>
      </c>
      <c r="J19" s="940">
        <v>4.6369203849518703E-2</v>
      </c>
      <c r="K19" s="551" t="s">
        <v>755</v>
      </c>
      <c r="L19" s="744">
        <v>5715</v>
      </c>
      <c r="M19" s="948">
        <v>4.6703296703296759E-2</v>
      </c>
      <c r="N19" s="552" t="s">
        <v>756</v>
      </c>
      <c r="O19" s="776">
        <v>4748</v>
      </c>
      <c r="P19" s="810">
        <v>-1.1451176348115766E-2</v>
      </c>
      <c r="R19" s="1003"/>
      <c r="S19" s="552" t="s">
        <v>756</v>
      </c>
      <c r="T19" s="776">
        <v>4803</v>
      </c>
      <c r="U19" s="797">
        <v>8.7635869565217295E-2</v>
      </c>
      <c r="V19" s="314" t="s">
        <v>755</v>
      </c>
      <c r="W19" s="776">
        <v>5179</v>
      </c>
      <c r="X19" s="810">
        <v>3.6836836836836806E-2</v>
      </c>
      <c r="Y19" s="422" t="s">
        <v>755</v>
      </c>
      <c r="Z19" s="785">
        <v>4995</v>
      </c>
      <c r="AA19" s="842">
        <v>5.46875E-2</v>
      </c>
      <c r="AB19" s="349"/>
      <c r="AC19"/>
      <c r="AD19"/>
      <c r="AE19"/>
      <c r="AF19" s="78"/>
    </row>
    <row r="20" spans="1:32" s="80" customFormat="1" ht="27.75" customHeight="1">
      <c r="A20" s="1015">
        <v>14</v>
      </c>
      <c r="B20" s="314" t="s">
        <v>1090</v>
      </c>
      <c r="C20" s="775">
        <v>6234</v>
      </c>
      <c r="D20" s="928">
        <v>0.10708577517314866</v>
      </c>
      <c r="E20" s="314" t="s">
        <v>994</v>
      </c>
      <c r="F20" s="775">
        <v>5631</v>
      </c>
      <c r="G20" s="928" t="s">
        <v>99</v>
      </c>
      <c r="H20" s="313" t="s">
        <v>756</v>
      </c>
      <c r="I20" s="743">
        <v>5433</v>
      </c>
      <c r="J20" s="939">
        <v>5.0667182363179242E-2</v>
      </c>
      <c r="K20" s="313" t="s">
        <v>756</v>
      </c>
      <c r="L20" s="743">
        <v>5171</v>
      </c>
      <c r="M20" s="1351">
        <v>8.9090143218197193E-2</v>
      </c>
      <c r="N20" s="314" t="s">
        <v>757</v>
      </c>
      <c r="O20" s="775">
        <v>4661</v>
      </c>
      <c r="P20" s="928">
        <v>4.4130824372759836E-2</v>
      </c>
      <c r="R20" s="1003"/>
      <c r="S20" s="314" t="s">
        <v>757</v>
      </c>
      <c r="T20" s="775">
        <v>4464</v>
      </c>
      <c r="U20" s="796" t="s">
        <v>99</v>
      </c>
      <c r="V20" s="314" t="s">
        <v>756</v>
      </c>
      <c r="W20" s="776">
        <v>4416</v>
      </c>
      <c r="X20" s="810">
        <v>8.1557678177810455E-2</v>
      </c>
      <c r="Y20" s="422" t="s">
        <v>756</v>
      </c>
      <c r="Z20" s="785">
        <v>4083</v>
      </c>
      <c r="AA20" s="842">
        <v>9.6401718582169726E-2</v>
      </c>
      <c r="AB20" s="349"/>
      <c r="AC20"/>
      <c r="AD20"/>
      <c r="AE20"/>
      <c r="AF20" s="78"/>
    </row>
    <row r="21" spans="1:32" s="80" customFormat="1" ht="27.75" customHeight="1">
      <c r="A21" s="1015">
        <v>15</v>
      </c>
      <c r="B21" s="555" t="s">
        <v>710</v>
      </c>
      <c r="C21" s="778">
        <v>5564</v>
      </c>
      <c r="D21" s="811">
        <v>3.5548110924995324E-2</v>
      </c>
      <c r="E21" s="555" t="s">
        <v>710</v>
      </c>
      <c r="F21" s="778">
        <v>5373</v>
      </c>
      <c r="G21" s="811">
        <v>2.3233669777185328E-2</v>
      </c>
      <c r="H21" s="554" t="s">
        <v>757</v>
      </c>
      <c r="I21" s="753">
        <v>5251</v>
      </c>
      <c r="J21" s="941">
        <v>5.824264409512292E-2</v>
      </c>
      <c r="K21" s="554" t="s">
        <v>757</v>
      </c>
      <c r="L21" s="753">
        <v>4962</v>
      </c>
      <c r="M21" s="1367">
        <v>6.4578416648787718E-2</v>
      </c>
      <c r="N21" s="584" t="s">
        <v>758</v>
      </c>
      <c r="O21" s="749">
        <v>4348</v>
      </c>
      <c r="P21" s="817">
        <v>2.7675276752767708E-3</v>
      </c>
      <c r="R21" s="1003"/>
      <c r="S21" s="555" t="s">
        <v>689</v>
      </c>
      <c r="T21" s="778">
        <v>4336</v>
      </c>
      <c r="U21" s="798" t="s">
        <v>99</v>
      </c>
      <c r="V21" s="317" t="s">
        <v>759</v>
      </c>
      <c r="W21" s="778">
        <v>3960</v>
      </c>
      <c r="X21" s="811">
        <v>-3.0211480362537513E-3</v>
      </c>
      <c r="Y21" s="584" t="s">
        <v>759</v>
      </c>
      <c r="Z21" s="820">
        <v>3972</v>
      </c>
      <c r="AA21" s="843">
        <v>4.2983565107459487E-3</v>
      </c>
      <c r="AB21" s="349"/>
      <c r="AC21"/>
      <c r="AD21"/>
      <c r="AE21"/>
      <c r="AF21" s="78"/>
    </row>
    <row r="22" spans="1:32" s="80" customFormat="1" ht="27.75" customHeight="1">
      <c r="A22" s="1015">
        <v>16</v>
      </c>
      <c r="B22" s="317" t="s">
        <v>1685</v>
      </c>
      <c r="C22" s="775">
        <v>4341</v>
      </c>
      <c r="D22" s="928">
        <v>-1.1386927806877667E-2</v>
      </c>
      <c r="E22" s="317" t="s">
        <v>1685</v>
      </c>
      <c r="F22" s="775">
        <v>4391</v>
      </c>
      <c r="G22" s="928">
        <v>4.0028422548555209E-2</v>
      </c>
      <c r="H22" s="313" t="s">
        <v>760</v>
      </c>
      <c r="I22" s="743">
        <v>4246</v>
      </c>
      <c r="J22" s="939">
        <v>4.4949136503429354E-3</v>
      </c>
      <c r="K22" s="313" t="s">
        <v>760</v>
      </c>
      <c r="L22" s="743">
        <v>4227</v>
      </c>
      <c r="M22" s="1370">
        <v>-2.7828886844526224E-2</v>
      </c>
      <c r="N22" s="314" t="s">
        <v>759</v>
      </c>
      <c r="O22" s="775">
        <v>4275</v>
      </c>
      <c r="P22" s="928" t="s">
        <v>99</v>
      </c>
      <c r="R22" s="1003"/>
      <c r="S22" s="314" t="s">
        <v>761</v>
      </c>
      <c r="T22" s="775">
        <v>3438</v>
      </c>
      <c r="U22" s="796">
        <v>7.6056338028168913E-2</v>
      </c>
      <c r="V22" s="314" t="s">
        <v>761</v>
      </c>
      <c r="W22" s="776">
        <v>3195</v>
      </c>
      <c r="X22" s="810">
        <v>9.1934381408065535E-2</v>
      </c>
      <c r="Y22" s="422" t="s">
        <v>761</v>
      </c>
      <c r="Z22" s="785">
        <v>2926</v>
      </c>
      <c r="AA22" s="842">
        <v>0.15927099841521386</v>
      </c>
      <c r="AB22" s="349"/>
      <c r="AC22"/>
      <c r="AD22"/>
      <c r="AE22"/>
      <c r="AF22" s="78"/>
    </row>
    <row r="23" spans="1:32" s="80" customFormat="1" ht="27.75" customHeight="1">
      <c r="A23" s="1015">
        <v>17</v>
      </c>
      <c r="B23" s="561" t="s">
        <v>689</v>
      </c>
      <c r="C23" s="776">
        <v>4195</v>
      </c>
      <c r="D23" s="810">
        <v>-9.9126740618361575E-3</v>
      </c>
      <c r="E23" s="561" t="s">
        <v>760</v>
      </c>
      <c r="F23" s="776">
        <v>4237</v>
      </c>
      <c r="G23" s="810">
        <v>-2.1196420160151108E-3</v>
      </c>
      <c r="H23" s="551" t="s">
        <v>761</v>
      </c>
      <c r="I23" s="744">
        <v>4222</v>
      </c>
      <c r="J23" s="948">
        <v>7.6491585925548167E-2</v>
      </c>
      <c r="K23" s="551" t="s">
        <v>759</v>
      </c>
      <c r="L23" s="744">
        <v>4187</v>
      </c>
      <c r="M23" s="948">
        <v>-2.0584795321637372E-2</v>
      </c>
      <c r="N23" s="552" t="s">
        <v>761</v>
      </c>
      <c r="O23" s="776">
        <v>3585</v>
      </c>
      <c r="P23" s="810">
        <v>4.2757417102966766E-2</v>
      </c>
      <c r="R23" s="1003"/>
      <c r="S23" s="551" t="s">
        <v>754</v>
      </c>
      <c r="T23" s="776">
        <v>3104</v>
      </c>
      <c r="U23" s="797">
        <v>-0.43553373340607382</v>
      </c>
      <c r="V23" s="313" t="s">
        <v>762</v>
      </c>
      <c r="W23" s="776">
        <v>2702</v>
      </c>
      <c r="X23" s="810">
        <v>1.3503375843960885E-2</v>
      </c>
      <c r="Y23" s="422" t="s">
        <v>762</v>
      </c>
      <c r="Z23" s="785">
        <v>2666</v>
      </c>
      <c r="AA23" s="842">
        <v>1.5232292460015229E-2</v>
      </c>
      <c r="AB23" s="349"/>
      <c r="AC23"/>
      <c r="AD23"/>
      <c r="AE23"/>
      <c r="AF23" s="78"/>
    </row>
    <row r="24" spans="1:32" s="80" customFormat="1" ht="27.75" customHeight="1">
      <c r="A24" s="1015">
        <v>18</v>
      </c>
      <c r="B24" s="314" t="s">
        <v>1686</v>
      </c>
      <c r="C24" s="775">
        <v>4031</v>
      </c>
      <c r="D24" s="928">
        <v>-1.4862521674511298E-3</v>
      </c>
      <c r="E24" s="314" t="s">
        <v>1686</v>
      </c>
      <c r="F24" s="775">
        <v>4037</v>
      </c>
      <c r="G24" s="928">
        <v>-3.7663885578069101E-2</v>
      </c>
      <c r="H24" s="313" t="s">
        <v>759</v>
      </c>
      <c r="I24" s="743">
        <v>4195</v>
      </c>
      <c r="J24" s="1351">
        <v>1.9106759016001007E-3</v>
      </c>
      <c r="K24" s="313" t="s">
        <v>761</v>
      </c>
      <c r="L24" s="743">
        <v>3922</v>
      </c>
      <c r="M24" s="1351">
        <v>9.4002789400278841E-2</v>
      </c>
      <c r="N24" s="314" t="s">
        <v>762</v>
      </c>
      <c r="O24" s="775">
        <v>3071</v>
      </c>
      <c r="P24" s="928">
        <v>0.10786435786435788</v>
      </c>
      <c r="R24" s="1003"/>
      <c r="S24" s="314" t="s">
        <v>765</v>
      </c>
      <c r="T24" s="775">
        <v>2772</v>
      </c>
      <c r="U24" s="796">
        <v>2.5906735751295429E-2</v>
      </c>
      <c r="V24" s="314" t="s">
        <v>764</v>
      </c>
      <c r="W24" s="776">
        <v>2618</v>
      </c>
      <c r="X24" s="810">
        <v>2.6666666666666616E-2</v>
      </c>
      <c r="Y24" s="422" t="s">
        <v>764</v>
      </c>
      <c r="Z24" s="785">
        <v>2550</v>
      </c>
      <c r="AA24" s="842">
        <v>1.6341171781586228E-2</v>
      </c>
      <c r="AB24" s="349"/>
      <c r="AC24"/>
      <c r="AD24"/>
      <c r="AE24"/>
      <c r="AF24" s="78"/>
    </row>
    <row r="25" spans="1:32" s="80" customFormat="1" ht="27.75" customHeight="1">
      <c r="A25" s="1015">
        <v>19</v>
      </c>
      <c r="B25" s="552" t="s">
        <v>1687</v>
      </c>
      <c r="C25" s="776">
        <v>3812</v>
      </c>
      <c r="D25" s="810">
        <v>3.7843724475905338E-2</v>
      </c>
      <c r="E25" s="552" t="s">
        <v>1687</v>
      </c>
      <c r="F25" s="776">
        <v>3673</v>
      </c>
      <c r="G25" s="810">
        <v>5.3340980785775649E-2</v>
      </c>
      <c r="H25" s="551" t="s">
        <v>754</v>
      </c>
      <c r="I25" s="744">
        <v>3487</v>
      </c>
      <c r="J25" s="948">
        <v>5.2838164251207687E-2</v>
      </c>
      <c r="K25" s="551" t="s">
        <v>754</v>
      </c>
      <c r="L25" s="744">
        <v>3312</v>
      </c>
      <c r="M25" s="948">
        <v>7.8827361563517995E-2</v>
      </c>
      <c r="N25" s="552" t="s">
        <v>754</v>
      </c>
      <c r="O25" s="776">
        <v>3070</v>
      </c>
      <c r="P25" s="810">
        <v>-1.0953608247422641E-2</v>
      </c>
      <c r="R25" s="1003"/>
      <c r="S25" s="552" t="s">
        <v>764</v>
      </c>
      <c r="T25" s="776">
        <v>2694</v>
      </c>
      <c r="U25" s="797">
        <v>2.9029793735676046E-2</v>
      </c>
      <c r="V25" s="314" t="s">
        <v>720</v>
      </c>
      <c r="W25" s="776">
        <v>2109</v>
      </c>
      <c r="X25" s="810">
        <v>9.3879668049792642E-2</v>
      </c>
      <c r="Y25" s="422" t="s">
        <v>739</v>
      </c>
      <c r="Z25" s="785">
        <v>2202</v>
      </c>
      <c r="AA25" s="842">
        <v>1.1948529411764719E-2</v>
      </c>
      <c r="AB25" s="349"/>
      <c r="AC25"/>
      <c r="AD25"/>
      <c r="AE25"/>
      <c r="AF25" s="78"/>
    </row>
    <row r="26" spans="1:32" s="80" customFormat="1" ht="27.75" customHeight="1">
      <c r="A26" s="1016">
        <v>20</v>
      </c>
      <c r="B26" s="314" t="s">
        <v>765</v>
      </c>
      <c r="C26" s="775">
        <v>3521</v>
      </c>
      <c r="D26" s="928">
        <v>0.1420694129095037</v>
      </c>
      <c r="E26" s="314" t="s">
        <v>765</v>
      </c>
      <c r="F26" s="775">
        <v>3083</v>
      </c>
      <c r="G26" s="928">
        <v>-3.2331070158422293E-3</v>
      </c>
      <c r="H26" s="313" t="s">
        <v>765</v>
      </c>
      <c r="I26" s="743">
        <v>3093</v>
      </c>
      <c r="J26" s="1351">
        <v>3.1343781260420034E-2</v>
      </c>
      <c r="K26" s="313" t="s">
        <v>765</v>
      </c>
      <c r="L26" s="743">
        <v>2999</v>
      </c>
      <c r="M26" s="1351">
        <v>-2.3445131878866765E-2</v>
      </c>
      <c r="N26" s="314" t="s">
        <v>764</v>
      </c>
      <c r="O26" s="775">
        <v>2719</v>
      </c>
      <c r="P26" s="928">
        <v>9.2798812175203249E-3</v>
      </c>
      <c r="R26" s="1003"/>
      <c r="S26" s="314" t="s">
        <v>766</v>
      </c>
      <c r="T26" s="775">
        <v>2171</v>
      </c>
      <c r="U26" s="796">
        <v>0.16657710908113921</v>
      </c>
      <c r="V26" s="314" t="s">
        <v>699</v>
      </c>
      <c r="W26" s="776">
        <v>1918</v>
      </c>
      <c r="X26" s="810">
        <v>0</v>
      </c>
      <c r="Y26" s="422" t="s">
        <v>766</v>
      </c>
      <c r="Z26" s="785">
        <v>1958</v>
      </c>
      <c r="AA26" s="842">
        <v>0.15789473684210531</v>
      </c>
      <c r="AB26" s="349"/>
      <c r="AC26"/>
      <c r="AD26"/>
      <c r="AE26"/>
      <c r="AF26" s="78"/>
    </row>
    <row r="27" spans="1:32" s="80" customFormat="1" ht="27.75" customHeight="1">
      <c r="A27" s="1014">
        <v>21</v>
      </c>
      <c r="B27" s="548" t="s">
        <v>716</v>
      </c>
      <c r="C27" s="777">
        <v>2931</v>
      </c>
      <c r="D27" s="809">
        <v>0.22790113112693766</v>
      </c>
      <c r="E27" s="548" t="s">
        <v>1688</v>
      </c>
      <c r="F27" s="777">
        <v>2652</v>
      </c>
      <c r="G27" s="809">
        <v>3.4321372854914101E-2</v>
      </c>
      <c r="H27" s="550" t="s">
        <v>1689</v>
      </c>
      <c r="I27" s="779">
        <v>2697</v>
      </c>
      <c r="J27" s="948">
        <v>0.10850801479654737</v>
      </c>
      <c r="K27" s="550" t="s">
        <v>1688</v>
      </c>
      <c r="L27" s="745">
        <v>2489</v>
      </c>
      <c r="M27" s="948">
        <v>6.6409597257926389E-2</v>
      </c>
      <c r="N27" s="548" t="s">
        <v>766</v>
      </c>
      <c r="O27" s="777">
        <v>2334</v>
      </c>
      <c r="P27" s="809">
        <v>7.5080608014739703E-2</v>
      </c>
      <c r="R27" s="1003"/>
      <c r="S27" s="548" t="s">
        <v>739</v>
      </c>
      <c r="T27" s="777">
        <v>2062</v>
      </c>
      <c r="U27" s="795">
        <v>9.6225412014885769E-2</v>
      </c>
      <c r="V27" s="312" t="s">
        <v>716</v>
      </c>
      <c r="W27" s="777">
        <v>1892</v>
      </c>
      <c r="X27" s="809">
        <v>0.54575163398692816</v>
      </c>
      <c r="Y27" s="420" t="s">
        <v>720</v>
      </c>
      <c r="Z27" s="786">
        <v>1928</v>
      </c>
      <c r="AA27" s="844">
        <v>6.519337016574589E-2</v>
      </c>
      <c r="AB27" s="349"/>
      <c r="AC27"/>
      <c r="AD27"/>
      <c r="AE27"/>
      <c r="AF27" s="78"/>
    </row>
    <row r="28" spans="1:32" s="80" customFormat="1" ht="27.75" customHeight="1">
      <c r="A28" s="1015">
        <v>22</v>
      </c>
      <c r="B28" s="314" t="s">
        <v>1688</v>
      </c>
      <c r="C28" s="775">
        <v>2761</v>
      </c>
      <c r="D28" s="928">
        <v>4.1101055806938236E-2</v>
      </c>
      <c r="E28" s="314" t="s">
        <v>1690</v>
      </c>
      <c r="F28" s="775">
        <v>2527</v>
      </c>
      <c r="G28" s="928">
        <v>4.7244094488188892E-2</v>
      </c>
      <c r="H28" s="313" t="s">
        <v>1688</v>
      </c>
      <c r="I28" s="743">
        <v>2564</v>
      </c>
      <c r="J28" s="939">
        <v>3.0132583366814014E-2</v>
      </c>
      <c r="K28" s="313" t="s">
        <v>767</v>
      </c>
      <c r="L28" s="743">
        <v>2433</v>
      </c>
      <c r="M28" s="1351">
        <v>0.17027417027417036</v>
      </c>
      <c r="N28" s="314" t="s">
        <v>739</v>
      </c>
      <c r="O28" s="775">
        <v>2185</v>
      </c>
      <c r="P28" s="928">
        <v>5.9650824442289085E-2</v>
      </c>
      <c r="R28" s="1003"/>
      <c r="S28" s="314" t="s">
        <v>716</v>
      </c>
      <c r="T28" s="775">
        <v>1968</v>
      </c>
      <c r="U28" s="796">
        <v>4.0169133192389017E-2</v>
      </c>
      <c r="V28" s="314" t="s">
        <v>739</v>
      </c>
      <c r="W28" s="776">
        <v>1881</v>
      </c>
      <c r="X28" s="810">
        <v>-0.14577656675749318</v>
      </c>
      <c r="Y28" s="416" t="s">
        <v>699</v>
      </c>
      <c r="Z28" s="785">
        <v>1918</v>
      </c>
      <c r="AA28" s="842">
        <v>1.2671594508975703E-2</v>
      </c>
      <c r="AB28" s="349"/>
      <c r="AC28"/>
      <c r="AD28"/>
      <c r="AE28"/>
      <c r="AF28" s="78"/>
    </row>
    <row r="29" spans="1:32" s="80" customFormat="1" ht="27.75" customHeight="1">
      <c r="A29" s="1015">
        <v>23</v>
      </c>
      <c r="B29" s="552" t="s">
        <v>1691</v>
      </c>
      <c r="C29" s="776">
        <v>2589</v>
      </c>
      <c r="D29" s="810">
        <v>2.4535021764938714E-2</v>
      </c>
      <c r="E29" s="552" t="s">
        <v>716</v>
      </c>
      <c r="F29" s="776">
        <v>2387</v>
      </c>
      <c r="G29" s="810">
        <v>2.1394950791613132E-2</v>
      </c>
      <c r="H29" s="554" t="s">
        <v>124</v>
      </c>
      <c r="I29" s="753">
        <v>2413</v>
      </c>
      <c r="J29" s="941">
        <v>7.2444444444444533E-2</v>
      </c>
      <c r="K29" s="551" t="s">
        <v>124</v>
      </c>
      <c r="L29" s="744">
        <v>2250</v>
      </c>
      <c r="M29" s="948">
        <v>0.21490280777537807</v>
      </c>
      <c r="N29" s="552" t="s">
        <v>767</v>
      </c>
      <c r="O29" s="776">
        <v>2079</v>
      </c>
      <c r="P29" s="810">
        <v>0.12560909583107738</v>
      </c>
      <c r="R29" s="1003"/>
      <c r="S29" s="552" t="s">
        <v>768</v>
      </c>
      <c r="T29" s="776">
        <v>1854</v>
      </c>
      <c r="U29" s="797">
        <v>7.9790331974374018E-2</v>
      </c>
      <c r="V29" s="314" t="s">
        <v>766</v>
      </c>
      <c r="W29" s="776">
        <v>1861</v>
      </c>
      <c r="X29" s="810">
        <v>-4.9540347293156262E-2</v>
      </c>
      <c r="Y29" s="416" t="s">
        <v>771</v>
      </c>
      <c r="Z29" s="785">
        <v>1602</v>
      </c>
      <c r="AA29" s="842">
        <v>5.2562417871222067E-2</v>
      </c>
      <c r="AB29" s="349"/>
      <c r="AC29"/>
      <c r="AD29"/>
      <c r="AE29"/>
      <c r="AF29" s="78"/>
    </row>
    <row r="30" spans="1:32" s="80" customFormat="1" ht="27.75" customHeight="1">
      <c r="A30" s="1015">
        <v>24</v>
      </c>
      <c r="B30" s="317" t="s">
        <v>692</v>
      </c>
      <c r="C30" s="729">
        <v>2289</v>
      </c>
      <c r="D30" s="929">
        <v>0.17204301075268824</v>
      </c>
      <c r="E30" s="317" t="s">
        <v>1692</v>
      </c>
      <c r="F30" s="729">
        <v>2168</v>
      </c>
      <c r="G30" s="929">
        <v>4.4315992292870865E-2</v>
      </c>
      <c r="H30" s="315" t="s">
        <v>1693</v>
      </c>
      <c r="I30" s="732">
        <v>2337</v>
      </c>
      <c r="J30" s="939">
        <v>9.9764705882352978E-2</v>
      </c>
      <c r="K30" s="316" t="s">
        <v>739</v>
      </c>
      <c r="L30" s="756">
        <v>2219</v>
      </c>
      <c r="M30" s="1351">
        <v>1.5560640732265485E-2</v>
      </c>
      <c r="N30" s="314" t="s">
        <v>769</v>
      </c>
      <c r="O30" s="775">
        <v>1916</v>
      </c>
      <c r="P30" s="928">
        <v>-2.6422764227642226E-2</v>
      </c>
      <c r="R30" s="1003"/>
      <c r="S30" s="317" t="s">
        <v>767</v>
      </c>
      <c r="T30" s="729">
        <v>1847</v>
      </c>
      <c r="U30" s="799">
        <v>0.15149625935162092</v>
      </c>
      <c r="V30" s="317" t="s">
        <v>768</v>
      </c>
      <c r="W30" s="778">
        <v>1717</v>
      </c>
      <c r="X30" s="811">
        <v>7.7840552416823527E-2</v>
      </c>
      <c r="Y30" s="416" t="s">
        <v>768</v>
      </c>
      <c r="Z30" s="785">
        <v>1593</v>
      </c>
      <c r="AA30" s="842">
        <v>0.11243016759776547</v>
      </c>
      <c r="AB30" s="349"/>
      <c r="AC30"/>
      <c r="AD30"/>
      <c r="AE30"/>
      <c r="AF30" s="78"/>
    </row>
    <row r="31" spans="1:32" s="80" customFormat="1" ht="27.75" customHeight="1" thickBot="1">
      <c r="A31" s="1017">
        <v>25</v>
      </c>
      <c r="B31" s="722" t="s">
        <v>1692</v>
      </c>
      <c r="C31" s="731">
        <v>2232</v>
      </c>
      <c r="D31" s="812">
        <v>2.9520295202952074E-2</v>
      </c>
      <c r="E31" s="722" t="s">
        <v>1694</v>
      </c>
      <c r="F31" s="731">
        <v>2163</v>
      </c>
      <c r="G31" s="812">
        <v>2.7553444180522524E-2</v>
      </c>
      <c r="H31" s="564" t="s">
        <v>739</v>
      </c>
      <c r="I31" s="733">
        <v>2105</v>
      </c>
      <c r="J31" s="1352">
        <v>-5.1374493014871514E-2</v>
      </c>
      <c r="K31" s="564" t="s">
        <v>716</v>
      </c>
      <c r="L31" s="733">
        <v>2125</v>
      </c>
      <c r="M31" s="952">
        <v>0.10908141962421714</v>
      </c>
      <c r="N31" s="566" t="s">
        <v>770</v>
      </c>
      <c r="O31" s="780">
        <v>1884</v>
      </c>
      <c r="P31" s="1353">
        <v>0.10954063604240272</v>
      </c>
      <c r="R31" s="1003"/>
      <c r="S31" s="423" t="s">
        <v>770</v>
      </c>
      <c r="T31" s="731">
        <v>1698</v>
      </c>
      <c r="U31" s="802">
        <v>0.11344262295081964</v>
      </c>
      <c r="V31" s="322" t="s">
        <v>771</v>
      </c>
      <c r="W31" s="731">
        <v>1678</v>
      </c>
      <c r="X31" s="812">
        <v>4.7440699126092278E-2</v>
      </c>
      <c r="Y31" s="418" t="s">
        <v>770</v>
      </c>
      <c r="Z31" s="731">
        <v>1509</v>
      </c>
      <c r="AA31" s="845">
        <v>-7.9878048780487765E-2</v>
      </c>
      <c r="AB31" s="349"/>
      <c r="AC31"/>
      <c r="AD31"/>
      <c r="AE31"/>
      <c r="AF31" s="78"/>
    </row>
    <row r="32" spans="1:32" ht="15" customHeight="1">
      <c r="Y32" s="347"/>
      <c r="Z32" s="417"/>
      <c r="AA32" s="846"/>
      <c r="AB32" s="349"/>
    </row>
    <row r="33" spans="1:34" ht="15" customHeight="1">
      <c r="A33" s="56" t="s">
        <v>1087</v>
      </c>
      <c r="B33" s="345"/>
      <c r="K33" s="350"/>
      <c r="L33" s="351"/>
      <c r="M33" s="641"/>
      <c r="N33" s="345"/>
      <c r="S33" s="345"/>
      <c r="V33" s="345"/>
      <c r="Y33" s="347"/>
      <c r="Z33" s="417"/>
      <c r="AA33" s="846"/>
      <c r="AB33" s="349"/>
    </row>
    <row r="34" spans="1:34" ht="15" customHeight="1">
      <c r="E34" s="350"/>
      <c r="F34" s="351"/>
      <c r="H34" s="350"/>
      <c r="I34" s="351"/>
      <c r="K34" s="350"/>
      <c r="L34" s="351"/>
      <c r="M34" s="641"/>
      <c r="N34" s="345"/>
      <c r="S34" s="345"/>
      <c r="Y34" s="347"/>
      <c r="Z34" s="417"/>
      <c r="AA34" s="846"/>
      <c r="AB34" s="349"/>
    </row>
    <row r="35" spans="1:34" ht="54.75" customHeight="1">
      <c r="E35" s="346"/>
      <c r="H35" s="346"/>
      <c r="K35" s="350"/>
      <c r="L35" s="351"/>
      <c r="M35" s="649"/>
      <c r="N35" s="345"/>
      <c r="S35" s="345"/>
      <c r="Y35" s="347"/>
      <c r="Z35" s="417"/>
      <c r="AA35" s="846"/>
      <c r="AB35" s="349"/>
    </row>
    <row r="36" spans="1:34" ht="17.25" customHeight="1">
      <c r="A36" s="74"/>
      <c r="B36" s="301"/>
      <c r="C36" s="301"/>
      <c r="D36" s="625"/>
      <c r="E36"/>
      <c r="F36"/>
      <c r="G36" s="643"/>
      <c r="H36" s="301"/>
      <c r="I36" s="301"/>
      <c r="J36" s="625"/>
      <c r="K36" s="301"/>
      <c r="L36" s="301"/>
      <c r="M36" s="625"/>
      <c r="N36" s="301"/>
      <c r="O36" s="301"/>
      <c r="P36" s="625"/>
      <c r="Q36" s="96"/>
      <c r="R36" s="1006"/>
      <c r="S36" s="301"/>
      <c r="T36" s="301"/>
      <c r="U36" s="625"/>
      <c r="V36" s="301"/>
      <c r="W36" s="301"/>
      <c r="X36" s="412"/>
      <c r="Y36" s="345"/>
      <c r="Z36" s="345"/>
      <c r="AA36" s="847"/>
      <c r="AB36" s="74"/>
      <c r="AF36" s="74"/>
      <c r="AG36" s="74"/>
      <c r="AH36" s="74"/>
    </row>
    <row r="37" spans="1:34" ht="12.75" customHeight="1" thickBot="1">
      <c r="B37" s="301"/>
      <c r="C37" s="301"/>
      <c r="E37" s="301"/>
      <c r="F37" s="301"/>
      <c r="G37" s="625"/>
      <c r="H37" s="301"/>
      <c r="I37" s="301"/>
      <c r="J37" s="625"/>
      <c r="K37" s="301"/>
      <c r="L37" s="301"/>
      <c r="M37" s="625"/>
      <c r="N37" s="301"/>
      <c r="O37" s="301"/>
      <c r="P37" s="625"/>
      <c r="S37" s="301"/>
      <c r="T37" s="301"/>
      <c r="U37" s="625"/>
      <c r="V37" s="301"/>
      <c r="W37" s="301"/>
      <c r="Y37" s="347"/>
      <c r="Z37" s="417"/>
      <c r="AA37" s="846"/>
      <c r="AB37" s="349"/>
    </row>
    <row r="38" spans="1:34" ht="30.75" customHeight="1">
      <c r="A38" s="1746" t="s">
        <v>1669</v>
      </c>
      <c r="B38" s="410" t="s">
        <v>1670</v>
      </c>
      <c r="C38" s="411"/>
      <c r="D38" s="626"/>
      <c r="E38" s="410" t="s">
        <v>1671</v>
      </c>
      <c r="F38" s="411"/>
      <c r="G38" s="626"/>
      <c r="H38" s="407" t="s">
        <v>1672</v>
      </c>
      <c r="I38" s="409"/>
      <c r="J38" s="632"/>
      <c r="K38" s="407" t="s">
        <v>1673</v>
      </c>
      <c r="L38" s="408"/>
      <c r="M38" s="636"/>
      <c r="N38" s="405" t="s">
        <v>1674</v>
      </c>
      <c r="O38" s="406"/>
      <c r="P38" s="637"/>
      <c r="S38" s="410" t="s">
        <v>1675</v>
      </c>
      <c r="T38" s="411"/>
      <c r="U38" s="626"/>
      <c r="V38" s="410" t="s">
        <v>1676</v>
      </c>
      <c r="W38" s="411"/>
      <c r="X38" s="413"/>
      <c r="Y38" s="1743" t="s">
        <v>1677</v>
      </c>
      <c r="Z38" s="1744"/>
      <c r="AA38" s="1745"/>
      <c r="AB38" s="349"/>
    </row>
    <row r="39" spans="1:34" ht="30.75" customHeight="1" thickBot="1">
      <c r="A39" s="1747"/>
      <c r="B39" s="328" t="s">
        <v>655</v>
      </c>
      <c r="C39" s="326" t="s">
        <v>1678</v>
      </c>
      <c r="D39" s="629" t="s">
        <v>13</v>
      </c>
      <c r="E39" s="328" t="s">
        <v>655</v>
      </c>
      <c r="F39" s="326" t="s">
        <v>1678</v>
      </c>
      <c r="G39" s="629" t="s">
        <v>13</v>
      </c>
      <c r="H39" s="352" t="s">
        <v>655</v>
      </c>
      <c r="I39" s="324" t="s">
        <v>1678</v>
      </c>
      <c r="J39" s="644" t="s">
        <v>13</v>
      </c>
      <c r="K39" s="327" t="s">
        <v>655</v>
      </c>
      <c r="L39" s="326" t="s">
        <v>1678</v>
      </c>
      <c r="M39" s="648" t="s">
        <v>13</v>
      </c>
      <c r="N39" s="327" t="s">
        <v>655</v>
      </c>
      <c r="O39" s="326" t="s">
        <v>1678</v>
      </c>
      <c r="P39" s="629" t="s">
        <v>13</v>
      </c>
      <c r="S39" s="327" t="s">
        <v>655</v>
      </c>
      <c r="T39" s="326" t="s">
        <v>1678</v>
      </c>
      <c r="U39" s="629" t="s">
        <v>13</v>
      </c>
      <c r="V39" s="403" t="s">
        <v>655</v>
      </c>
      <c r="W39" s="307" t="s">
        <v>1678</v>
      </c>
      <c r="X39" s="309" t="s">
        <v>13</v>
      </c>
      <c r="Y39" s="418" t="s">
        <v>655</v>
      </c>
      <c r="Z39" s="307" t="s">
        <v>1678</v>
      </c>
      <c r="AA39" s="848" t="s">
        <v>13</v>
      </c>
      <c r="AB39" s="349"/>
    </row>
    <row r="40" spans="1:34" ht="27.75" customHeight="1">
      <c r="A40" s="329">
        <v>26</v>
      </c>
      <c r="B40" s="723" t="s">
        <v>1695</v>
      </c>
      <c r="C40" s="752">
        <v>2198</v>
      </c>
      <c r="D40" s="813">
        <v>1.6181229773462702E-2</v>
      </c>
      <c r="E40" s="723" t="s">
        <v>1689</v>
      </c>
      <c r="F40" s="752">
        <v>2113</v>
      </c>
      <c r="G40" s="813">
        <v>-0.21653689284390065</v>
      </c>
      <c r="H40" s="549" t="s">
        <v>771</v>
      </c>
      <c r="I40" s="752">
        <v>2076</v>
      </c>
      <c r="J40" s="1371">
        <v>9.2056812204103E-2</v>
      </c>
      <c r="K40" s="549" t="s">
        <v>772</v>
      </c>
      <c r="L40" s="752">
        <v>1933</v>
      </c>
      <c r="M40" s="1371">
        <v>2.7644869750132806E-2</v>
      </c>
      <c r="N40" s="556" t="s">
        <v>768</v>
      </c>
      <c r="O40" s="782">
        <v>1881</v>
      </c>
      <c r="P40" s="1365">
        <v>1.4563106796116498E-2</v>
      </c>
      <c r="R40" s="1007"/>
      <c r="S40" s="421" t="s">
        <v>124</v>
      </c>
      <c r="T40" s="752">
        <v>1692</v>
      </c>
      <c r="U40" s="804">
        <v>7.2243346007604625E-2</v>
      </c>
      <c r="V40" s="330" t="s">
        <v>767</v>
      </c>
      <c r="W40" s="752">
        <v>1604</v>
      </c>
      <c r="X40" s="813">
        <v>0.19434102755026061</v>
      </c>
      <c r="Y40" s="424" t="s">
        <v>124</v>
      </c>
      <c r="Z40" s="821">
        <v>1507</v>
      </c>
      <c r="AA40" s="841">
        <v>5.4583624912526219E-2</v>
      </c>
      <c r="AB40" s="349"/>
    </row>
    <row r="41" spans="1:34" ht="27.75" customHeight="1">
      <c r="A41" s="331">
        <v>27</v>
      </c>
      <c r="B41" s="590" t="s">
        <v>1115</v>
      </c>
      <c r="C41" s="743">
        <v>2147</v>
      </c>
      <c r="D41" s="1372">
        <v>5.3483807654563398E-2</v>
      </c>
      <c r="E41" s="590" t="s">
        <v>1696</v>
      </c>
      <c r="F41" s="743">
        <v>2038</v>
      </c>
      <c r="G41" s="1372">
        <v>1.4435042309606683E-2</v>
      </c>
      <c r="H41" s="313" t="s">
        <v>772</v>
      </c>
      <c r="I41" s="743">
        <v>2009</v>
      </c>
      <c r="J41" s="1373">
        <v>3.9317123642007346E-2</v>
      </c>
      <c r="K41" s="313" t="s">
        <v>771</v>
      </c>
      <c r="L41" s="743">
        <v>1901</v>
      </c>
      <c r="M41" s="1373">
        <v>0.1195524146054181</v>
      </c>
      <c r="N41" s="314" t="s">
        <v>124</v>
      </c>
      <c r="O41" s="775">
        <v>1852</v>
      </c>
      <c r="P41" s="928">
        <v>9.456264775413703E-2</v>
      </c>
      <c r="R41" s="1007"/>
      <c r="S41" s="332" t="s">
        <v>771</v>
      </c>
      <c r="T41" s="743">
        <v>1669</v>
      </c>
      <c r="U41" s="805">
        <v>-5.3635280095352122E-3</v>
      </c>
      <c r="V41" s="332" t="s">
        <v>124</v>
      </c>
      <c r="W41" s="744">
        <v>1578</v>
      </c>
      <c r="X41" s="814">
        <v>4.7113470471134677E-2</v>
      </c>
      <c r="Y41" s="416" t="s">
        <v>773</v>
      </c>
      <c r="Z41" s="785">
        <v>1434</v>
      </c>
      <c r="AA41" s="842">
        <v>4.5189504373177813E-2</v>
      </c>
      <c r="AB41" s="349"/>
    </row>
    <row r="42" spans="1:34" ht="27.75" customHeight="1">
      <c r="A42" s="331">
        <v>28</v>
      </c>
      <c r="B42" s="759" t="s">
        <v>767</v>
      </c>
      <c r="C42" s="744">
        <v>2108</v>
      </c>
      <c r="D42" s="814">
        <v>-2.3663038334121866E-3</v>
      </c>
      <c r="E42" s="759" t="s">
        <v>692</v>
      </c>
      <c r="F42" s="744">
        <v>1953</v>
      </c>
      <c r="G42" s="814">
        <v>0.19303604153940124</v>
      </c>
      <c r="H42" s="551" t="s">
        <v>770</v>
      </c>
      <c r="I42" s="754">
        <v>1951</v>
      </c>
      <c r="J42" s="1374">
        <v>0.12449567723342936</v>
      </c>
      <c r="K42" s="551" t="s">
        <v>699</v>
      </c>
      <c r="L42" s="744">
        <v>1867</v>
      </c>
      <c r="M42" s="1375">
        <v>0.82681017612524466</v>
      </c>
      <c r="N42" s="552" t="s">
        <v>984</v>
      </c>
      <c r="O42" s="776">
        <v>1842</v>
      </c>
      <c r="P42" s="810" t="s">
        <v>99</v>
      </c>
      <c r="R42" s="1007"/>
      <c r="S42" s="422" t="s">
        <v>776</v>
      </c>
      <c r="T42" s="744">
        <v>1459</v>
      </c>
      <c r="U42" s="806">
        <v>0.20878210439105227</v>
      </c>
      <c r="V42" s="332" t="s">
        <v>770</v>
      </c>
      <c r="W42" s="744">
        <v>1525</v>
      </c>
      <c r="X42" s="814">
        <v>1.0603048376408131E-2</v>
      </c>
      <c r="Y42" s="416" t="s">
        <v>767</v>
      </c>
      <c r="Z42" s="785">
        <v>1343</v>
      </c>
      <c r="AA42" s="842">
        <v>8.2191780821917915E-2</v>
      </c>
      <c r="AB42" s="349"/>
    </row>
    <row r="43" spans="1:34" ht="27.75" customHeight="1">
      <c r="A43" s="331">
        <v>29</v>
      </c>
      <c r="B43" s="590" t="s">
        <v>1697</v>
      </c>
      <c r="C43" s="743">
        <v>1913</v>
      </c>
      <c r="D43" s="1372">
        <v>3.7981551817688475E-2</v>
      </c>
      <c r="E43" s="590" t="s">
        <v>1698</v>
      </c>
      <c r="F43" s="743">
        <v>1919</v>
      </c>
      <c r="G43" s="1372">
        <v>-1.6401845207585808E-2</v>
      </c>
      <c r="H43" s="316" t="s">
        <v>699</v>
      </c>
      <c r="I43" s="781">
        <v>1933</v>
      </c>
      <c r="J43" s="1376">
        <v>3.5350830208891182E-2</v>
      </c>
      <c r="K43" s="313" t="s">
        <v>770</v>
      </c>
      <c r="L43" s="743">
        <v>1735</v>
      </c>
      <c r="M43" s="1373">
        <v>-0.18352941176470583</v>
      </c>
      <c r="N43" s="332" t="s">
        <v>771</v>
      </c>
      <c r="O43" s="783">
        <v>1698</v>
      </c>
      <c r="P43" s="1372">
        <v>1.7375674056321122E-2</v>
      </c>
      <c r="R43" s="1007"/>
      <c r="S43" s="332" t="s">
        <v>774</v>
      </c>
      <c r="T43" s="743">
        <v>1459</v>
      </c>
      <c r="U43" s="805">
        <v>5.8013052936910725E-2</v>
      </c>
      <c r="V43" s="332" t="s">
        <v>773</v>
      </c>
      <c r="W43" s="744">
        <v>1384</v>
      </c>
      <c r="X43" s="814">
        <v>-3.4867503486750384E-2</v>
      </c>
      <c r="Y43" s="416" t="s">
        <v>774</v>
      </c>
      <c r="Z43" s="785">
        <v>1332</v>
      </c>
      <c r="AA43" s="842">
        <v>5.6304520222046017E-2</v>
      </c>
      <c r="AB43" s="349"/>
    </row>
    <row r="44" spans="1:34" ht="27.75" customHeight="1">
      <c r="A44" s="333">
        <v>30</v>
      </c>
      <c r="B44" s="760" t="s">
        <v>1698</v>
      </c>
      <c r="C44" s="753">
        <v>1861</v>
      </c>
      <c r="D44" s="817">
        <v>-3.0224075039082865E-2</v>
      </c>
      <c r="E44" s="760" t="s">
        <v>699</v>
      </c>
      <c r="F44" s="753">
        <v>1843</v>
      </c>
      <c r="G44" s="817">
        <v>-4.6559751681324313E-2</v>
      </c>
      <c r="H44" s="554" t="s">
        <v>692</v>
      </c>
      <c r="I44" s="755">
        <v>1637</v>
      </c>
      <c r="J44" s="1377">
        <v>0.21079881656804744</v>
      </c>
      <c r="K44" s="554" t="s">
        <v>773</v>
      </c>
      <c r="L44" s="753">
        <v>1516</v>
      </c>
      <c r="M44" s="1378">
        <v>1.8132975151108122E-2</v>
      </c>
      <c r="N44" s="656" t="s">
        <v>774</v>
      </c>
      <c r="O44" s="784">
        <v>1502</v>
      </c>
      <c r="P44" s="1379" t="s">
        <v>99</v>
      </c>
      <c r="R44" s="1007"/>
      <c r="S44" s="584" t="s">
        <v>773</v>
      </c>
      <c r="T44" s="753">
        <v>1396</v>
      </c>
      <c r="U44" s="803">
        <v>8.6705202312138407E-3</v>
      </c>
      <c r="V44" s="341" t="s">
        <v>774</v>
      </c>
      <c r="W44" s="753">
        <v>1379</v>
      </c>
      <c r="X44" s="815">
        <v>3.5285285285285184E-2</v>
      </c>
      <c r="Y44" s="419" t="s">
        <v>716</v>
      </c>
      <c r="Z44" s="820">
        <v>1224</v>
      </c>
      <c r="AA44" s="849" t="s">
        <v>99</v>
      </c>
      <c r="AB44" s="349"/>
    </row>
    <row r="45" spans="1:34" ht="27.75" customHeight="1">
      <c r="A45" s="331">
        <v>31</v>
      </c>
      <c r="B45" s="319" t="s">
        <v>993</v>
      </c>
      <c r="C45" s="743">
        <v>1852</v>
      </c>
      <c r="D45" s="1372">
        <v>4.4557247602932781E-2</v>
      </c>
      <c r="E45" s="544" t="s">
        <v>1699</v>
      </c>
      <c r="F45" s="743">
        <v>1787</v>
      </c>
      <c r="G45" s="1372">
        <v>0.10650154798761613</v>
      </c>
      <c r="H45" s="342" t="s">
        <v>1699</v>
      </c>
      <c r="I45" s="743">
        <v>1615</v>
      </c>
      <c r="J45" s="1380" t="s">
        <v>99</v>
      </c>
      <c r="K45" s="313" t="s">
        <v>692</v>
      </c>
      <c r="L45" s="743">
        <v>1352</v>
      </c>
      <c r="M45" s="1373">
        <v>0.47116430903155604</v>
      </c>
      <c r="N45" s="332" t="s">
        <v>773</v>
      </c>
      <c r="O45" s="783">
        <v>1489</v>
      </c>
      <c r="P45" s="1372">
        <v>6.6618911174785023E-2</v>
      </c>
      <c r="R45" s="1007"/>
      <c r="S45" s="332" t="s">
        <v>775</v>
      </c>
      <c r="T45" s="743">
        <v>1276</v>
      </c>
      <c r="U45" s="805">
        <v>9.7162510748065367E-2</v>
      </c>
      <c r="V45" s="657" t="s">
        <v>776</v>
      </c>
      <c r="W45" s="744">
        <v>1207</v>
      </c>
      <c r="X45" s="814">
        <v>0.1333333333333333</v>
      </c>
      <c r="Y45" s="822" t="s">
        <v>783</v>
      </c>
      <c r="Z45" s="785">
        <v>1136</v>
      </c>
      <c r="AA45" s="842">
        <v>-8.9743589743589758E-2</v>
      </c>
      <c r="AB45" s="349"/>
    </row>
    <row r="46" spans="1:34" ht="27.75" customHeight="1">
      <c r="A46" s="331">
        <v>32</v>
      </c>
      <c r="B46" s="761" t="s">
        <v>783</v>
      </c>
      <c r="C46" s="744">
        <v>1716</v>
      </c>
      <c r="D46" s="814">
        <v>6.7828251400124495E-2</v>
      </c>
      <c r="E46" s="759" t="s">
        <v>993</v>
      </c>
      <c r="F46" s="744">
        <v>1773</v>
      </c>
      <c r="G46" s="814" t="s">
        <v>99</v>
      </c>
      <c r="H46" s="592" t="s">
        <v>783</v>
      </c>
      <c r="I46" s="754">
        <v>1602</v>
      </c>
      <c r="J46" s="1381">
        <v>0.35993208828522927</v>
      </c>
      <c r="K46" s="570" t="s">
        <v>777</v>
      </c>
      <c r="L46" s="744">
        <v>1320</v>
      </c>
      <c r="M46" s="1374">
        <v>4.5958795562599075E-2</v>
      </c>
      <c r="N46" s="422" t="s">
        <v>776</v>
      </c>
      <c r="O46" s="785">
        <v>1436</v>
      </c>
      <c r="P46" s="814">
        <v>-1.5764222069910905E-2</v>
      </c>
      <c r="R46" s="1007"/>
      <c r="S46" s="593" t="s">
        <v>778</v>
      </c>
      <c r="T46" s="744">
        <v>1247</v>
      </c>
      <c r="U46" s="806">
        <v>0.13363636363636355</v>
      </c>
      <c r="V46" s="332" t="s">
        <v>692</v>
      </c>
      <c r="W46" s="744">
        <v>1163</v>
      </c>
      <c r="X46" s="814">
        <v>0.30235162374020152</v>
      </c>
      <c r="Y46" s="422" t="s">
        <v>779</v>
      </c>
      <c r="Z46" s="785">
        <v>1100</v>
      </c>
      <c r="AA46" s="842">
        <v>0.10441767068273089</v>
      </c>
      <c r="AB46" s="349"/>
    </row>
    <row r="47" spans="1:34" ht="27.75" customHeight="1">
      <c r="A47" s="331">
        <v>33</v>
      </c>
      <c r="B47" s="373" t="s">
        <v>1116</v>
      </c>
      <c r="C47" s="743">
        <v>1683</v>
      </c>
      <c r="D47" s="1372">
        <v>-5.8198097369893675E-2</v>
      </c>
      <c r="E47" s="373" t="s">
        <v>783</v>
      </c>
      <c r="F47" s="743">
        <v>1607</v>
      </c>
      <c r="G47" s="1372">
        <v>3.1210986267165008E-3</v>
      </c>
      <c r="H47" s="313" t="s">
        <v>781</v>
      </c>
      <c r="I47" s="743">
        <v>1536</v>
      </c>
      <c r="J47" s="1373">
        <v>0.20944881889763778</v>
      </c>
      <c r="K47" s="342" t="s">
        <v>786</v>
      </c>
      <c r="L47" s="743">
        <v>1312</v>
      </c>
      <c r="M47" s="1373">
        <v>9.7907949790794868E-2</v>
      </c>
      <c r="N47" s="353" t="s">
        <v>777</v>
      </c>
      <c r="O47" s="783">
        <v>1262</v>
      </c>
      <c r="P47" s="1372">
        <v>1.2028869286287103E-2</v>
      </c>
      <c r="R47" s="1007"/>
      <c r="S47" s="353" t="s">
        <v>780</v>
      </c>
      <c r="T47" s="743">
        <v>1186</v>
      </c>
      <c r="U47" s="805">
        <v>6.4631956912028832E-2</v>
      </c>
      <c r="V47" s="332" t="s">
        <v>779</v>
      </c>
      <c r="W47" s="744">
        <v>1142</v>
      </c>
      <c r="X47" s="814">
        <v>3.8181818181818095E-2</v>
      </c>
      <c r="Y47" s="422" t="s">
        <v>742</v>
      </c>
      <c r="Z47" s="785">
        <v>1089</v>
      </c>
      <c r="AA47" s="842">
        <v>1.0204081632652962E-2</v>
      </c>
      <c r="AB47" s="349"/>
    </row>
    <row r="48" spans="1:34" ht="27.75" customHeight="1">
      <c r="A48" s="331">
        <v>34</v>
      </c>
      <c r="B48" s="759" t="s">
        <v>781</v>
      </c>
      <c r="C48" s="744">
        <v>1648</v>
      </c>
      <c r="D48" s="814">
        <v>8.4210526315789513E-2</v>
      </c>
      <c r="E48" s="759" t="s">
        <v>781</v>
      </c>
      <c r="F48" s="744">
        <v>1520</v>
      </c>
      <c r="G48" s="814">
        <v>-1.041666666666663E-2</v>
      </c>
      <c r="H48" s="554" t="s">
        <v>773</v>
      </c>
      <c r="I48" s="753">
        <v>1435</v>
      </c>
      <c r="J48" s="1382">
        <v>-5.3430079155672772E-2</v>
      </c>
      <c r="K48" s="551" t="s">
        <v>781</v>
      </c>
      <c r="L48" s="744">
        <v>1270</v>
      </c>
      <c r="M48" s="1374">
        <v>2.8340080971659853E-2</v>
      </c>
      <c r="N48" s="422" t="s">
        <v>782</v>
      </c>
      <c r="O48" s="785">
        <v>1235</v>
      </c>
      <c r="P48" s="814">
        <v>5.2855924978687074E-2</v>
      </c>
      <c r="R48" s="1007"/>
      <c r="S48" s="422" t="s">
        <v>782</v>
      </c>
      <c r="T48" s="744">
        <v>1173</v>
      </c>
      <c r="U48" s="806">
        <v>7.9116835326586976E-2</v>
      </c>
      <c r="V48" s="332" t="s">
        <v>742</v>
      </c>
      <c r="W48" s="744">
        <v>1116</v>
      </c>
      <c r="X48" s="814">
        <v>2.4793388429751984E-2</v>
      </c>
      <c r="Y48" s="422" t="s">
        <v>776</v>
      </c>
      <c r="Z48" s="785">
        <v>1065</v>
      </c>
      <c r="AA48" s="842">
        <v>0</v>
      </c>
      <c r="AB48" s="349"/>
    </row>
    <row r="49" spans="1:28" ht="27.75" customHeight="1">
      <c r="A49" s="331">
        <v>35</v>
      </c>
      <c r="B49" s="544" t="s">
        <v>777</v>
      </c>
      <c r="C49" s="743">
        <v>1519</v>
      </c>
      <c r="D49" s="1372">
        <v>4.6143250688705173E-2</v>
      </c>
      <c r="E49" s="544" t="s">
        <v>777</v>
      </c>
      <c r="F49" s="743">
        <v>1452</v>
      </c>
      <c r="G49" s="1372">
        <v>4.1606886657101771E-2</v>
      </c>
      <c r="H49" s="342" t="s">
        <v>777</v>
      </c>
      <c r="I49" s="732">
        <v>1394</v>
      </c>
      <c r="J49" s="1373">
        <v>5.6060606060606144E-2</v>
      </c>
      <c r="K49" s="342" t="s">
        <v>780</v>
      </c>
      <c r="L49" s="743">
        <v>1230</v>
      </c>
      <c r="M49" s="1373">
        <v>2.3294509151414289E-2</v>
      </c>
      <c r="N49" s="353" t="s">
        <v>780</v>
      </c>
      <c r="O49" s="783">
        <v>1202</v>
      </c>
      <c r="P49" s="1372">
        <v>1.3490725126475533E-2</v>
      </c>
      <c r="R49" s="1007"/>
      <c r="S49" s="313" t="s">
        <v>786</v>
      </c>
      <c r="T49" s="743">
        <v>1146</v>
      </c>
      <c r="U49" s="805">
        <v>0.1213307240704502</v>
      </c>
      <c r="V49" s="342" t="s">
        <v>780</v>
      </c>
      <c r="W49" s="744">
        <v>1114</v>
      </c>
      <c r="X49" s="814">
        <v>6.5009560229445595E-2</v>
      </c>
      <c r="Y49" s="342" t="s">
        <v>780</v>
      </c>
      <c r="Z49" s="785">
        <v>1046</v>
      </c>
      <c r="AA49" s="842">
        <v>0.10105263157894728</v>
      </c>
      <c r="AB49" s="349"/>
    </row>
    <row r="50" spans="1:28" ht="27.75" customHeight="1">
      <c r="A50" s="337">
        <v>36</v>
      </c>
      <c r="B50" s="762" t="s">
        <v>1700</v>
      </c>
      <c r="C50" s="745">
        <v>1470</v>
      </c>
      <c r="D50" s="816">
        <v>1.5894955079474693E-2</v>
      </c>
      <c r="E50" s="762" t="s">
        <v>1701</v>
      </c>
      <c r="F50" s="745">
        <v>1447</v>
      </c>
      <c r="G50" s="816">
        <v>8.3623693379790698E-3</v>
      </c>
      <c r="H50" s="550" t="s">
        <v>736</v>
      </c>
      <c r="I50" s="779">
        <v>1324</v>
      </c>
      <c r="J50" s="1383">
        <v>0.1005818786367414</v>
      </c>
      <c r="K50" s="550" t="s">
        <v>736</v>
      </c>
      <c r="L50" s="745">
        <v>1203</v>
      </c>
      <c r="M50" s="1384">
        <v>0.2636554621848739</v>
      </c>
      <c r="N50" s="585" t="s">
        <v>786</v>
      </c>
      <c r="O50" s="786">
        <v>1195</v>
      </c>
      <c r="P50" s="816">
        <v>4.2757417102966766E-2</v>
      </c>
      <c r="R50" s="1007"/>
      <c r="S50" s="585" t="s">
        <v>779</v>
      </c>
      <c r="T50" s="745">
        <v>1118</v>
      </c>
      <c r="U50" s="807">
        <v>-2.1015761821365997E-2</v>
      </c>
      <c r="V50" s="374" t="s">
        <v>783</v>
      </c>
      <c r="W50" s="745">
        <v>1110</v>
      </c>
      <c r="X50" s="816">
        <v>-2.2887323943661997E-2</v>
      </c>
      <c r="Y50" s="425" t="s">
        <v>784</v>
      </c>
      <c r="Z50" s="786">
        <v>1035</v>
      </c>
      <c r="AA50" s="844">
        <v>5.8309037900874383E-3</v>
      </c>
      <c r="AB50" s="349"/>
    </row>
    <row r="51" spans="1:28" ht="27.75" customHeight="1">
      <c r="A51" s="331">
        <v>37</v>
      </c>
      <c r="B51" s="609" t="s">
        <v>1118</v>
      </c>
      <c r="C51" s="743">
        <v>1459</v>
      </c>
      <c r="D51" s="1372">
        <v>7.3583517292126643E-2</v>
      </c>
      <c r="E51" s="590" t="s">
        <v>1702</v>
      </c>
      <c r="F51" s="743">
        <v>1408</v>
      </c>
      <c r="G51" s="1372">
        <v>6.7475360121304062E-2</v>
      </c>
      <c r="H51" s="313" t="s">
        <v>786</v>
      </c>
      <c r="I51" s="743">
        <v>1319</v>
      </c>
      <c r="J51" s="1373">
        <v>5.3353658536585691E-3</v>
      </c>
      <c r="K51" s="373" t="s">
        <v>783</v>
      </c>
      <c r="L51" s="743">
        <v>1178</v>
      </c>
      <c r="M51" s="1373">
        <v>3.2427695004382029E-2</v>
      </c>
      <c r="N51" s="657" t="s">
        <v>783</v>
      </c>
      <c r="O51" s="783">
        <v>1141</v>
      </c>
      <c r="P51" s="1372">
        <v>9.3959731543624248E-2</v>
      </c>
      <c r="R51" s="1007"/>
      <c r="S51" s="332" t="s">
        <v>788</v>
      </c>
      <c r="T51" s="743">
        <v>1063</v>
      </c>
      <c r="U51" s="805">
        <v>6.5130260521041983E-2</v>
      </c>
      <c r="V51" s="353" t="s">
        <v>777</v>
      </c>
      <c r="W51" s="744">
        <v>1100</v>
      </c>
      <c r="X51" s="814">
        <v>0.18152524167561768</v>
      </c>
      <c r="Y51" s="416" t="s">
        <v>736</v>
      </c>
      <c r="Z51" s="785">
        <v>1012</v>
      </c>
      <c r="AA51" s="842">
        <v>6.7510548523206815E-2</v>
      </c>
      <c r="AB51" s="349"/>
    </row>
    <row r="52" spans="1:28" ht="27.75" customHeight="1">
      <c r="A52" s="331">
        <v>38</v>
      </c>
      <c r="B52" s="759" t="s">
        <v>1703</v>
      </c>
      <c r="C52" s="744">
        <v>1422</v>
      </c>
      <c r="D52" s="814">
        <v>9.9431818181818787E-3</v>
      </c>
      <c r="E52" s="759" t="s">
        <v>1704</v>
      </c>
      <c r="F52" s="744">
        <v>1364</v>
      </c>
      <c r="G52" s="814">
        <v>0.45726495726495719</v>
      </c>
      <c r="H52" s="570" t="s">
        <v>780</v>
      </c>
      <c r="I52" s="744">
        <v>1273</v>
      </c>
      <c r="J52" s="1385">
        <v>3.4959349593495892E-2</v>
      </c>
      <c r="K52" s="594" t="s">
        <v>988</v>
      </c>
      <c r="L52" s="744">
        <v>1175</v>
      </c>
      <c r="M52" s="1375" t="s">
        <v>99</v>
      </c>
      <c r="N52" s="561" t="s">
        <v>788</v>
      </c>
      <c r="O52" s="749">
        <v>1046</v>
      </c>
      <c r="P52" s="1386">
        <v>-1.5992474129821299E-2</v>
      </c>
      <c r="R52" s="1007"/>
      <c r="S52" s="595" t="s">
        <v>783</v>
      </c>
      <c r="T52" s="744">
        <v>1043</v>
      </c>
      <c r="U52" s="806">
        <v>-6.036036036036041E-2</v>
      </c>
      <c r="V52" s="332" t="s">
        <v>781</v>
      </c>
      <c r="W52" s="744">
        <v>1087</v>
      </c>
      <c r="X52" s="814">
        <v>8.4830339321357195E-2</v>
      </c>
      <c r="Y52" s="416" t="s">
        <v>781</v>
      </c>
      <c r="Z52" s="785">
        <v>1002</v>
      </c>
      <c r="AA52" s="842">
        <v>0</v>
      </c>
      <c r="AB52" s="349"/>
    </row>
    <row r="53" spans="1:28" ht="27.75" customHeight="1">
      <c r="A53" s="331">
        <v>39</v>
      </c>
      <c r="B53" s="609" t="s">
        <v>780</v>
      </c>
      <c r="C53" s="743">
        <v>1352</v>
      </c>
      <c r="D53" s="1372">
        <v>3.1273836765827623E-2</v>
      </c>
      <c r="E53" s="609" t="s">
        <v>1705</v>
      </c>
      <c r="F53" s="743">
        <v>1359</v>
      </c>
      <c r="G53" s="1372" t="s">
        <v>99</v>
      </c>
      <c r="H53" s="415" t="s">
        <v>988</v>
      </c>
      <c r="I53" s="743">
        <v>1200</v>
      </c>
      <c r="J53" s="1373">
        <v>2.1276595744680771E-2</v>
      </c>
      <c r="K53" s="313" t="s">
        <v>788</v>
      </c>
      <c r="L53" s="743">
        <v>1171</v>
      </c>
      <c r="M53" s="1373">
        <v>0.1195028680688337</v>
      </c>
      <c r="N53" s="658" t="s">
        <v>779</v>
      </c>
      <c r="O53" s="787">
        <v>1029</v>
      </c>
      <c r="P53" s="1387">
        <v>-7.9606440071556372E-2</v>
      </c>
      <c r="R53" s="1007"/>
      <c r="S53" s="353" t="s">
        <v>784</v>
      </c>
      <c r="T53" s="743">
        <v>1034</v>
      </c>
      <c r="U53" s="805">
        <v>0</v>
      </c>
      <c r="V53" s="353" t="s">
        <v>784</v>
      </c>
      <c r="W53" s="744">
        <v>1034</v>
      </c>
      <c r="X53" s="814">
        <v>-9.6618357487920914E-4</v>
      </c>
      <c r="Y53" s="353" t="s">
        <v>975</v>
      </c>
      <c r="Z53" s="785">
        <v>979</v>
      </c>
      <c r="AA53" s="842">
        <v>5.9523809523809534E-2</v>
      </c>
      <c r="AB53" s="349"/>
    </row>
    <row r="54" spans="1:28" ht="27.75" customHeight="1">
      <c r="A54" s="333">
        <v>40</v>
      </c>
      <c r="B54" s="763" t="s">
        <v>1706</v>
      </c>
      <c r="C54" s="753">
        <v>1208</v>
      </c>
      <c r="D54" s="817">
        <v>6.9026548672566301E-2</v>
      </c>
      <c r="E54" s="606" t="s">
        <v>780</v>
      </c>
      <c r="F54" s="753">
        <v>1311</v>
      </c>
      <c r="G54" s="817">
        <v>2.9850746268656803E-2</v>
      </c>
      <c r="H54" s="554" t="s">
        <v>788</v>
      </c>
      <c r="I54" s="753">
        <v>1115</v>
      </c>
      <c r="J54" s="1382" t="s">
        <v>99</v>
      </c>
      <c r="K54" s="596" t="s">
        <v>779</v>
      </c>
      <c r="L54" s="753">
        <v>1053</v>
      </c>
      <c r="M54" s="1388">
        <v>2.3323615160349753E-2</v>
      </c>
      <c r="N54" s="659" t="s">
        <v>784</v>
      </c>
      <c r="O54" s="749">
        <v>1024</v>
      </c>
      <c r="P54" s="1389">
        <v>-9.6711798839458352E-3</v>
      </c>
      <c r="R54" s="1007"/>
      <c r="S54" s="596" t="s">
        <v>789</v>
      </c>
      <c r="T54" s="753">
        <v>975</v>
      </c>
      <c r="U54" s="803">
        <v>9.3167701863354768E-3</v>
      </c>
      <c r="V54" s="341" t="s">
        <v>736</v>
      </c>
      <c r="W54" s="753">
        <v>1028</v>
      </c>
      <c r="X54" s="817">
        <v>1.5810276679841806E-2</v>
      </c>
      <c r="Y54" s="419" t="s">
        <v>787</v>
      </c>
      <c r="Z54" s="820">
        <v>956</v>
      </c>
      <c r="AA54" s="843">
        <v>3.3513513513513615E-2</v>
      </c>
      <c r="AB54" s="349"/>
    </row>
    <row r="55" spans="1:28" ht="27.75" customHeight="1">
      <c r="A55" s="331">
        <v>41</v>
      </c>
      <c r="B55" s="319" t="s">
        <v>1707</v>
      </c>
      <c r="C55" s="743">
        <v>1164</v>
      </c>
      <c r="D55" s="1372">
        <v>3.5587188612099752E-2</v>
      </c>
      <c r="E55" s="373" t="s">
        <v>988</v>
      </c>
      <c r="F55" s="743">
        <v>1196</v>
      </c>
      <c r="G55" s="1372">
        <v>-3.3333333333332993E-3</v>
      </c>
      <c r="H55" s="313" t="s">
        <v>774</v>
      </c>
      <c r="I55" s="732">
        <v>1085</v>
      </c>
      <c r="J55" s="1373">
        <v>6.4769381746810684E-2</v>
      </c>
      <c r="K55" s="545" t="s">
        <v>784</v>
      </c>
      <c r="L55" s="743">
        <v>1034</v>
      </c>
      <c r="M55" s="1373">
        <v>9.765625E-3</v>
      </c>
      <c r="N55" s="332" t="s">
        <v>785</v>
      </c>
      <c r="O55" s="783">
        <v>1022</v>
      </c>
      <c r="P55" s="1372">
        <v>0.16666666666666674</v>
      </c>
      <c r="R55" s="1007"/>
      <c r="S55" s="332" t="s">
        <v>983</v>
      </c>
      <c r="T55" s="743">
        <v>919</v>
      </c>
      <c r="U55" s="805" t="s">
        <v>99</v>
      </c>
      <c r="V55" s="353" t="s">
        <v>786</v>
      </c>
      <c r="W55" s="744">
        <v>1022</v>
      </c>
      <c r="X55" s="814">
        <v>0.11938663745892653</v>
      </c>
      <c r="Y55" s="593" t="s">
        <v>777</v>
      </c>
      <c r="Z55" s="785">
        <v>931</v>
      </c>
      <c r="AA55" s="842">
        <v>-0.15670289855072461</v>
      </c>
      <c r="AB55" s="349"/>
    </row>
    <row r="56" spans="1:28" ht="27.75" customHeight="1">
      <c r="A56" s="331">
        <v>42</v>
      </c>
      <c r="B56" s="764" t="s">
        <v>1708</v>
      </c>
      <c r="C56" s="744">
        <v>1151</v>
      </c>
      <c r="D56" s="814">
        <v>-0.15615835777126097</v>
      </c>
      <c r="E56" s="764" t="s">
        <v>1706</v>
      </c>
      <c r="F56" s="744">
        <v>1130</v>
      </c>
      <c r="G56" s="814">
        <v>4.1474654377880116E-2</v>
      </c>
      <c r="H56" s="597" t="s">
        <v>784</v>
      </c>
      <c r="I56" s="755">
        <v>1041</v>
      </c>
      <c r="J56" s="1377">
        <v>6.7698259187620735E-3</v>
      </c>
      <c r="K56" s="551" t="s">
        <v>774</v>
      </c>
      <c r="L56" s="744">
        <v>1019</v>
      </c>
      <c r="M56" s="1374">
        <v>-0.32157123834886814</v>
      </c>
      <c r="N56" s="570" t="s">
        <v>789</v>
      </c>
      <c r="O56" s="785">
        <v>977</v>
      </c>
      <c r="P56" s="814">
        <v>2.0512820512821328E-3</v>
      </c>
      <c r="R56" s="1007"/>
      <c r="S56" s="422" t="s">
        <v>976</v>
      </c>
      <c r="T56" s="744">
        <v>906</v>
      </c>
      <c r="U56" s="806">
        <v>2.488687782805421E-2</v>
      </c>
      <c r="V56" s="353" t="s">
        <v>975</v>
      </c>
      <c r="W56" s="744">
        <v>1014</v>
      </c>
      <c r="X56" s="814">
        <v>3.5750766087844665E-2</v>
      </c>
      <c r="Y56" s="422" t="s">
        <v>788</v>
      </c>
      <c r="Z56" s="785">
        <v>928</v>
      </c>
      <c r="AA56" s="842">
        <v>6.5442020665901213E-2</v>
      </c>
      <c r="AB56" s="349"/>
    </row>
    <row r="57" spans="1:28" ht="27.75" customHeight="1">
      <c r="A57" s="331">
        <v>43</v>
      </c>
      <c r="B57" s="765" t="s">
        <v>988</v>
      </c>
      <c r="C57" s="743">
        <v>1147</v>
      </c>
      <c r="D57" s="1372">
        <v>-4.0969899665551868E-2</v>
      </c>
      <c r="E57" s="590" t="s">
        <v>1709</v>
      </c>
      <c r="F57" s="743">
        <v>1124</v>
      </c>
      <c r="G57" s="1372">
        <v>8.0717488789237013E-3</v>
      </c>
      <c r="H57" s="313" t="s">
        <v>1710</v>
      </c>
      <c r="I57" s="743">
        <v>1010</v>
      </c>
      <c r="J57" s="1380">
        <v>0.11111111111111116</v>
      </c>
      <c r="K57" s="342" t="s">
        <v>789</v>
      </c>
      <c r="L57" s="743">
        <v>984</v>
      </c>
      <c r="M57" s="1373">
        <v>7.1647901740019559E-3</v>
      </c>
      <c r="N57" s="313" t="s">
        <v>736</v>
      </c>
      <c r="O57" s="783">
        <v>952</v>
      </c>
      <c r="P57" s="1372">
        <v>0.11868390129259687</v>
      </c>
      <c r="R57" s="1007"/>
      <c r="S57" s="332" t="s">
        <v>791</v>
      </c>
      <c r="T57" s="743">
        <v>905</v>
      </c>
      <c r="U57" s="805">
        <v>7.7951002227172328E-3</v>
      </c>
      <c r="V57" s="332" t="s">
        <v>788</v>
      </c>
      <c r="W57" s="744">
        <v>998</v>
      </c>
      <c r="X57" s="814">
        <v>7.5431034482758674E-2</v>
      </c>
      <c r="Y57" s="422" t="s">
        <v>786</v>
      </c>
      <c r="Z57" s="785">
        <v>913</v>
      </c>
      <c r="AA57" s="842">
        <v>4.8220436280137724E-2</v>
      </c>
      <c r="AB57" s="349"/>
    </row>
    <row r="58" spans="1:28" ht="27.75" customHeight="1">
      <c r="A58" s="331">
        <v>44</v>
      </c>
      <c r="B58" s="599" t="s">
        <v>981</v>
      </c>
      <c r="C58" s="744">
        <v>1089</v>
      </c>
      <c r="D58" s="814">
        <v>4.9132947976878505E-2</v>
      </c>
      <c r="E58" s="598" t="s">
        <v>1711</v>
      </c>
      <c r="F58" s="744">
        <v>1064</v>
      </c>
      <c r="G58" s="814">
        <v>8.7934560327198374E-2</v>
      </c>
      <c r="H58" s="598" t="s">
        <v>1711</v>
      </c>
      <c r="I58" s="754">
        <v>978</v>
      </c>
      <c r="J58" s="1390" t="s">
        <v>99</v>
      </c>
      <c r="K58" s="567" t="s">
        <v>981</v>
      </c>
      <c r="L58" s="744">
        <v>975</v>
      </c>
      <c r="M58" s="1375">
        <v>4.9515608180839665E-2</v>
      </c>
      <c r="N58" s="593" t="s">
        <v>981</v>
      </c>
      <c r="O58" s="785">
        <v>929</v>
      </c>
      <c r="P58" s="814" t="s">
        <v>99</v>
      </c>
      <c r="R58" s="1007"/>
      <c r="S58" s="422" t="s">
        <v>793</v>
      </c>
      <c r="T58" s="744">
        <v>894</v>
      </c>
      <c r="U58" s="806">
        <v>1.0169491525423791E-2</v>
      </c>
      <c r="V58" s="342" t="s">
        <v>789</v>
      </c>
      <c r="W58" s="744">
        <v>966</v>
      </c>
      <c r="X58" s="814">
        <v>1.0460251046025215E-2</v>
      </c>
      <c r="Y58" s="422" t="s">
        <v>790</v>
      </c>
      <c r="Z58" s="785">
        <v>895</v>
      </c>
      <c r="AA58" s="842">
        <v>-6.6592674805771024E-3</v>
      </c>
      <c r="AB58" s="349"/>
    </row>
    <row r="59" spans="1:28" ht="27.75" customHeight="1">
      <c r="A59" s="331">
        <v>45</v>
      </c>
      <c r="B59" s="766" t="s">
        <v>791</v>
      </c>
      <c r="C59" s="743">
        <v>1075</v>
      </c>
      <c r="D59" s="1372">
        <v>0.17614879649890591</v>
      </c>
      <c r="E59" s="769" t="s">
        <v>784</v>
      </c>
      <c r="F59" s="743">
        <v>1040</v>
      </c>
      <c r="G59" s="1372">
        <v>-9.6061479346787326E-4</v>
      </c>
      <c r="H59" s="313" t="s">
        <v>779</v>
      </c>
      <c r="I59" s="732">
        <v>950</v>
      </c>
      <c r="J59" s="1380">
        <v>-9.7815764482431122E-2</v>
      </c>
      <c r="K59" s="313" t="s">
        <v>982</v>
      </c>
      <c r="L59" s="743">
        <v>909</v>
      </c>
      <c r="M59" s="1373">
        <v>0.22672064777327927</v>
      </c>
      <c r="N59" s="332" t="s">
        <v>692</v>
      </c>
      <c r="O59" s="783">
        <v>919</v>
      </c>
      <c r="P59" s="1372">
        <v>-0.27978056426332287</v>
      </c>
      <c r="R59" s="1007"/>
      <c r="S59" s="332" t="s">
        <v>785</v>
      </c>
      <c r="T59" s="743">
        <v>876</v>
      </c>
      <c r="U59" s="805" t="s">
        <v>99</v>
      </c>
      <c r="V59" s="332" t="s">
        <v>1712</v>
      </c>
      <c r="W59" s="744">
        <v>914</v>
      </c>
      <c r="X59" s="814">
        <v>2.1229050279329531E-2</v>
      </c>
      <c r="Y59" s="422" t="s">
        <v>692</v>
      </c>
      <c r="Z59" s="785">
        <v>893</v>
      </c>
      <c r="AA59" s="842">
        <v>0.20512820512820507</v>
      </c>
      <c r="AB59" s="349"/>
    </row>
    <row r="60" spans="1:28" ht="27.75" customHeight="1">
      <c r="A60" s="337">
        <v>46</v>
      </c>
      <c r="B60" s="607" t="s">
        <v>727</v>
      </c>
      <c r="C60" s="745">
        <v>1058</v>
      </c>
      <c r="D60" s="816">
        <v>2.818270165208947E-2</v>
      </c>
      <c r="E60" s="724" t="s">
        <v>981</v>
      </c>
      <c r="F60" s="745">
        <v>1038</v>
      </c>
      <c r="G60" s="816">
        <v>2.7722772277227747E-2</v>
      </c>
      <c r="H60" s="550" t="s">
        <v>980</v>
      </c>
      <c r="I60" s="779">
        <v>936</v>
      </c>
      <c r="J60" s="1383">
        <v>7.5862068965517171E-2</v>
      </c>
      <c r="K60" s="550" t="s">
        <v>793</v>
      </c>
      <c r="L60" s="745">
        <v>874</v>
      </c>
      <c r="M60" s="1384">
        <v>8.073817762399127E-3</v>
      </c>
      <c r="N60" s="585" t="s">
        <v>791</v>
      </c>
      <c r="O60" s="786">
        <v>902</v>
      </c>
      <c r="P60" s="816">
        <v>-3.3149171270717703E-3</v>
      </c>
      <c r="R60" s="1007"/>
      <c r="S60" s="587" t="s">
        <v>977</v>
      </c>
      <c r="T60" s="745">
        <v>864</v>
      </c>
      <c r="U60" s="807">
        <v>-1.3698630136986356E-2</v>
      </c>
      <c r="V60" s="339" t="s">
        <v>981</v>
      </c>
      <c r="W60" s="745">
        <v>900</v>
      </c>
      <c r="X60" s="816">
        <v>0.25874125874125875</v>
      </c>
      <c r="Y60" s="420" t="s">
        <v>976</v>
      </c>
      <c r="Z60" s="786">
        <v>871</v>
      </c>
      <c r="AA60" s="844">
        <v>-3.9691289966923948E-2</v>
      </c>
      <c r="AB60" s="349"/>
    </row>
    <row r="61" spans="1:28" ht="27.75" customHeight="1">
      <c r="A61" s="331">
        <v>47</v>
      </c>
      <c r="B61" s="590" t="s">
        <v>779</v>
      </c>
      <c r="C61" s="743">
        <v>971</v>
      </c>
      <c r="D61" s="1372">
        <v>-1.720647773279349E-2</v>
      </c>
      <c r="E61" s="609" t="s">
        <v>1667</v>
      </c>
      <c r="F61" s="743">
        <v>1029</v>
      </c>
      <c r="G61" s="1372">
        <v>-8.6705202312138407E-3</v>
      </c>
      <c r="H61" s="313" t="s">
        <v>791</v>
      </c>
      <c r="I61" s="732">
        <v>897</v>
      </c>
      <c r="J61" s="1380" t="s">
        <v>99</v>
      </c>
      <c r="K61" s="313" t="s">
        <v>980</v>
      </c>
      <c r="L61" s="743">
        <v>870</v>
      </c>
      <c r="M61" s="1391">
        <v>0.25360230547550433</v>
      </c>
      <c r="N61" s="332" t="s">
        <v>1712</v>
      </c>
      <c r="O61" s="783">
        <v>894</v>
      </c>
      <c r="P61" s="1372" t="s">
        <v>99</v>
      </c>
      <c r="R61" s="1007"/>
      <c r="S61" s="335" t="s">
        <v>792</v>
      </c>
      <c r="T61" s="743">
        <v>859</v>
      </c>
      <c r="U61" s="805">
        <v>5.2696078431372584E-2</v>
      </c>
      <c r="V61" s="332" t="s">
        <v>791</v>
      </c>
      <c r="W61" s="744">
        <v>898</v>
      </c>
      <c r="X61" s="814">
        <v>7.8031212484994006E-2</v>
      </c>
      <c r="Y61" s="416" t="s">
        <v>977</v>
      </c>
      <c r="Z61" s="785">
        <v>859</v>
      </c>
      <c r="AA61" s="842">
        <v>0.80842105263157893</v>
      </c>
      <c r="AB61" s="349"/>
    </row>
    <row r="62" spans="1:28" ht="27.75" customHeight="1">
      <c r="A62" s="331">
        <v>48</v>
      </c>
      <c r="B62" s="767" t="s">
        <v>1120</v>
      </c>
      <c r="C62" s="744">
        <v>960</v>
      </c>
      <c r="D62" s="814">
        <v>-9.7744360902255689E-2</v>
      </c>
      <c r="E62" s="770" t="s">
        <v>779</v>
      </c>
      <c r="F62" s="744">
        <v>988</v>
      </c>
      <c r="G62" s="814">
        <v>4.0000000000000036E-2</v>
      </c>
      <c r="H62" s="551" t="s">
        <v>792</v>
      </c>
      <c r="I62" s="744">
        <v>868</v>
      </c>
      <c r="J62" s="1385">
        <v>1.4018691588784993E-2</v>
      </c>
      <c r="K62" s="551" t="s">
        <v>792</v>
      </c>
      <c r="L62" s="744">
        <v>856</v>
      </c>
      <c r="M62" s="1374">
        <v>9.4339622641510523E-3</v>
      </c>
      <c r="N62" s="422" t="s">
        <v>793</v>
      </c>
      <c r="O62" s="785">
        <v>867</v>
      </c>
      <c r="P62" s="814">
        <v>-3.0201342281879207E-2</v>
      </c>
      <c r="R62" s="1007"/>
      <c r="S62" s="584" t="s">
        <v>736</v>
      </c>
      <c r="T62" s="753">
        <v>851</v>
      </c>
      <c r="U62" s="803">
        <v>-0.1721789883268483</v>
      </c>
      <c r="V62" s="335" t="s">
        <v>793</v>
      </c>
      <c r="W62" s="744">
        <v>885</v>
      </c>
      <c r="X62" s="814">
        <v>3.9952996474735603E-2</v>
      </c>
      <c r="Y62" s="416" t="s">
        <v>793</v>
      </c>
      <c r="Z62" s="785">
        <v>851</v>
      </c>
      <c r="AA62" s="842">
        <v>1.189060642092743E-2</v>
      </c>
      <c r="AB62" s="349"/>
    </row>
    <row r="63" spans="1:28" ht="27.75" customHeight="1">
      <c r="A63" s="331">
        <v>49</v>
      </c>
      <c r="B63" s="319" t="s">
        <v>1713</v>
      </c>
      <c r="C63" s="756">
        <v>953</v>
      </c>
      <c r="D63" s="1392">
        <v>0.14957780458383585</v>
      </c>
      <c r="E63" s="319" t="s">
        <v>791</v>
      </c>
      <c r="F63" s="756">
        <v>914</v>
      </c>
      <c r="G63" s="1392">
        <v>1.8952062430323213E-2</v>
      </c>
      <c r="H63" s="313" t="s">
        <v>1714</v>
      </c>
      <c r="I63" s="743">
        <v>830</v>
      </c>
      <c r="J63" s="1380" t="s">
        <v>1715</v>
      </c>
      <c r="K63" s="316" t="s">
        <v>977</v>
      </c>
      <c r="L63" s="756">
        <v>843</v>
      </c>
      <c r="M63" s="1373">
        <v>-1.2880562060889944E-2</v>
      </c>
      <c r="N63" s="332" t="s">
        <v>977</v>
      </c>
      <c r="O63" s="783">
        <v>854</v>
      </c>
      <c r="P63" s="1372">
        <v>-1.157407407407407E-2</v>
      </c>
      <c r="R63" s="1007"/>
      <c r="S63" s="332" t="s">
        <v>979</v>
      </c>
      <c r="T63" s="743">
        <v>786</v>
      </c>
      <c r="U63" s="805" t="s">
        <v>99</v>
      </c>
      <c r="V63" s="341" t="s">
        <v>976</v>
      </c>
      <c r="W63" s="753">
        <v>884</v>
      </c>
      <c r="X63" s="817">
        <v>1.4925373134328401E-2</v>
      </c>
      <c r="Y63" s="416" t="s">
        <v>791</v>
      </c>
      <c r="Z63" s="785">
        <v>833</v>
      </c>
      <c r="AA63" s="842">
        <v>1.4616321559074219E-2</v>
      </c>
      <c r="AB63" s="349"/>
    </row>
    <row r="64" spans="1:28" ht="27.75" customHeight="1" thickBot="1">
      <c r="A64" s="336">
        <v>50</v>
      </c>
      <c r="B64" s="768" t="s">
        <v>784</v>
      </c>
      <c r="C64" s="733">
        <v>945</v>
      </c>
      <c r="D64" s="812">
        <v>-9.1346153846153855E-2</v>
      </c>
      <c r="E64" s="722" t="s">
        <v>1712</v>
      </c>
      <c r="F64" s="733">
        <v>881</v>
      </c>
      <c r="G64" s="812" t="s">
        <v>99</v>
      </c>
      <c r="H64" s="564" t="s">
        <v>661</v>
      </c>
      <c r="I64" s="733">
        <v>823</v>
      </c>
      <c r="J64" s="1393">
        <v>5.5128205128205154E-2</v>
      </c>
      <c r="K64" s="564" t="s">
        <v>791</v>
      </c>
      <c r="L64" s="733">
        <v>832</v>
      </c>
      <c r="M64" s="1393">
        <v>-7.7605321507760561E-2</v>
      </c>
      <c r="N64" s="423" t="s">
        <v>792</v>
      </c>
      <c r="O64" s="731">
        <v>848</v>
      </c>
      <c r="P64" s="812">
        <v>-1.2805587892898762E-2</v>
      </c>
      <c r="R64" s="1007"/>
      <c r="S64" s="423" t="s">
        <v>978</v>
      </c>
      <c r="T64" s="733">
        <v>770</v>
      </c>
      <c r="U64" s="802">
        <v>-1.0282776349614386E-2</v>
      </c>
      <c r="V64" s="322" t="s">
        <v>977</v>
      </c>
      <c r="W64" s="733">
        <v>876</v>
      </c>
      <c r="X64" s="812">
        <v>1.9790454016298087E-2</v>
      </c>
      <c r="Y64" s="418" t="s">
        <v>792</v>
      </c>
      <c r="Z64" s="731">
        <v>782</v>
      </c>
      <c r="AA64" s="845">
        <v>1.0335917312661591E-2</v>
      </c>
      <c r="AB64" s="349"/>
    </row>
    <row r="65" spans="1:34" ht="15" customHeight="1">
      <c r="AB65" s="349"/>
    </row>
    <row r="66" spans="1:34" ht="15" customHeight="1">
      <c r="A66" s="357"/>
      <c r="B66" s="358"/>
      <c r="C66" s="359"/>
      <c r="D66" s="640"/>
      <c r="E66" s="358"/>
      <c r="F66" s="359"/>
      <c r="G66" s="645"/>
      <c r="H66" s="358"/>
      <c r="I66" s="359"/>
      <c r="J66" s="645"/>
      <c r="K66" s="358"/>
      <c r="L66" s="359"/>
      <c r="M66" s="640"/>
      <c r="N66" s="358"/>
      <c r="O66" s="359"/>
      <c r="P66" s="640"/>
      <c r="S66" s="358"/>
      <c r="T66" s="359"/>
      <c r="U66" s="640"/>
      <c r="V66" s="358"/>
      <c r="W66" s="359"/>
      <c r="X66" s="360"/>
      <c r="AB66" s="349"/>
    </row>
    <row r="67" spans="1:34" ht="27.75" customHeight="1">
      <c r="A67" s="1394">
        <v>51</v>
      </c>
      <c r="B67" s="1395" t="s">
        <v>1712</v>
      </c>
      <c r="C67" s="748">
        <v>896</v>
      </c>
      <c r="D67" s="1396">
        <v>1.7026106696935273E-2</v>
      </c>
      <c r="E67" s="1397" t="s">
        <v>792</v>
      </c>
      <c r="F67" s="961">
        <v>877</v>
      </c>
      <c r="G67" s="1398">
        <v>1.0368663594469973E-2</v>
      </c>
      <c r="H67" s="358"/>
      <c r="I67" s="359"/>
      <c r="J67" s="645"/>
      <c r="K67" s="358"/>
      <c r="L67" s="359"/>
      <c r="M67" s="640"/>
      <c r="N67" s="358"/>
      <c r="O67" s="359"/>
      <c r="P67" s="640"/>
      <c r="S67" s="358"/>
      <c r="T67" s="359"/>
      <c r="U67" s="640"/>
      <c r="V67" s="358"/>
      <c r="W67" s="359"/>
      <c r="X67" s="360"/>
      <c r="AB67" s="349"/>
    </row>
    <row r="68" spans="1:34" ht="27.75" customHeight="1">
      <c r="A68" s="1394">
        <v>52</v>
      </c>
      <c r="B68" s="1395" t="s">
        <v>792</v>
      </c>
      <c r="C68" s="748">
        <v>893</v>
      </c>
      <c r="D68" s="1396">
        <v>1.8244013683010207E-2</v>
      </c>
      <c r="E68" s="1395" t="s">
        <v>1716</v>
      </c>
      <c r="F68" s="754">
        <v>858</v>
      </c>
      <c r="G68" s="1399">
        <v>4.2527339003645137E-2</v>
      </c>
      <c r="H68" s="358"/>
      <c r="I68" s="359"/>
      <c r="J68" s="645"/>
      <c r="K68" s="358"/>
      <c r="L68" s="359"/>
      <c r="M68" s="640"/>
      <c r="N68" s="358"/>
      <c r="O68" s="359"/>
      <c r="P68" s="640"/>
      <c r="S68" s="358"/>
      <c r="T68" s="359"/>
      <c r="U68" s="640"/>
      <c r="V68" s="358"/>
      <c r="W68" s="359"/>
      <c r="X68" s="360"/>
      <c r="AB68" s="349"/>
    </row>
    <row r="69" spans="1:34" ht="27.75" customHeight="1">
      <c r="A69" s="1394">
        <v>53</v>
      </c>
      <c r="B69" s="1400" t="s">
        <v>1717</v>
      </c>
      <c r="C69" s="748">
        <v>890</v>
      </c>
      <c r="D69" s="1396">
        <v>3.7296037296037365E-2</v>
      </c>
      <c r="E69" s="1395" t="s">
        <v>1117</v>
      </c>
      <c r="F69" s="754">
        <v>854</v>
      </c>
      <c r="G69" s="1399">
        <v>2.8915662650602414E-2</v>
      </c>
      <c r="H69" s="358"/>
      <c r="I69" s="359"/>
      <c r="J69" s="645"/>
      <c r="K69" s="358"/>
      <c r="L69" s="359"/>
      <c r="M69" s="640"/>
      <c r="N69" s="358"/>
      <c r="O69" s="362"/>
      <c r="P69" s="640"/>
      <c r="S69" s="358"/>
      <c r="T69" s="362"/>
      <c r="U69" s="640"/>
      <c r="V69" s="358"/>
      <c r="W69" s="359"/>
      <c r="X69" s="360"/>
      <c r="AB69" s="349"/>
    </row>
    <row r="70" spans="1:34" ht="27.75" customHeight="1">
      <c r="A70" s="1401">
        <v>54</v>
      </c>
      <c r="B70" s="1395" t="s">
        <v>1117</v>
      </c>
      <c r="C70" s="1402">
        <v>858</v>
      </c>
      <c r="D70" s="1396">
        <v>4.6838407494145251E-3</v>
      </c>
      <c r="E70" s="1395" t="s">
        <v>1713</v>
      </c>
      <c r="F70" s="754">
        <v>829</v>
      </c>
      <c r="G70" s="1399">
        <v>0.13561643835616444</v>
      </c>
      <c r="H70" s="358"/>
      <c r="I70" s="359"/>
      <c r="J70" s="645"/>
      <c r="K70" s="358"/>
      <c r="L70" s="363"/>
      <c r="M70" s="640"/>
      <c r="N70" s="358"/>
      <c r="O70" s="359"/>
      <c r="P70" s="640"/>
      <c r="S70" s="358"/>
      <c r="T70" s="359"/>
      <c r="U70" s="640"/>
      <c r="V70" s="358"/>
      <c r="W70" s="362"/>
      <c r="X70" s="360"/>
      <c r="AB70" s="349"/>
    </row>
    <row r="71" spans="1:34" ht="27.75" customHeight="1">
      <c r="A71" s="1394">
        <v>55</v>
      </c>
      <c r="B71" s="1395" t="s">
        <v>1718</v>
      </c>
      <c r="C71" s="748">
        <v>849</v>
      </c>
      <c r="D71" s="1396">
        <v>0.14266487213997303</v>
      </c>
      <c r="E71" s="1395" t="s">
        <v>1719</v>
      </c>
      <c r="F71" s="754">
        <v>807</v>
      </c>
      <c r="G71" s="1399">
        <v>-3.7037037037036535E-3</v>
      </c>
      <c r="H71" s="364"/>
      <c r="I71" s="359"/>
      <c r="J71" s="645"/>
      <c r="K71" s="358"/>
      <c r="L71" s="359"/>
      <c r="M71" s="640"/>
      <c r="N71" s="358"/>
      <c r="O71" s="359"/>
      <c r="P71" s="640"/>
      <c r="S71" s="358"/>
      <c r="T71" s="359"/>
      <c r="U71" s="640"/>
      <c r="V71" s="358"/>
      <c r="W71" s="359"/>
      <c r="X71" s="360"/>
      <c r="AB71" s="349"/>
    </row>
    <row r="72" spans="1:34" ht="15" customHeight="1">
      <c r="A72" s="361"/>
      <c r="B72" s="358"/>
      <c r="C72" s="359"/>
      <c r="D72" s="640"/>
      <c r="E72" s="358"/>
      <c r="F72" s="363"/>
      <c r="G72" s="645"/>
      <c r="H72" s="358"/>
      <c r="I72" s="363"/>
      <c r="J72" s="645"/>
      <c r="K72" s="358"/>
      <c r="L72" s="363"/>
      <c r="M72" s="640"/>
      <c r="N72" s="358"/>
      <c r="O72" s="359"/>
      <c r="P72" s="640"/>
      <c r="S72" s="358"/>
      <c r="T72" s="359"/>
      <c r="U72" s="640"/>
      <c r="V72" s="358"/>
      <c r="W72" s="359"/>
      <c r="X72" s="360"/>
      <c r="AB72" s="349"/>
    </row>
    <row r="73" spans="1:34" ht="15" customHeight="1">
      <c r="A73" s="361"/>
      <c r="B73" s="358"/>
      <c r="C73" s="359"/>
      <c r="D73" s="640"/>
      <c r="E73" s="358"/>
      <c r="F73" s="359"/>
      <c r="G73" s="645"/>
      <c r="H73" s="358"/>
      <c r="I73" s="359"/>
      <c r="J73" s="645"/>
      <c r="K73" s="358"/>
      <c r="L73" s="363"/>
      <c r="M73" s="640"/>
      <c r="N73" s="358"/>
      <c r="O73" s="359"/>
      <c r="P73" s="650"/>
      <c r="S73" s="358"/>
      <c r="T73" s="359"/>
      <c r="U73" s="650"/>
      <c r="V73" s="358"/>
      <c r="W73" s="359"/>
      <c r="X73" s="360"/>
      <c r="AB73" s="349"/>
    </row>
    <row r="74" spans="1:34" ht="15" customHeight="1">
      <c r="A74" s="361"/>
      <c r="B74" s="358"/>
      <c r="C74" s="359"/>
      <c r="D74" s="640"/>
      <c r="E74" s="358"/>
      <c r="F74" s="359"/>
      <c r="G74" s="645"/>
      <c r="H74" s="358"/>
      <c r="I74" s="359"/>
      <c r="J74" s="645"/>
      <c r="K74" s="358"/>
      <c r="L74" s="359"/>
      <c r="M74" s="640"/>
      <c r="N74" s="358"/>
      <c r="O74" s="359"/>
      <c r="P74" s="640"/>
      <c r="S74" s="358"/>
      <c r="T74" s="359"/>
      <c r="U74" s="640"/>
      <c r="V74" s="358"/>
      <c r="W74" s="359"/>
      <c r="X74" s="360"/>
      <c r="AB74" s="349"/>
    </row>
    <row r="75" spans="1:34" ht="15" customHeight="1">
      <c r="A75" s="361"/>
      <c r="B75" s="358"/>
      <c r="C75" s="359"/>
      <c r="D75" s="640"/>
      <c r="E75" s="358"/>
      <c r="F75" s="362"/>
      <c r="G75" s="645"/>
      <c r="H75" s="358"/>
      <c r="I75" s="362"/>
      <c r="J75" s="645"/>
      <c r="K75" s="364"/>
      <c r="L75" s="359"/>
      <c r="M75" s="640"/>
      <c r="N75" s="358"/>
      <c r="O75" s="359"/>
      <c r="P75" s="640"/>
      <c r="S75" s="358"/>
      <c r="T75" s="359"/>
      <c r="U75" s="640"/>
      <c r="V75" s="358"/>
      <c r="W75" s="359"/>
      <c r="X75" s="360"/>
      <c r="AB75" s="349"/>
    </row>
    <row r="76" spans="1:34" ht="15" customHeight="1">
      <c r="A76" s="361"/>
      <c r="B76" s="358"/>
      <c r="C76" s="359"/>
      <c r="D76" s="640"/>
      <c r="E76" s="358"/>
      <c r="F76" s="363"/>
      <c r="G76" s="645"/>
      <c r="H76" s="358"/>
      <c r="I76" s="363"/>
      <c r="J76" s="645"/>
      <c r="K76" s="365"/>
      <c r="L76" s="359"/>
      <c r="M76" s="640"/>
      <c r="N76" s="358"/>
      <c r="O76" s="359"/>
      <c r="P76" s="640"/>
      <c r="S76" s="358"/>
      <c r="T76" s="359"/>
      <c r="U76" s="640"/>
      <c r="V76" s="358"/>
      <c r="W76" s="359"/>
      <c r="X76" s="360"/>
      <c r="AB76" s="349"/>
    </row>
    <row r="77" spans="1:34" ht="15" customHeight="1">
      <c r="A77" s="361"/>
      <c r="B77" s="358"/>
      <c r="C77" s="359"/>
      <c r="D77" s="640"/>
      <c r="E77" s="358"/>
      <c r="F77" s="359"/>
      <c r="G77" s="645"/>
      <c r="H77" s="358"/>
      <c r="I77" s="359"/>
      <c r="J77" s="645"/>
      <c r="K77" s="358"/>
      <c r="L77" s="359"/>
      <c r="M77" s="640"/>
      <c r="N77" s="358"/>
      <c r="O77" s="359"/>
      <c r="P77" s="640"/>
      <c r="S77" s="358"/>
      <c r="T77" s="359"/>
      <c r="U77" s="640"/>
      <c r="V77" s="358"/>
      <c r="W77" s="359"/>
      <c r="X77" s="360"/>
      <c r="AB77" s="349"/>
    </row>
    <row r="78" spans="1:34" ht="15" customHeight="1">
      <c r="A78" s="361"/>
      <c r="B78" s="358"/>
      <c r="C78" s="359"/>
      <c r="D78" s="640"/>
      <c r="E78" s="358"/>
      <c r="F78" s="359"/>
      <c r="G78" s="645"/>
      <c r="H78" s="358"/>
      <c r="I78" s="359"/>
      <c r="J78" s="645"/>
      <c r="K78" s="358"/>
      <c r="L78" s="359"/>
      <c r="M78" s="640"/>
      <c r="N78" s="358"/>
      <c r="O78" s="359"/>
      <c r="P78" s="640"/>
      <c r="S78" s="358"/>
      <c r="T78" s="359"/>
      <c r="U78" s="640"/>
      <c r="V78" s="358"/>
      <c r="W78" s="359"/>
      <c r="X78" s="360"/>
      <c r="AB78" s="349"/>
    </row>
    <row r="79" spans="1:34" ht="15" customHeight="1">
      <c r="A79" s="361"/>
      <c r="B79" s="358"/>
      <c r="C79" s="359"/>
      <c r="D79" s="640"/>
      <c r="E79" s="358"/>
      <c r="F79" s="359"/>
      <c r="G79" s="645"/>
      <c r="H79" s="358"/>
      <c r="I79" s="359"/>
      <c r="J79" s="645"/>
      <c r="K79" s="366"/>
      <c r="L79" s="359"/>
      <c r="M79" s="640"/>
      <c r="N79" s="358"/>
      <c r="O79" s="359"/>
      <c r="P79" s="640"/>
      <c r="S79" s="358"/>
      <c r="T79" s="359"/>
      <c r="U79" s="640"/>
      <c r="V79" s="358"/>
      <c r="W79" s="359"/>
      <c r="X79" s="360"/>
      <c r="AB79" s="349"/>
    </row>
    <row r="80" spans="1:34" s="79" customFormat="1" ht="15" customHeight="1">
      <c r="A80" s="361"/>
      <c r="B80" s="358"/>
      <c r="C80" s="359"/>
      <c r="D80" s="640"/>
      <c r="E80" s="364"/>
      <c r="F80" s="359"/>
      <c r="G80" s="645"/>
      <c r="H80" s="364"/>
      <c r="I80" s="359"/>
      <c r="J80" s="645"/>
      <c r="K80" s="358"/>
      <c r="L80" s="359"/>
      <c r="M80" s="640"/>
      <c r="N80" s="358"/>
      <c r="O80" s="359"/>
      <c r="P80" s="640"/>
      <c r="Q80" s="74"/>
      <c r="R80" s="1004"/>
      <c r="S80" s="358"/>
      <c r="T80" s="359"/>
      <c r="U80" s="640"/>
      <c r="V80" s="358"/>
      <c r="W80" s="359"/>
      <c r="X80" s="360"/>
      <c r="Y80" s="348"/>
      <c r="Z80" s="78"/>
      <c r="AA80" s="838"/>
      <c r="AB80" s="349"/>
      <c r="AC80"/>
      <c r="AD80"/>
      <c r="AE80"/>
      <c r="AF80" s="78"/>
      <c r="AG80" s="80"/>
      <c r="AH80" s="80"/>
    </row>
    <row r="81" spans="1:34" s="79" customFormat="1" ht="15" customHeight="1">
      <c r="A81" s="361"/>
      <c r="B81" s="358"/>
      <c r="C81" s="359"/>
      <c r="D81" s="640"/>
      <c r="E81" s="358"/>
      <c r="F81" s="359"/>
      <c r="G81" s="645"/>
      <c r="H81" s="358"/>
      <c r="I81" s="359"/>
      <c r="J81" s="645"/>
      <c r="K81" s="358"/>
      <c r="L81" s="359"/>
      <c r="M81" s="640"/>
      <c r="N81" s="358"/>
      <c r="O81" s="359"/>
      <c r="P81" s="640"/>
      <c r="Q81" s="74"/>
      <c r="R81" s="1004"/>
      <c r="S81" s="358"/>
      <c r="T81" s="359"/>
      <c r="U81" s="640"/>
      <c r="V81" s="358"/>
      <c r="W81" s="359"/>
      <c r="X81" s="360"/>
      <c r="Y81" s="348"/>
      <c r="Z81" s="78"/>
      <c r="AA81" s="838"/>
      <c r="AB81" s="349"/>
      <c r="AC81"/>
      <c r="AD81"/>
      <c r="AE81"/>
      <c r="AF81" s="78"/>
      <c r="AG81" s="80"/>
      <c r="AH81" s="80"/>
    </row>
    <row r="82" spans="1:34" s="79" customFormat="1" ht="15" customHeight="1">
      <c r="A82" s="361"/>
      <c r="B82" s="358"/>
      <c r="C82" s="359"/>
      <c r="D82" s="640"/>
      <c r="E82" s="364"/>
      <c r="F82" s="359"/>
      <c r="G82" s="645"/>
      <c r="H82" s="364"/>
      <c r="I82" s="359"/>
      <c r="J82" s="645"/>
      <c r="K82" s="358"/>
      <c r="L82" s="359"/>
      <c r="M82" s="640"/>
      <c r="N82" s="358"/>
      <c r="O82" s="362"/>
      <c r="P82" s="640"/>
      <c r="Q82" s="74"/>
      <c r="R82" s="1004"/>
      <c r="S82" s="358"/>
      <c r="T82" s="362"/>
      <c r="U82" s="640"/>
      <c r="V82" s="358"/>
      <c r="W82" s="359"/>
      <c r="X82" s="360"/>
      <c r="Y82" s="348"/>
      <c r="Z82" s="78"/>
      <c r="AA82" s="838"/>
      <c r="AB82" s="349"/>
      <c r="AC82"/>
      <c r="AD82"/>
      <c r="AE82"/>
      <c r="AF82" s="78"/>
      <c r="AG82" s="80"/>
      <c r="AH82" s="80"/>
    </row>
    <row r="83" spans="1:34" s="79" customFormat="1" ht="15" customHeight="1">
      <c r="A83" s="361"/>
      <c r="B83" s="358"/>
      <c r="C83" s="359"/>
      <c r="D83" s="640"/>
      <c r="E83" s="364"/>
      <c r="F83" s="359"/>
      <c r="G83" s="645"/>
      <c r="H83" s="364"/>
      <c r="I83" s="359"/>
      <c r="J83" s="645"/>
      <c r="K83" s="364"/>
      <c r="L83" s="359"/>
      <c r="M83" s="640"/>
      <c r="N83" s="358"/>
      <c r="O83" s="359"/>
      <c r="P83" s="640"/>
      <c r="Q83" s="74"/>
      <c r="R83" s="1004"/>
      <c r="S83" s="358"/>
      <c r="T83" s="359"/>
      <c r="U83" s="640"/>
      <c r="V83" s="358"/>
      <c r="W83" s="359"/>
      <c r="X83" s="360"/>
      <c r="Y83" s="348"/>
      <c r="Z83" s="78"/>
      <c r="AA83" s="838"/>
      <c r="AB83" s="349"/>
      <c r="AC83"/>
      <c r="AD83"/>
      <c r="AE83"/>
      <c r="AF83" s="78"/>
      <c r="AG83" s="80"/>
      <c r="AH83" s="80"/>
    </row>
    <row r="84" spans="1:34" s="79" customFormat="1" ht="15" customHeight="1">
      <c r="A84" s="361"/>
      <c r="B84" s="358"/>
      <c r="C84" s="359"/>
      <c r="D84" s="640"/>
      <c r="E84" s="358"/>
      <c r="F84" s="359"/>
      <c r="G84" s="645"/>
      <c r="H84" s="358"/>
      <c r="I84" s="359"/>
      <c r="J84" s="645"/>
      <c r="K84" s="364"/>
      <c r="L84" s="359"/>
      <c r="M84" s="645"/>
      <c r="N84" s="364"/>
      <c r="O84" s="359"/>
      <c r="P84" s="640"/>
      <c r="Q84" s="74"/>
      <c r="R84" s="1004"/>
      <c r="S84" s="364"/>
      <c r="T84" s="359"/>
      <c r="U84" s="640"/>
      <c r="V84" s="358"/>
      <c r="W84" s="359"/>
      <c r="X84" s="360"/>
      <c r="Y84" s="348"/>
      <c r="Z84" s="78"/>
      <c r="AA84" s="838"/>
      <c r="AB84" s="349"/>
      <c r="AC84"/>
      <c r="AD84"/>
      <c r="AE84"/>
      <c r="AF84" s="78"/>
      <c r="AG84" s="80"/>
      <c r="AH84" s="80"/>
    </row>
    <row r="85" spans="1:34" s="79" customFormat="1" ht="15" customHeight="1">
      <c r="A85" s="361"/>
      <c r="B85" s="358"/>
      <c r="C85" s="359"/>
      <c r="D85" s="640"/>
      <c r="E85" s="364"/>
      <c r="F85" s="359"/>
      <c r="G85" s="645"/>
      <c r="H85" s="364"/>
      <c r="I85" s="359"/>
      <c r="J85" s="645"/>
      <c r="K85" s="364"/>
      <c r="L85" s="359"/>
      <c r="M85" s="645"/>
      <c r="N85" s="364"/>
      <c r="O85" s="359"/>
      <c r="P85" s="640"/>
      <c r="Q85" s="74"/>
      <c r="R85" s="1004"/>
      <c r="S85" s="364"/>
      <c r="T85" s="359"/>
      <c r="U85" s="640"/>
      <c r="V85" s="358"/>
      <c r="W85" s="359"/>
      <c r="X85" s="360"/>
      <c r="Y85" s="348"/>
      <c r="Z85" s="78"/>
      <c r="AA85" s="838"/>
      <c r="AB85" s="349"/>
      <c r="AC85"/>
      <c r="AD85"/>
      <c r="AE85"/>
      <c r="AF85" s="78"/>
      <c r="AG85" s="80"/>
      <c r="AH85" s="80"/>
    </row>
    <row r="86" spans="1:34" s="79" customFormat="1" ht="15" customHeight="1">
      <c r="A86" s="361"/>
      <c r="B86" s="364"/>
      <c r="C86" s="359"/>
      <c r="D86" s="640"/>
      <c r="E86" s="364"/>
      <c r="F86" s="359"/>
      <c r="G86" s="645"/>
      <c r="H86" s="364"/>
      <c r="I86" s="359"/>
      <c r="J86" s="645"/>
      <c r="K86" s="364"/>
      <c r="L86" s="359"/>
      <c r="M86" s="645"/>
      <c r="N86" s="364"/>
      <c r="O86" s="359"/>
      <c r="P86" s="651"/>
      <c r="Q86" s="74"/>
      <c r="R86" s="1004"/>
      <c r="S86" s="364"/>
      <c r="T86" s="359"/>
      <c r="U86" s="651"/>
      <c r="V86" s="364"/>
      <c r="W86" s="359"/>
      <c r="X86" s="360"/>
      <c r="Y86" s="348"/>
      <c r="Z86" s="78"/>
      <c r="AA86" s="838"/>
      <c r="AB86" s="349"/>
      <c r="AC86"/>
      <c r="AD86"/>
      <c r="AE86"/>
      <c r="AF86" s="78"/>
      <c r="AG86" s="80"/>
      <c r="AH86" s="80"/>
    </row>
    <row r="87" spans="1:34" s="79" customFormat="1" ht="15" customHeight="1">
      <c r="A87" s="91"/>
      <c r="B87" s="95"/>
      <c r="C87" s="93"/>
      <c r="D87" s="624"/>
      <c r="E87" s="92"/>
      <c r="F87" s="93"/>
      <c r="G87" s="641"/>
      <c r="H87" s="92"/>
      <c r="I87" s="93"/>
      <c r="J87" s="641"/>
      <c r="K87" s="92"/>
      <c r="L87" s="93"/>
      <c r="M87" s="641"/>
      <c r="N87" s="95"/>
      <c r="O87" s="93"/>
      <c r="P87" s="624"/>
      <c r="Q87" s="74"/>
      <c r="R87" s="1004"/>
      <c r="S87" s="95"/>
      <c r="T87" s="93"/>
      <c r="U87" s="624"/>
      <c r="V87" s="95"/>
      <c r="W87" s="93"/>
      <c r="X87" s="96"/>
      <c r="Y87" s="348"/>
      <c r="Z87" s="78"/>
      <c r="AA87" s="838"/>
      <c r="AB87" s="349"/>
      <c r="AC87"/>
      <c r="AD87"/>
      <c r="AE87"/>
      <c r="AF87" s="78"/>
      <c r="AG87" s="80"/>
      <c r="AH87" s="80"/>
    </row>
    <row r="88" spans="1:34" s="79" customFormat="1" ht="15" customHeight="1">
      <c r="A88" s="91"/>
      <c r="B88" s="95"/>
      <c r="C88" s="93"/>
      <c r="D88" s="624"/>
      <c r="E88" s="92"/>
      <c r="F88" s="93"/>
      <c r="G88" s="641"/>
      <c r="H88" s="92"/>
      <c r="I88" s="93"/>
      <c r="J88" s="641"/>
      <c r="K88" s="92"/>
      <c r="L88" s="93"/>
      <c r="M88" s="641"/>
      <c r="N88" s="95"/>
      <c r="O88" s="93"/>
      <c r="P88" s="624"/>
      <c r="Q88" s="74"/>
      <c r="R88" s="1004"/>
      <c r="S88" s="95"/>
      <c r="T88" s="93"/>
      <c r="U88" s="624"/>
      <c r="V88" s="95"/>
      <c r="W88" s="93"/>
      <c r="X88" s="96"/>
      <c r="Y88" s="348"/>
      <c r="Z88" s="78"/>
      <c r="AA88" s="838"/>
      <c r="AB88" s="349"/>
      <c r="AC88"/>
      <c r="AD88"/>
      <c r="AE88"/>
      <c r="AF88" s="78"/>
      <c r="AG88" s="80"/>
      <c r="AH88" s="80"/>
    </row>
    <row r="89" spans="1:34" s="79" customFormat="1" ht="15" customHeight="1">
      <c r="A89" s="91"/>
      <c r="B89" s="95"/>
      <c r="C89" s="93"/>
      <c r="D89" s="624"/>
      <c r="E89" s="92"/>
      <c r="F89" s="93"/>
      <c r="G89" s="641"/>
      <c r="H89" s="92"/>
      <c r="I89" s="93"/>
      <c r="J89" s="641"/>
      <c r="K89" s="92"/>
      <c r="L89" s="93"/>
      <c r="M89" s="641"/>
      <c r="N89" s="95"/>
      <c r="O89" s="93"/>
      <c r="P89" s="624"/>
      <c r="Q89" s="74"/>
      <c r="R89" s="1004"/>
      <c r="S89" s="95"/>
      <c r="T89" s="93"/>
      <c r="U89" s="624"/>
      <c r="V89" s="95"/>
      <c r="W89" s="93"/>
      <c r="X89" s="96"/>
      <c r="Y89" s="348"/>
      <c r="Z89" s="78"/>
      <c r="AA89" s="838"/>
      <c r="AB89" s="349"/>
      <c r="AC89"/>
      <c r="AD89"/>
      <c r="AE89"/>
      <c r="AF89" s="78"/>
      <c r="AG89" s="80"/>
      <c r="AH89" s="80"/>
    </row>
    <row r="90" spans="1:34" s="79" customFormat="1" ht="15" customHeight="1">
      <c r="A90" s="91"/>
      <c r="B90" s="95"/>
      <c r="C90" s="93"/>
      <c r="D90" s="624"/>
      <c r="E90" s="92"/>
      <c r="F90" s="93"/>
      <c r="G90" s="641"/>
      <c r="H90" s="92"/>
      <c r="I90" s="93"/>
      <c r="J90" s="641"/>
      <c r="K90" s="92"/>
      <c r="L90" s="93"/>
      <c r="M90" s="641"/>
      <c r="N90" s="95"/>
      <c r="O90" s="93"/>
      <c r="P90" s="624"/>
      <c r="Q90" s="74"/>
      <c r="R90" s="1004"/>
      <c r="S90" s="95"/>
      <c r="T90" s="93"/>
      <c r="U90" s="624"/>
      <c r="V90" s="95"/>
      <c r="W90" s="93"/>
      <c r="X90" s="96"/>
      <c r="Y90" s="348"/>
      <c r="Z90" s="78"/>
      <c r="AA90" s="838"/>
      <c r="AB90" s="349"/>
      <c r="AC90"/>
      <c r="AD90"/>
      <c r="AE90"/>
      <c r="AF90" s="78"/>
      <c r="AG90" s="80"/>
      <c r="AH90" s="80"/>
    </row>
    <row r="91" spans="1:34" s="79" customFormat="1" ht="15" customHeight="1">
      <c r="A91" s="91"/>
      <c r="B91" s="95"/>
      <c r="C91" s="93"/>
      <c r="D91" s="624"/>
      <c r="E91" s="92"/>
      <c r="F91" s="93"/>
      <c r="G91" s="641"/>
      <c r="H91" s="92"/>
      <c r="I91" s="93"/>
      <c r="J91" s="641"/>
      <c r="K91" s="92"/>
      <c r="L91" s="93"/>
      <c r="M91" s="641"/>
      <c r="N91" s="95"/>
      <c r="O91" s="93"/>
      <c r="P91" s="624"/>
      <c r="Q91" s="74"/>
      <c r="R91" s="1004"/>
      <c r="S91" s="95"/>
      <c r="T91" s="93"/>
      <c r="U91" s="624"/>
      <c r="V91" s="95"/>
      <c r="W91" s="93"/>
      <c r="X91" s="96"/>
      <c r="Y91" s="348"/>
      <c r="Z91" s="78"/>
      <c r="AA91" s="838"/>
      <c r="AB91" s="349"/>
      <c r="AC91"/>
      <c r="AD91"/>
      <c r="AE91"/>
      <c r="AF91" s="78"/>
      <c r="AG91" s="80"/>
      <c r="AH91" s="80"/>
    </row>
    <row r="92" spans="1:34" s="79" customFormat="1" ht="15" customHeight="1">
      <c r="A92" s="91"/>
      <c r="B92" s="95"/>
      <c r="C92" s="93"/>
      <c r="D92" s="624"/>
      <c r="E92" s="92"/>
      <c r="F92" s="93"/>
      <c r="G92" s="641"/>
      <c r="H92" s="92"/>
      <c r="I92" s="93"/>
      <c r="J92" s="641"/>
      <c r="K92" s="92"/>
      <c r="L92" s="93"/>
      <c r="M92" s="641"/>
      <c r="N92" s="95"/>
      <c r="O92" s="93"/>
      <c r="P92" s="624"/>
      <c r="Q92" s="74"/>
      <c r="R92" s="1004"/>
      <c r="S92" s="95"/>
      <c r="T92" s="93"/>
      <c r="U92" s="624"/>
      <c r="V92" s="95"/>
      <c r="W92" s="93"/>
      <c r="X92" s="96"/>
      <c r="Y92" s="348"/>
      <c r="Z92" s="78"/>
      <c r="AA92" s="838"/>
      <c r="AB92" s="349"/>
      <c r="AC92"/>
      <c r="AD92"/>
      <c r="AE92"/>
      <c r="AF92" s="78"/>
      <c r="AG92" s="80"/>
      <c r="AH92" s="80"/>
    </row>
    <row r="93" spans="1:34" s="79" customFormat="1" ht="15" customHeight="1">
      <c r="A93" s="91"/>
      <c r="B93" s="95"/>
      <c r="C93" s="93"/>
      <c r="D93" s="624"/>
      <c r="E93" s="92"/>
      <c r="F93" s="93"/>
      <c r="G93" s="641"/>
      <c r="H93" s="92"/>
      <c r="I93" s="93"/>
      <c r="J93" s="641"/>
      <c r="K93" s="92"/>
      <c r="L93" s="93"/>
      <c r="M93" s="641"/>
      <c r="N93" s="95"/>
      <c r="O93" s="93"/>
      <c r="P93" s="624"/>
      <c r="Q93" s="74"/>
      <c r="R93" s="1004"/>
      <c r="S93" s="95"/>
      <c r="T93" s="93"/>
      <c r="U93" s="624"/>
      <c r="V93" s="95"/>
      <c r="W93" s="93"/>
      <c r="X93" s="96"/>
      <c r="Y93" s="348"/>
      <c r="Z93" s="78"/>
      <c r="AA93" s="838"/>
      <c r="AB93" s="349"/>
      <c r="AC93"/>
      <c r="AD93"/>
      <c r="AE93"/>
      <c r="AF93" s="78"/>
      <c r="AG93" s="80"/>
      <c r="AH93" s="80"/>
    </row>
    <row r="94" spans="1:34" s="79" customFormat="1" ht="15" customHeight="1">
      <c r="A94" s="91"/>
      <c r="B94" s="95"/>
      <c r="C94" s="93"/>
      <c r="D94" s="624"/>
      <c r="E94" s="92"/>
      <c r="F94" s="93"/>
      <c r="G94" s="641"/>
      <c r="H94" s="92"/>
      <c r="I94" s="93"/>
      <c r="J94" s="641"/>
      <c r="K94" s="92"/>
      <c r="L94" s="93"/>
      <c r="M94" s="641"/>
      <c r="N94" s="95"/>
      <c r="O94" s="93"/>
      <c r="P94" s="624"/>
      <c r="Q94" s="74"/>
      <c r="R94" s="1004"/>
      <c r="S94" s="95"/>
      <c r="T94" s="93"/>
      <c r="U94" s="624"/>
      <c r="V94" s="95"/>
      <c r="W94" s="93"/>
      <c r="X94" s="96"/>
      <c r="Y94" s="348"/>
      <c r="Z94" s="78"/>
      <c r="AA94" s="838"/>
      <c r="AB94" s="349"/>
      <c r="AC94"/>
      <c r="AD94"/>
      <c r="AE94"/>
      <c r="AF94" s="78"/>
      <c r="AG94" s="80"/>
      <c r="AH94" s="80"/>
    </row>
    <row r="95" spans="1:34" s="79" customFormat="1" ht="15" customHeight="1">
      <c r="A95" s="91"/>
      <c r="B95" s="95"/>
      <c r="C95" s="93"/>
      <c r="D95" s="624"/>
      <c r="E95" s="92"/>
      <c r="F95" s="93"/>
      <c r="G95" s="641"/>
      <c r="H95" s="92"/>
      <c r="I95" s="93"/>
      <c r="J95" s="641"/>
      <c r="K95" s="92"/>
      <c r="L95" s="93"/>
      <c r="M95" s="641"/>
      <c r="N95" s="95"/>
      <c r="O95" s="93"/>
      <c r="P95" s="624"/>
      <c r="Q95" s="74"/>
      <c r="R95" s="1004"/>
      <c r="S95" s="95"/>
      <c r="T95" s="93"/>
      <c r="U95" s="624"/>
      <c r="V95" s="95"/>
      <c r="W95" s="93"/>
      <c r="X95" s="96"/>
      <c r="Y95" s="348"/>
      <c r="Z95" s="78"/>
      <c r="AA95" s="838"/>
      <c r="AB95" s="349"/>
      <c r="AC95"/>
      <c r="AD95"/>
      <c r="AE95"/>
      <c r="AF95" s="78"/>
      <c r="AG95" s="80"/>
      <c r="AH95" s="80"/>
    </row>
    <row r="96" spans="1:34" s="79" customFormat="1" ht="15" customHeight="1">
      <c r="A96" s="91"/>
      <c r="B96" s="95"/>
      <c r="C96" s="93"/>
      <c r="D96" s="624"/>
      <c r="E96" s="92"/>
      <c r="F96" s="93"/>
      <c r="G96" s="641"/>
      <c r="H96" s="92"/>
      <c r="I96" s="93"/>
      <c r="J96" s="641"/>
      <c r="K96" s="92"/>
      <c r="L96" s="93"/>
      <c r="M96" s="641"/>
      <c r="N96" s="95"/>
      <c r="O96" s="93"/>
      <c r="P96" s="624"/>
      <c r="Q96" s="74"/>
      <c r="R96" s="1004"/>
      <c r="S96" s="95"/>
      <c r="T96" s="93"/>
      <c r="U96" s="624"/>
      <c r="V96" s="95"/>
      <c r="W96" s="93"/>
      <c r="X96" s="96"/>
      <c r="Y96" s="348"/>
      <c r="Z96" s="78"/>
      <c r="AA96" s="838"/>
      <c r="AB96" s="349"/>
      <c r="AC96"/>
      <c r="AD96"/>
      <c r="AE96"/>
      <c r="AF96" s="78"/>
      <c r="AG96" s="80"/>
      <c r="AH96" s="80"/>
    </row>
    <row r="97" spans="1:34" s="79" customFormat="1" ht="15" customHeight="1">
      <c r="A97" s="91"/>
      <c r="B97" s="95"/>
      <c r="C97" s="93"/>
      <c r="D97" s="624"/>
      <c r="E97" s="92"/>
      <c r="F97" s="93"/>
      <c r="G97" s="641"/>
      <c r="H97" s="92"/>
      <c r="I97" s="93"/>
      <c r="J97" s="641"/>
      <c r="K97" s="92"/>
      <c r="L97" s="93"/>
      <c r="M97" s="641"/>
      <c r="N97" s="95"/>
      <c r="O97" s="93"/>
      <c r="P97" s="624"/>
      <c r="Q97" s="74"/>
      <c r="R97" s="1004"/>
      <c r="S97" s="95"/>
      <c r="T97" s="93"/>
      <c r="U97" s="624"/>
      <c r="V97" s="95"/>
      <c r="W97" s="93"/>
      <c r="X97" s="96"/>
      <c r="Y97" s="348"/>
      <c r="Z97" s="78"/>
      <c r="AA97" s="838"/>
      <c r="AB97" s="349"/>
      <c r="AC97"/>
      <c r="AD97"/>
      <c r="AE97"/>
      <c r="AF97" s="78"/>
      <c r="AG97" s="80"/>
      <c r="AH97" s="80"/>
    </row>
    <row r="98" spans="1:34" s="79" customFormat="1" ht="15" customHeight="1">
      <c r="A98" s="91"/>
      <c r="B98" s="95"/>
      <c r="C98" s="93"/>
      <c r="D98" s="624"/>
      <c r="E98" s="92"/>
      <c r="F98" s="93"/>
      <c r="G98" s="641"/>
      <c r="H98" s="92"/>
      <c r="I98" s="93"/>
      <c r="J98" s="641"/>
      <c r="K98" s="92"/>
      <c r="L98" s="93"/>
      <c r="M98" s="641"/>
      <c r="N98" s="95"/>
      <c r="O98" s="93"/>
      <c r="P98" s="624"/>
      <c r="Q98" s="74"/>
      <c r="R98" s="1004"/>
      <c r="S98" s="95"/>
      <c r="T98" s="93"/>
      <c r="U98" s="624"/>
      <c r="V98" s="95"/>
      <c r="W98" s="93"/>
      <c r="X98" s="96"/>
      <c r="Y98" s="348"/>
      <c r="Z98" s="78"/>
      <c r="AA98" s="838"/>
      <c r="AB98" s="349"/>
      <c r="AC98"/>
      <c r="AD98"/>
      <c r="AE98"/>
      <c r="AF98" s="78"/>
      <c r="AG98" s="80"/>
      <c r="AH98" s="80"/>
    </row>
    <row r="99" spans="1:34" s="79" customFormat="1" ht="15" customHeight="1">
      <c r="A99" s="91"/>
      <c r="B99" s="95"/>
      <c r="C99" s="93"/>
      <c r="D99" s="624"/>
      <c r="E99" s="92"/>
      <c r="F99" s="93"/>
      <c r="G99" s="641"/>
      <c r="H99" s="92"/>
      <c r="I99" s="93"/>
      <c r="J99" s="641"/>
      <c r="K99" s="92"/>
      <c r="L99" s="93"/>
      <c r="M99" s="641"/>
      <c r="N99" s="95"/>
      <c r="O99" s="93"/>
      <c r="P99" s="624"/>
      <c r="Q99" s="74"/>
      <c r="R99" s="1004"/>
      <c r="S99" s="95"/>
      <c r="T99" s="93"/>
      <c r="U99" s="624"/>
      <c r="V99" s="95"/>
      <c r="W99" s="93"/>
      <c r="X99" s="96"/>
      <c r="Y99" s="348"/>
      <c r="Z99" s="78"/>
      <c r="AA99" s="838"/>
      <c r="AB99" s="349"/>
      <c r="AC99"/>
      <c r="AD99"/>
      <c r="AE99"/>
      <c r="AF99" s="78"/>
      <c r="AG99" s="80"/>
      <c r="AH99" s="80"/>
    </row>
    <row r="100" spans="1:34" s="79" customFormat="1" ht="15" customHeight="1">
      <c r="A100" s="91"/>
      <c r="B100" s="95"/>
      <c r="C100" s="93"/>
      <c r="D100" s="624"/>
      <c r="E100" s="92"/>
      <c r="F100" s="93"/>
      <c r="G100" s="641"/>
      <c r="H100" s="92"/>
      <c r="I100" s="93"/>
      <c r="J100" s="641"/>
      <c r="K100" s="92"/>
      <c r="L100" s="93"/>
      <c r="M100" s="641"/>
      <c r="N100" s="95"/>
      <c r="O100" s="93"/>
      <c r="P100" s="624"/>
      <c r="Q100" s="74"/>
      <c r="R100" s="1004"/>
      <c r="S100" s="95"/>
      <c r="T100" s="93"/>
      <c r="U100" s="624"/>
      <c r="V100" s="95"/>
      <c r="W100" s="93"/>
      <c r="X100" s="96"/>
      <c r="Y100" s="348"/>
      <c r="Z100" s="78"/>
      <c r="AA100" s="838"/>
      <c r="AB100" s="80"/>
      <c r="AC100"/>
      <c r="AD100"/>
      <c r="AE100"/>
      <c r="AF100" s="78"/>
      <c r="AG100" s="80"/>
      <c r="AH100" s="80"/>
    </row>
    <row r="101" spans="1:34" s="79" customFormat="1" ht="15" customHeight="1">
      <c r="A101" s="91"/>
      <c r="B101" s="95"/>
      <c r="C101" s="93"/>
      <c r="D101" s="624"/>
      <c r="E101" s="92"/>
      <c r="F101" s="93"/>
      <c r="G101" s="641"/>
      <c r="H101" s="92"/>
      <c r="I101" s="93"/>
      <c r="J101" s="641"/>
      <c r="K101" s="92"/>
      <c r="L101" s="93"/>
      <c r="M101" s="641"/>
      <c r="N101" s="95"/>
      <c r="O101" s="93"/>
      <c r="P101" s="624"/>
      <c r="Q101" s="74"/>
      <c r="R101" s="1004"/>
      <c r="S101" s="95"/>
      <c r="T101" s="93"/>
      <c r="U101" s="624"/>
      <c r="V101" s="95"/>
      <c r="W101" s="93"/>
      <c r="X101" s="96"/>
      <c r="Y101" s="348"/>
      <c r="Z101" s="78"/>
      <c r="AA101" s="838"/>
      <c r="AB101" s="80"/>
      <c r="AC101"/>
      <c r="AD101"/>
      <c r="AE101"/>
      <c r="AF101" s="78"/>
      <c r="AG101" s="80"/>
      <c r="AH101" s="80"/>
    </row>
    <row r="102" spans="1:34" s="79" customFormat="1" ht="15" customHeight="1">
      <c r="A102" s="91"/>
      <c r="B102" s="95"/>
      <c r="C102" s="93"/>
      <c r="D102" s="624"/>
      <c r="E102" s="92"/>
      <c r="F102" s="93"/>
      <c r="G102" s="641"/>
      <c r="H102" s="92"/>
      <c r="I102" s="93"/>
      <c r="J102" s="641"/>
      <c r="K102" s="92"/>
      <c r="L102" s="93"/>
      <c r="M102" s="641"/>
      <c r="N102" s="95"/>
      <c r="O102" s="93"/>
      <c r="P102" s="624"/>
      <c r="Q102" s="74"/>
      <c r="R102" s="1004"/>
      <c r="S102" s="95"/>
      <c r="T102" s="93"/>
      <c r="U102" s="624"/>
      <c r="V102" s="95"/>
      <c r="W102" s="93"/>
      <c r="X102" s="96"/>
      <c r="Y102" s="348"/>
      <c r="Z102" s="78"/>
      <c r="AA102" s="838"/>
      <c r="AB102" s="80"/>
      <c r="AC102"/>
      <c r="AD102"/>
      <c r="AE102"/>
      <c r="AF102" s="78"/>
      <c r="AG102" s="80"/>
      <c r="AH102" s="80"/>
    </row>
    <row r="103" spans="1:34" s="79" customFormat="1" ht="15" customHeight="1">
      <c r="A103" s="91"/>
      <c r="B103" s="95"/>
      <c r="C103" s="93"/>
      <c r="D103" s="624"/>
      <c r="E103" s="92"/>
      <c r="F103" s="93"/>
      <c r="G103" s="641"/>
      <c r="H103" s="92"/>
      <c r="I103" s="93"/>
      <c r="J103" s="641"/>
      <c r="K103" s="92"/>
      <c r="L103" s="93"/>
      <c r="M103" s="641"/>
      <c r="N103" s="95"/>
      <c r="O103" s="93"/>
      <c r="P103" s="624"/>
      <c r="Q103" s="74"/>
      <c r="R103" s="1004"/>
      <c r="S103" s="95"/>
      <c r="T103" s="93"/>
      <c r="U103" s="624"/>
      <c r="V103" s="95"/>
      <c r="W103" s="93"/>
      <c r="X103" s="96"/>
      <c r="Y103" s="348"/>
      <c r="Z103" s="78"/>
      <c r="AA103" s="838"/>
      <c r="AB103" s="80"/>
      <c r="AC103"/>
      <c r="AD103"/>
      <c r="AE103"/>
      <c r="AF103" s="78"/>
      <c r="AG103" s="80"/>
      <c r="AH103" s="80"/>
    </row>
    <row r="104" spans="1:34" s="79" customFormat="1" ht="15" customHeight="1">
      <c r="A104" s="91"/>
      <c r="B104" s="95"/>
      <c r="C104" s="93"/>
      <c r="D104" s="624"/>
      <c r="E104" s="92"/>
      <c r="F104" s="93"/>
      <c r="G104" s="641"/>
      <c r="H104" s="92"/>
      <c r="I104" s="93"/>
      <c r="J104" s="641"/>
      <c r="K104" s="92"/>
      <c r="L104" s="93"/>
      <c r="M104" s="641"/>
      <c r="N104" s="95"/>
      <c r="O104" s="93"/>
      <c r="P104" s="624"/>
      <c r="Q104" s="74"/>
      <c r="R104" s="1004"/>
      <c r="S104" s="95"/>
      <c r="T104" s="93"/>
      <c r="U104" s="624"/>
      <c r="V104" s="95"/>
      <c r="W104" s="93"/>
      <c r="X104" s="96"/>
      <c r="Y104" s="348"/>
      <c r="Z104" s="78"/>
      <c r="AA104" s="838"/>
      <c r="AB104" s="80"/>
      <c r="AC104"/>
      <c r="AD104"/>
      <c r="AE104"/>
      <c r="AF104" s="78"/>
      <c r="AG104" s="80"/>
      <c r="AH104" s="80"/>
    </row>
    <row r="105" spans="1:34" s="79" customFormat="1" ht="15" customHeight="1">
      <c r="A105" s="91"/>
      <c r="B105" s="95"/>
      <c r="C105" s="93"/>
      <c r="D105" s="624"/>
      <c r="E105" s="92"/>
      <c r="F105" s="93"/>
      <c r="G105" s="641"/>
      <c r="H105" s="92"/>
      <c r="I105" s="93"/>
      <c r="J105" s="641"/>
      <c r="K105" s="92"/>
      <c r="L105" s="93"/>
      <c r="M105" s="641"/>
      <c r="N105" s="95"/>
      <c r="O105" s="93"/>
      <c r="P105" s="624"/>
      <c r="Q105" s="74"/>
      <c r="R105" s="1004"/>
      <c r="S105" s="95"/>
      <c r="T105" s="93"/>
      <c r="U105" s="624"/>
      <c r="V105" s="95"/>
      <c r="W105" s="93"/>
      <c r="X105" s="96"/>
      <c r="Y105" s="348"/>
      <c r="Z105" s="78"/>
      <c r="AA105" s="838"/>
      <c r="AB105" s="80"/>
      <c r="AC105"/>
      <c r="AD105"/>
      <c r="AE105"/>
      <c r="AF105" s="78"/>
      <c r="AG105" s="80"/>
      <c r="AH105" s="80"/>
    </row>
    <row r="106" spans="1:34" s="79" customFormat="1" ht="15" customHeight="1">
      <c r="A106" s="91"/>
      <c r="B106" s="95"/>
      <c r="C106" s="93"/>
      <c r="D106" s="624"/>
      <c r="E106" s="92"/>
      <c r="F106" s="93"/>
      <c r="G106" s="641"/>
      <c r="H106" s="92"/>
      <c r="I106" s="93"/>
      <c r="J106" s="641"/>
      <c r="K106" s="92"/>
      <c r="L106" s="93"/>
      <c r="M106" s="641"/>
      <c r="N106" s="95"/>
      <c r="O106" s="93"/>
      <c r="P106" s="624"/>
      <c r="Q106" s="74"/>
      <c r="R106" s="1004"/>
      <c r="S106" s="95"/>
      <c r="T106" s="93"/>
      <c r="U106" s="624"/>
      <c r="V106" s="95"/>
      <c r="W106" s="93"/>
      <c r="X106" s="96"/>
      <c r="Y106" s="348"/>
      <c r="Z106" s="78"/>
      <c r="AA106" s="838"/>
      <c r="AB106" s="80"/>
      <c r="AC106"/>
      <c r="AD106"/>
      <c r="AE106"/>
      <c r="AF106" s="78"/>
      <c r="AG106" s="80"/>
      <c r="AH106" s="80"/>
    </row>
    <row r="107" spans="1:34" s="79" customFormat="1" ht="15" customHeight="1">
      <c r="A107" s="91"/>
      <c r="B107" s="95"/>
      <c r="C107" s="93"/>
      <c r="D107" s="624"/>
      <c r="E107" s="92"/>
      <c r="F107" s="93"/>
      <c r="G107" s="641"/>
      <c r="H107" s="92"/>
      <c r="I107" s="93"/>
      <c r="J107" s="641"/>
      <c r="K107" s="92"/>
      <c r="L107" s="93"/>
      <c r="M107" s="641"/>
      <c r="N107" s="95"/>
      <c r="O107" s="93"/>
      <c r="P107" s="624"/>
      <c r="Q107" s="74"/>
      <c r="R107" s="1004"/>
      <c r="S107" s="95"/>
      <c r="T107" s="93"/>
      <c r="U107" s="624"/>
      <c r="V107" s="95"/>
      <c r="W107" s="93"/>
      <c r="X107" s="96"/>
      <c r="Y107" s="348"/>
      <c r="Z107" s="78"/>
      <c r="AA107" s="838"/>
      <c r="AB107" s="80"/>
      <c r="AC107"/>
      <c r="AD107"/>
      <c r="AE107"/>
      <c r="AF107" s="78"/>
      <c r="AG107" s="80"/>
      <c r="AH107" s="80"/>
    </row>
    <row r="108" spans="1:34" s="79" customFormat="1" ht="15" customHeight="1">
      <c r="A108" s="91"/>
      <c r="B108" s="95"/>
      <c r="C108" s="93"/>
      <c r="D108" s="624"/>
      <c r="E108" s="92"/>
      <c r="F108" s="93"/>
      <c r="G108" s="641"/>
      <c r="H108" s="92"/>
      <c r="I108" s="93"/>
      <c r="J108" s="641"/>
      <c r="K108" s="92"/>
      <c r="L108" s="93"/>
      <c r="M108" s="641"/>
      <c r="N108" s="95"/>
      <c r="O108" s="93"/>
      <c r="P108" s="624"/>
      <c r="Q108" s="74"/>
      <c r="R108" s="1004"/>
      <c r="S108" s="95"/>
      <c r="T108" s="93"/>
      <c r="U108" s="624"/>
      <c r="V108" s="95"/>
      <c r="W108" s="93"/>
      <c r="X108" s="96"/>
      <c r="Y108" s="348"/>
      <c r="Z108" s="78"/>
      <c r="AA108" s="838"/>
      <c r="AB108" s="80"/>
      <c r="AC108"/>
      <c r="AD108"/>
      <c r="AE108"/>
      <c r="AF108" s="78"/>
      <c r="AG108" s="80"/>
      <c r="AH108" s="80"/>
    </row>
    <row r="109" spans="1:34" s="79" customFormat="1" ht="15" customHeight="1">
      <c r="A109" s="91"/>
      <c r="B109" s="95"/>
      <c r="C109" s="93"/>
      <c r="D109" s="624"/>
      <c r="E109" s="92"/>
      <c r="F109" s="93"/>
      <c r="G109" s="641"/>
      <c r="H109" s="92"/>
      <c r="I109" s="93"/>
      <c r="J109" s="641"/>
      <c r="K109" s="92"/>
      <c r="L109" s="93"/>
      <c r="M109" s="641"/>
      <c r="N109" s="95"/>
      <c r="O109" s="93"/>
      <c r="P109" s="624"/>
      <c r="Q109" s="74"/>
      <c r="R109" s="1004"/>
      <c r="S109" s="95"/>
      <c r="T109" s="93"/>
      <c r="U109" s="624"/>
      <c r="V109" s="95"/>
      <c r="W109" s="93"/>
      <c r="X109" s="96"/>
      <c r="Y109" s="348"/>
      <c r="Z109" s="78"/>
      <c r="AA109" s="838"/>
      <c r="AB109" s="80"/>
      <c r="AC109"/>
      <c r="AD109"/>
      <c r="AE109"/>
      <c r="AF109" s="78"/>
      <c r="AG109" s="80"/>
      <c r="AH109" s="80"/>
    </row>
    <row r="110" spans="1:34" s="79" customFormat="1" ht="15" customHeight="1">
      <c r="A110" s="91"/>
      <c r="B110" s="95"/>
      <c r="C110" s="93"/>
      <c r="D110" s="624"/>
      <c r="E110" s="92"/>
      <c r="F110" s="93"/>
      <c r="G110" s="641"/>
      <c r="H110" s="92"/>
      <c r="I110" s="93"/>
      <c r="J110" s="641"/>
      <c r="K110" s="92"/>
      <c r="L110" s="93"/>
      <c r="M110" s="641"/>
      <c r="N110" s="95"/>
      <c r="O110" s="93"/>
      <c r="P110" s="624"/>
      <c r="Q110" s="74"/>
      <c r="R110" s="1004"/>
      <c r="S110" s="95"/>
      <c r="T110" s="93"/>
      <c r="U110" s="624"/>
      <c r="V110" s="95"/>
      <c r="W110" s="93"/>
      <c r="X110" s="96"/>
      <c r="Y110" s="348"/>
      <c r="Z110" s="78"/>
      <c r="AA110" s="838"/>
      <c r="AB110" s="80"/>
      <c r="AC110"/>
      <c r="AD110"/>
      <c r="AE110"/>
      <c r="AF110" s="78"/>
      <c r="AG110" s="80"/>
      <c r="AH110" s="80"/>
    </row>
    <row r="111" spans="1:34" s="79" customFormat="1" ht="15" customHeight="1">
      <c r="A111" s="91"/>
      <c r="B111" s="95"/>
      <c r="C111" s="93"/>
      <c r="D111" s="624"/>
      <c r="E111" s="92"/>
      <c r="F111" s="93"/>
      <c r="G111" s="641"/>
      <c r="H111" s="92"/>
      <c r="I111" s="93"/>
      <c r="J111" s="641"/>
      <c r="K111" s="92"/>
      <c r="L111" s="93"/>
      <c r="M111" s="641"/>
      <c r="N111" s="95"/>
      <c r="O111" s="93"/>
      <c r="P111" s="624"/>
      <c r="Q111" s="74"/>
      <c r="R111" s="1004"/>
      <c r="S111" s="95"/>
      <c r="T111" s="93"/>
      <c r="U111" s="624"/>
      <c r="V111" s="95"/>
      <c r="W111" s="93"/>
      <c r="X111" s="96"/>
      <c r="Y111" s="348"/>
      <c r="Z111" s="78"/>
      <c r="AA111" s="838"/>
      <c r="AB111" s="80"/>
      <c r="AC111"/>
      <c r="AD111"/>
      <c r="AE111"/>
      <c r="AF111" s="78"/>
      <c r="AG111" s="80"/>
      <c r="AH111" s="80"/>
    </row>
    <row r="112" spans="1:34" s="95" customFormat="1" ht="15" customHeight="1">
      <c r="A112" s="91"/>
      <c r="C112" s="93"/>
      <c r="D112" s="624"/>
      <c r="E112" s="92"/>
      <c r="F112" s="93"/>
      <c r="G112" s="641"/>
      <c r="H112" s="92"/>
      <c r="I112" s="93"/>
      <c r="J112" s="641"/>
      <c r="K112" s="92"/>
      <c r="L112" s="93"/>
      <c r="M112" s="641"/>
      <c r="O112" s="93"/>
      <c r="P112" s="624"/>
      <c r="Q112" s="74"/>
      <c r="R112" s="1004"/>
      <c r="T112" s="93"/>
      <c r="U112" s="624"/>
      <c r="W112" s="93"/>
      <c r="X112" s="96"/>
      <c r="Y112" s="348"/>
      <c r="Z112" s="78"/>
      <c r="AA112" s="838"/>
      <c r="AB112" s="80"/>
      <c r="AC112"/>
      <c r="AD112"/>
      <c r="AE112"/>
      <c r="AF112" s="78"/>
      <c r="AG112" s="80"/>
      <c r="AH112" s="80"/>
    </row>
    <row r="113" spans="1:34" s="95" customFormat="1" ht="15" customHeight="1">
      <c r="A113" s="91"/>
      <c r="C113" s="93"/>
      <c r="D113" s="624"/>
      <c r="E113" s="92"/>
      <c r="F113" s="93"/>
      <c r="G113" s="641"/>
      <c r="H113" s="92"/>
      <c r="I113" s="93"/>
      <c r="J113" s="641"/>
      <c r="K113" s="92"/>
      <c r="L113" s="93"/>
      <c r="M113" s="641"/>
      <c r="O113" s="93"/>
      <c r="P113" s="624"/>
      <c r="Q113" s="74"/>
      <c r="R113" s="1004"/>
      <c r="T113" s="93"/>
      <c r="U113" s="624"/>
      <c r="W113" s="93"/>
      <c r="X113" s="96"/>
      <c r="Y113" s="348"/>
      <c r="Z113" s="78"/>
      <c r="AA113" s="838"/>
      <c r="AB113" s="80"/>
      <c r="AC113"/>
      <c r="AD113"/>
      <c r="AE113"/>
      <c r="AF113" s="78"/>
      <c r="AG113" s="80"/>
      <c r="AH113" s="80"/>
    </row>
    <row r="114" spans="1:34" s="95" customFormat="1" ht="15" customHeight="1">
      <c r="A114" s="91"/>
      <c r="C114" s="93"/>
      <c r="D114" s="624"/>
      <c r="E114" s="92"/>
      <c r="F114" s="93"/>
      <c r="G114" s="641"/>
      <c r="H114" s="92"/>
      <c r="I114" s="93"/>
      <c r="J114" s="641"/>
      <c r="K114" s="92"/>
      <c r="L114" s="93"/>
      <c r="M114" s="641"/>
      <c r="O114" s="93"/>
      <c r="P114" s="624"/>
      <c r="Q114" s="74"/>
      <c r="R114" s="1004"/>
      <c r="T114" s="93"/>
      <c r="U114" s="624"/>
      <c r="W114" s="93"/>
      <c r="X114" s="96"/>
      <c r="Y114" s="348"/>
      <c r="Z114" s="78"/>
      <c r="AA114" s="838"/>
      <c r="AB114" s="80"/>
      <c r="AC114"/>
      <c r="AD114"/>
      <c r="AE114"/>
      <c r="AF114" s="78"/>
      <c r="AG114" s="80"/>
      <c r="AH114" s="80"/>
    </row>
    <row r="115" spans="1:34" s="95" customFormat="1" ht="15" customHeight="1">
      <c r="A115" s="91"/>
      <c r="C115" s="93"/>
      <c r="D115" s="624"/>
      <c r="E115" s="92"/>
      <c r="F115" s="93"/>
      <c r="G115" s="641"/>
      <c r="H115" s="92"/>
      <c r="I115" s="93"/>
      <c r="J115" s="641"/>
      <c r="K115" s="92"/>
      <c r="L115" s="93"/>
      <c r="M115" s="641"/>
      <c r="O115" s="93"/>
      <c r="P115" s="624"/>
      <c r="Q115" s="74"/>
      <c r="R115" s="1004"/>
      <c r="T115" s="93"/>
      <c r="U115" s="624"/>
      <c r="W115" s="93"/>
      <c r="X115" s="96"/>
      <c r="Y115" s="348"/>
      <c r="Z115" s="78"/>
      <c r="AA115" s="838"/>
      <c r="AB115" s="80"/>
      <c r="AC115"/>
      <c r="AD115"/>
      <c r="AE115"/>
      <c r="AF115" s="78"/>
      <c r="AG115" s="80"/>
      <c r="AH115" s="80"/>
    </row>
    <row r="116" spans="1:34" s="95" customFormat="1" ht="15" customHeight="1">
      <c r="A116" s="91"/>
      <c r="C116" s="93"/>
      <c r="D116" s="624"/>
      <c r="E116" s="92"/>
      <c r="F116" s="93"/>
      <c r="G116" s="641"/>
      <c r="H116" s="92"/>
      <c r="I116" s="93"/>
      <c r="J116" s="641"/>
      <c r="K116" s="92"/>
      <c r="L116" s="93"/>
      <c r="M116" s="641"/>
      <c r="O116" s="93"/>
      <c r="P116" s="624"/>
      <c r="Q116" s="74"/>
      <c r="R116" s="1004"/>
      <c r="T116" s="93"/>
      <c r="U116" s="624"/>
      <c r="W116" s="93"/>
      <c r="X116" s="96"/>
      <c r="Y116" s="348"/>
      <c r="Z116" s="78"/>
      <c r="AA116" s="838"/>
      <c r="AB116" s="80"/>
      <c r="AC116"/>
      <c r="AD116"/>
      <c r="AE116"/>
      <c r="AF116" s="78"/>
      <c r="AG116" s="80"/>
      <c r="AH116" s="80"/>
    </row>
    <row r="117" spans="1:34" s="95" customFormat="1" ht="15" customHeight="1">
      <c r="A117" s="91"/>
      <c r="C117" s="93"/>
      <c r="D117" s="624"/>
      <c r="E117" s="92"/>
      <c r="F117" s="93"/>
      <c r="G117" s="641"/>
      <c r="H117" s="92"/>
      <c r="I117" s="93"/>
      <c r="J117" s="641"/>
      <c r="K117" s="92"/>
      <c r="L117" s="93"/>
      <c r="M117" s="641"/>
      <c r="O117" s="93"/>
      <c r="P117" s="624"/>
      <c r="Q117" s="74"/>
      <c r="R117" s="1004"/>
      <c r="T117" s="93"/>
      <c r="U117" s="624"/>
      <c r="W117" s="93"/>
      <c r="X117" s="96"/>
      <c r="Y117" s="348"/>
      <c r="Z117" s="78"/>
      <c r="AA117" s="838"/>
      <c r="AB117" s="80"/>
      <c r="AC117"/>
      <c r="AD117"/>
      <c r="AE117"/>
      <c r="AF117" s="78"/>
      <c r="AG117" s="80"/>
      <c r="AH117" s="80"/>
    </row>
    <row r="118" spans="1:34" s="95" customFormat="1" ht="15" customHeight="1">
      <c r="A118" s="91"/>
      <c r="C118" s="93"/>
      <c r="D118" s="624"/>
      <c r="E118" s="92"/>
      <c r="F118" s="93"/>
      <c r="G118" s="641"/>
      <c r="H118" s="92"/>
      <c r="I118" s="93"/>
      <c r="J118" s="641"/>
      <c r="K118" s="92"/>
      <c r="L118" s="93"/>
      <c r="M118" s="641"/>
      <c r="O118" s="93"/>
      <c r="P118" s="624"/>
      <c r="Q118" s="74"/>
      <c r="R118" s="1004"/>
      <c r="T118" s="93"/>
      <c r="U118" s="624"/>
      <c r="W118" s="93"/>
      <c r="X118" s="96"/>
      <c r="Y118" s="348"/>
      <c r="Z118" s="78"/>
      <c r="AA118" s="838"/>
      <c r="AB118" s="80"/>
      <c r="AC118"/>
      <c r="AD118"/>
      <c r="AE118"/>
      <c r="AF118" s="78"/>
      <c r="AG118" s="80"/>
      <c r="AH118" s="80"/>
    </row>
  </sheetData>
  <mergeCells count="4">
    <mergeCell ref="A5:A6"/>
    <mergeCell ref="Y5:AA5"/>
    <mergeCell ref="A38:A39"/>
    <mergeCell ref="Y38:AA38"/>
  </mergeCells>
  <phoneticPr fontId="38"/>
  <printOptions horizontalCentered="1"/>
  <pageMargins left="0" right="0" top="0" bottom="0"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L121"/>
  <sheetViews>
    <sheetView view="pageBreakPreview" zoomScaleNormal="110" zoomScaleSheetLayoutView="100" workbookViewId="0">
      <selection activeCell="O74" sqref="O74"/>
    </sheetView>
  </sheetViews>
  <sheetFormatPr defaultRowHeight="15" customHeight="1"/>
  <cols>
    <col min="1" max="1" width="2.75" style="91" customWidth="1"/>
    <col min="2" max="2" width="7.5" style="95" customWidth="1"/>
    <col min="3" max="3" width="5" style="93" customWidth="1"/>
    <col min="4" max="4" width="5.75" style="624" customWidth="1"/>
    <col min="5" max="5" width="7.5" style="92" customWidth="1"/>
    <col min="6" max="6" width="5" style="93" customWidth="1"/>
    <col min="7" max="7" width="5.75" style="641" customWidth="1"/>
    <col min="8" max="8" width="7.5" style="92" customWidth="1"/>
    <col min="9" max="9" width="5" style="93" customWidth="1"/>
    <col min="10" max="10" width="5.75" style="641" customWidth="1"/>
    <col min="11" max="11" width="7.5" style="95" customWidth="1"/>
    <col min="12" max="12" width="5" style="93" customWidth="1"/>
    <col min="13" max="13" width="5.75" style="624" customWidth="1"/>
    <col min="14" max="14" width="7.5" style="95" customWidth="1"/>
    <col min="15" max="15" width="5" style="93" customWidth="1"/>
    <col min="16" max="16" width="5.75" style="624" customWidth="1"/>
    <col min="17" max="17" width="2.75" style="74" customWidth="1"/>
    <col min="18" max="18" width="9" style="1006"/>
    <col min="19" max="19" width="7.5" style="95" customWidth="1"/>
    <col min="20" max="20" width="5" style="93" customWidth="1"/>
    <col min="21" max="21" width="5.75" style="624" customWidth="1"/>
    <col min="22" max="22" width="7.5" style="95" customWidth="1"/>
    <col min="23" max="23" width="5" style="93" customWidth="1"/>
    <col min="24" max="24" width="5.75" style="624" customWidth="1"/>
    <col min="25" max="25" width="7.5" style="95" customWidth="1"/>
    <col min="26" max="26" width="5" style="93" customWidth="1"/>
    <col min="27" max="27" width="5.75" style="624" customWidth="1"/>
    <col min="28" max="16384" width="9" style="74"/>
  </cols>
  <sheetData>
    <row r="1" spans="1:38" ht="2.1" customHeight="1"/>
    <row r="2" spans="1:38" ht="54.75" customHeight="1">
      <c r="A2" s="301"/>
      <c r="B2" s="301"/>
      <c r="C2" s="301"/>
      <c r="D2" s="625"/>
      <c r="E2" s="301"/>
      <c r="F2" s="301"/>
      <c r="G2" s="625"/>
      <c r="H2" s="301"/>
      <c r="I2" s="301"/>
      <c r="J2" s="625"/>
      <c r="K2" s="301"/>
      <c r="L2" s="301"/>
      <c r="M2" s="625"/>
      <c r="N2" s="301"/>
      <c r="O2" s="301"/>
      <c r="P2" s="625"/>
      <c r="Q2" s="96"/>
      <c r="R2" s="1002"/>
      <c r="S2" s="301"/>
      <c r="T2" s="301"/>
      <c r="U2" s="625"/>
      <c r="V2" s="301"/>
      <c r="W2" s="301"/>
      <c r="X2" s="625"/>
      <c r="Y2" s="301"/>
      <c r="Z2" s="301"/>
      <c r="AA2" s="625"/>
    </row>
    <row r="3" spans="1:38" ht="17.25" customHeight="1">
      <c r="A3" s="520" t="s">
        <v>794</v>
      </c>
      <c r="B3" s="521"/>
      <c r="C3" s="521"/>
      <c r="D3" s="1341"/>
      <c r="E3" s="522"/>
      <c r="F3" s="522"/>
      <c r="G3" s="642"/>
      <c r="H3" s="522"/>
      <c r="I3" s="523"/>
      <c r="J3" s="646"/>
      <c r="K3" s="302"/>
      <c r="L3" s="303"/>
      <c r="M3" s="625"/>
      <c r="N3" s="301"/>
      <c r="O3" s="301"/>
      <c r="P3" s="1342" t="s">
        <v>1086</v>
      </c>
      <c r="S3" s="301"/>
      <c r="T3" s="301"/>
      <c r="U3" s="1342" t="s">
        <v>1086</v>
      </c>
      <c r="V3" s="301"/>
      <c r="W3" s="301"/>
      <c r="X3" s="1343"/>
      <c r="Y3" s="301"/>
      <c r="Z3" s="301"/>
      <c r="AA3" s="1343"/>
    </row>
    <row r="4" spans="1:38" ht="13.35" customHeight="1" thickBot="1">
      <c r="A4" s="56"/>
      <c r="B4" s="301"/>
      <c r="C4" s="301"/>
      <c r="D4" s="1344"/>
      <c r="M4" s="625"/>
      <c r="N4" s="301"/>
      <c r="O4" s="301"/>
      <c r="P4" s="1344" t="s">
        <v>1668</v>
      </c>
      <c r="R4" s="1008"/>
      <c r="S4" s="301"/>
      <c r="T4" s="301"/>
      <c r="U4" s="1344" t="s">
        <v>1668</v>
      </c>
      <c r="V4" s="301"/>
      <c r="W4" s="301"/>
      <c r="X4" s="1344"/>
      <c r="Y4" s="301"/>
      <c r="Z4" s="301"/>
      <c r="AA4" s="1344"/>
    </row>
    <row r="5" spans="1:38" ht="30.75" customHeight="1">
      <c r="A5" s="1740" t="s">
        <v>1669</v>
      </c>
      <c r="B5" s="410" t="s">
        <v>1670</v>
      </c>
      <c r="C5" s="411"/>
      <c r="D5" s="626"/>
      <c r="E5" s="410" t="s">
        <v>1671</v>
      </c>
      <c r="F5" s="411"/>
      <c r="G5" s="626"/>
      <c r="H5" s="407" t="s">
        <v>1672</v>
      </c>
      <c r="I5" s="409"/>
      <c r="J5" s="632"/>
      <c r="K5" s="407" t="s">
        <v>1673</v>
      </c>
      <c r="L5" s="408"/>
      <c r="M5" s="636"/>
      <c r="N5" s="405" t="s">
        <v>1674</v>
      </c>
      <c r="O5" s="406"/>
      <c r="P5" s="637"/>
      <c r="R5" s="1008"/>
      <c r="S5" s="410" t="s">
        <v>542</v>
      </c>
      <c r="T5" s="411"/>
      <c r="U5" s="626"/>
      <c r="V5" s="410" t="s">
        <v>1676</v>
      </c>
      <c r="W5" s="411"/>
      <c r="X5" s="626"/>
      <c r="Y5" s="1748" t="s">
        <v>1677</v>
      </c>
      <c r="Z5" s="1749"/>
      <c r="AA5" s="1750"/>
    </row>
    <row r="6" spans="1:38" ht="30.75" customHeight="1" thickBot="1">
      <c r="A6" s="1741"/>
      <c r="B6" s="308" t="s">
        <v>655</v>
      </c>
      <c r="C6" s="307" t="s">
        <v>795</v>
      </c>
      <c r="D6" s="627" t="s">
        <v>13</v>
      </c>
      <c r="E6" s="308" t="s">
        <v>655</v>
      </c>
      <c r="F6" s="307" t="s">
        <v>795</v>
      </c>
      <c r="G6" s="627" t="s">
        <v>13</v>
      </c>
      <c r="H6" s="304" t="s">
        <v>655</v>
      </c>
      <c r="I6" s="305" t="s">
        <v>795</v>
      </c>
      <c r="J6" s="633" t="s">
        <v>13</v>
      </c>
      <c r="K6" s="304" t="s">
        <v>655</v>
      </c>
      <c r="L6" s="305" t="s">
        <v>795</v>
      </c>
      <c r="M6" s="633" t="s">
        <v>13</v>
      </c>
      <c r="N6" s="306" t="s">
        <v>655</v>
      </c>
      <c r="O6" s="307" t="s">
        <v>795</v>
      </c>
      <c r="P6" s="647" t="s">
        <v>13</v>
      </c>
      <c r="R6" s="1008"/>
      <c r="S6" s="308" t="s">
        <v>655</v>
      </c>
      <c r="T6" s="307" t="s">
        <v>795</v>
      </c>
      <c r="U6" s="627" t="s">
        <v>13</v>
      </c>
      <c r="V6" s="308" t="s">
        <v>655</v>
      </c>
      <c r="W6" s="307" t="s">
        <v>795</v>
      </c>
      <c r="X6" s="627" t="s">
        <v>13</v>
      </c>
      <c r="Y6" s="403" t="s">
        <v>655</v>
      </c>
      <c r="Z6" s="307" t="s">
        <v>795</v>
      </c>
      <c r="AA6" s="627" t="s">
        <v>13</v>
      </c>
    </row>
    <row r="7" spans="1:38" s="80" customFormat="1" ht="27.75" customHeight="1">
      <c r="A7" s="1014">
        <v>1</v>
      </c>
      <c r="B7" s="548" t="s">
        <v>661</v>
      </c>
      <c r="C7" s="725">
        <v>51981</v>
      </c>
      <c r="D7" s="809">
        <v>3.7379260796679192E-2</v>
      </c>
      <c r="E7" s="548" t="s">
        <v>1716</v>
      </c>
      <c r="F7" s="725">
        <v>50108</v>
      </c>
      <c r="G7" s="809">
        <v>4.6598575516427543E-2</v>
      </c>
      <c r="H7" s="551" t="s">
        <v>797</v>
      </c>
      <c r="I7" s="742">
        <v>47877</v>
      </c>
      <c r="J7" s="948">
        <v>5.0233619233553517E-2</v>
      </c>
      <c r="K7" s="550" t="s">
        <v>796</v>
      </c>
      <c r="L7" s="742">
        <v>47236</v>
      </c>
      <c r="M7" s="948">
        <v>-5.6416301785112699E-3</v>
      </c>
      <c r="N7" s="550" t="s">
        <v>796</v>
      </c>
      <c r="O7" s="742">
        <v>47504</v>
      </c>
      <c r="P7" s="948">
        <v>-0.17006184702470384</v>
      </c>
      <c r="R7" s="1001"/>
      <c r="S7" s="548" t="s">
        <v>796</v>
      </c>
      <c r="T7" s="725">
        <v>57238</v>
      </c>
      <c r="U7" s="795">
        <v>1.6400000000000001E-2</v>
      </c>
      <c r="V7" s="318" t="s">
        <v>796</v>
      </c>
      <c r="W7" s="771">
        <v>56313</v>
      </c>
      <c r="X7" s="801">
        <v>0.1198</v>
      </c>
      <c r="Y7" s="318" t="s">
        <v>796</v>
      </c>
      <c r="Z7" s="771">
        <v>50289</v>
      </c>
      <c r="AA7" s="801">
        <v>4.4499999999999998E-2</v>
      </c>
      <c r="AB7" s="74"/>
      <c r="AC7" s="74"/>
      <c r="AD7" s="74"/>
      <c r="AE7" s="74"/>
      <c r="AF7" s="74"/>
      <c r="AG7" s="74"/>
      <c r="AH7" s="74"/>
      <c r="AI7" s="74"/>
      <c r="AJ7" s="74"/>
      <c r="AK7" s="74"/>
      <c r="AL7" s="74"/>
    </row>
    <row r="8" spans="1:38" s="80" customFormat="1" ht="27.75" customHeight="1">
      <c r="A8" s="1015">
        <v>2</v>
      </c>
      <c r="B8" s="721" t="s">
        <v>796</v>
      </c>
      <c r="C8" s="726">
        <v>43116</v>
      </c>
      <c r="D8" s="928">
        <v>-2.1691777092031184E-2</v>
      </c>
      <c r="E8" s="721" t="s">
        <v>796</v>
      </c>
      <c r="F8" s="726">
        <v>44072</v>
      </c>
      <c r="G8" s="928">
        <v>-4.0682614657930771E-2</v>
      </c>
      <c r="H8" s="311" t="s">
        <v>796</v>
      </c>
      <c r="I8" s="737">
        <v>45941</v>
      </c>
      <c r="J8" s="1351">
        <v>-2.7415530527563736E-2</v>
      </c>
      <c r="K8" s="313" t="s">
        <v>797</v>
      </c>
      <c r="L8" s="737">
        <v>45587</v>
      </c>
      <c r="M8" s="1351">
        <v>8.9425259887680797E-2</v>
      </c>
      <c r="N8" s="313" t="s">
        <v>798</v>
      </c>
      <c r="O8" s="737">
        <v>42707</v>
      </c>
      <c r="P8" s="1351">
        <v>-1.0082981781095013E-2</v>
      </c>
      <c r="R8" s="1001"/>
      <c r="S8" s="314" t="s">
        <v>798</v>
      </c>
      <c r="T8" s="726">
        <v>43142</v>
      </c>
      <c r="U8" s="796">
        <v>-8.3999999999999995E-3</v>
      </c>
      <c r="V8" s="314" t="s">
        <v>798</v>
      </c>
      <c r="W8" s="727">
        <v>43507</v>
      </c>
      <c r="X8" s="797">
        <v>8.3000000000000001E-3</v>
      </c>
      <c r="Y8" s="314" t="s">
        <v>799</v>
      </c>
      <c r="Z8" s="727">
        <v>44819</v>
      </c>
      <c r="AA8" s="797">
        <v>3.2000000000000002E-3</v>
      </c>
      <c r="AB8" s="74"/>
      <c r="AC8" s="74"/>
      <c r="AD8" s="74"/>
      <c r="AE8" s="74"/>
      <c r="AF8" s="74"/>
      <c r="AG8" s="74"/>
      <c r="AH8" s="74"/>
      <c r="AI8" s="74"/>
      <c r="AJ8" s="74"/>
      <c r="AK8" s="74"/>
      <c r="AL8" s="74"/>
    </row>
    <row r="9" spans="1:38" s="80" customFormat="1" ht="27.75" customHeight="1">
      <c r="A9" s="1015">
        <v>3</v>
      </c>
      <c r="B9" s="552" t="s">
        <v>656</v>
      </c>
      <c r="C9" s="727">
        <v>35249</v>
      </c>
      <c r="D9" s="810">
        <v>4.6457276406544068E-3</v>
      </c>
      <c r="E9" s="552" t="s">
        <v>656</v>
      </c>
      <c r="F9" s="727">
        <v>35086</v>
      </c>
      <c r="G9" s="810">
        <v>-7.4321293828984558E-2</v>
      </c>
      <c r="H9" s="551" t="s">
        <v>656</v>
      </c>
      <c r="I9" s="740">
        <v>37903</v>
      </c>
      <c r="J9" s="948">
        <v>-5.2756535212675537E-2</v>
      </c>
      <c r="K9" s="551" t="s">
        <v>656</v>
      </c>
      <c r="L9" s="740">
        <v>40014</v>
      </c>
      <c r="M9" s="948">
        <v>-6.3057578382934909E-2</v>
      </c>
      <c r="N9" s="551" t="s">
        <v>797</v>
      </c>
      <c r="O9" s="740">
        <v>41845</v>
      </c>
      <c r="P9" s="948">
        <v>6.6033169439278616E-2</v>
      </c>
      <c r="R9" s="1001"/>
      <c r="S9" s="552" t="s">
        <v>799</v>
      </c>
      <c r="T9" s="727">
        <v>41202</v>
      </c>
      <c r="U9" s="797">
        <v>-2.7699999999999999E-2</v>
      </c>
      <c r="V9" s="314" t="s">
        <v>799</v>
      </c>
      <c r="W9" s="824">
        <v>42375</v>
      </c>
      <c r="X9" s="797">
        <v>-5.45E-2</v>
      </c>
      <c r="Y9" s="314" t="s">
        <v>798</v>
      </c>
      <c r="Z9" s="824">
        <v>43147</v>
      </c>
      <c r="AA9" s="797">
        <v>2.0799999999999999E-2</v>
      </c>
      <c r="AB9" s="74"/>
      <c r="AC9" s="74"/>
      <c r="AD9" s="74"/>
      <c r="AE9" s="74"/>
      <c r="AF9" s="74"/>
      <c r="AG9" s="74"/>
      <c r="AH9" s="74"/>
      <c r="AI9" s="74"/>
      <c r="AJ9" s="74"/>
      <c r="AK9" s="74"/>
      <c r="AL9" s="74"/>
    </row>
    <row r="10" spans="1:38" s="80" customFormat="1" ht="27.75" customHeight="1">
      <c r="A10" s="1015">
        <v>4</v>
      </c>
      <c r="B10" s="314" t="s">
        <v>1691</v>
      </c>
      <c r="C10" s="726">
        <v>33834</v>
      </c>
      <c r="D10" s="928">
        <v>-3.2678617377133512E-2</v>
      </c>
      <c r="E10" s="314" t="s">
        <v>1690</v>
      </c>
      <c r="F10" s="726">
        <v>34977</v>
      </c>
      <c r="G10" s="928">
        <v>1.2358900144717744E-2</v>
      </c>
      <c r="H10" s="313" t="s">
        <v>25</v>
      </c>
      <c r="I10" s="737">
        <v>34550</v>
      </c>
      <c r="J10" s="1351">
        <v>2.4249970354559558E-2</v>
      </c>
      <c r="K10" s="313" t="s">
        <v>25</v>
      </c>
      <c r="L10" s="737">
        <v>33732</v>
      </c>
      <c r="M10" s="1351">
        <v>0.15575961077228806</v>
      </c>
      <c r="N10" s="313" t="s">
        <v>799</v>
      </c>
      <c r="O10" s="737">
        <v>38589</v>
      </c>
      <c r="P10" s="1351">
        <v>-6.3419251492645934E-2</v>
      </c>
      <c r="R10" s="1001"/>
      <c r="S10" s="314" t="s">
        <v>797</v>
      </c>
      <c r="T10" s="726">
        <v>39253</v>
      </c>
      <c r="U10" s="796">
        <v>0.1138</v>
      </c>
      <c r="V10" s="314" t="s">
        <v>797</v>
      </c>
      <c r="W10" s="824">
        <v>35243</v>
      </c>
      <c r="X10" s="797">
        <v>5.9299999999999999E-2</v>
      </c>
      <c r="Y10" s="314" t="s">
        <v>797</v>
      </c>
      <c r="Z10" s="824">
        <v>33271</v>
      </c>
      <c r="AA10" s="797">
        <v>2.4500000000000001E-2</v>
      </c>
      <c r="AB10" s="74"/>
      <c r="AC10" s="74"/>
      <c r="AD10" s="74"/>
      <c r="AE10" s="74"/>
      <c r="AF10" s="74"/>
      <c r="AG10" s="74"/>
      <c r="AH10" s="74"/>
      <c r="AI10" s="74"/>
      <c r="AJ10" s="74"/>
      <c r="AK10" s="74"/>
      <c r="AL10" s="74"/>
    </row>
    <row r="11" spans="1:38" s="80" customFormat="1" ht="27.75" customHeight="1">
      <c r="A11" s="1015">
        <v>5</v>
      </c>
      <c r="B11" s="555" t="s">
        <v>662</v>
      </c>
      <c r="C11" s="728">
        <v>30417</v>
      </c>
      <c r="D11" s="811">
        <v>-5.5871123940776646E-2</v>
      </c>
      <c r="E11" s="555" t="s">
        <v>662</v>
      </c>
      <c r="F11" s="728">
        <v>32217</v>
      </c>
      <c r="G11" s="811">
        <v>9.6077297315687371E-2</v>
      </c>
      <c r="H11" s="562" t="s">
        <v>662</v>
      </c>
      <c r="I11" s="774">
        <v>29393</v>
      </c>
      <c r="J11" s="1367">
        <v>-2.4104385935788009E-2</v>
      </c>
      <c r="K11" s="562" t="s">
        <v>662</v>
      </c>
      <c r="L11" s="774">
        <v>30119</v>
      </c>
      <c r="M11" s="1367">
        <v>-0.21949260151856742</v>
      </c>
      <c r="N11" s="554" t="s">
        <v>800</v>
      </c>
      <c r="O11" s="774">
        <v>30869</v>
      </c>
      <c r="P11" s="1367">
        <v>1.7335134956991682E-2</v>
      </c>
      <c r="R11" s="1001"/>
      <c r="S11" s="555" t="s">
        <v>800</v>
      </c>
      <c r="T11" s="728">
        <v>30343</v>
      </c>
      <c r="U11" s="798">
        <v>3.8600000000000002E-2</v>
      </c>
      <c r="V11" s="314" t="s">
        <v>800</v>
      </c>
      <c r="W11" s="824">
        <v>29215</v>
      </c>
      <c r="X11" s="797">
        <v>2.4299999999999999E-2</v>
      </c>
      <c r="Y11" s="314" t="s">
        <v>800</v>
      </c>
      <c r="Z11" s="824">
        <v>28523</v>
      </c>
      <c r="AA11" s="797" t="s">
        <v>1715</v>
      </c>
      <c r="AB11" s="74"/>
      <c r="AC11" s="74"/>
      <c r="AD11" s="74"/>
      <c r="AE11" s="74"/>
      <c r="AF11" s="74"/>
      <c r="AG11" s="74"/>
      <c r="AH11" s="74"/>
      <c r="AI11" s="74"/>
      <c r="AJ11" s="74"/>
      <c r="AK11" s="74"/>
      <c r="AL11" s="74"/>
    </row>
    <row r="12" spans="1:38" s="80" customFormat="1" ht="27.75" customHeight="1">
      <c r="A12" s="1015">
        <v>6</v>
      </c>
      <c r="B12" s="314" t="s">
        <v>666</v>
      </c>
      <c r="C12" s="726">
        <v>25721</v>
      </c>
      <c r="D12" s="928">
        <v>-5.9458075840128743E-2</v>
      </c>
      <c r="E12" s="314" t="s">
        <v>666</v>
      </c>
      <c r="F12" s="726">
        <v>27347</v>
      </c>
      <c r="G12" s="928">
        <v>-6.2720636117489792E-2</v>
      </c>
      <c r="H12" s="313" t="s">
        <v>666</v>
      </c>
      <c r="I12" s="737">
        <v>29177</v>
      </c>
      <c r="J12" s="939">
        <v>-2.759540076653888E-2</v>
      </c>
      <c r="K12" s="313" t="s">
        <v>666</v>
      </c>
      <c r="L12" s="737">
        <v>30005</v>
      </c>
      <c r="M12" s="939">
        <v>-2.7989244873497632E-2</v>
      </c>
      <c r="N12" s="313" t="s">
        <v>25</v>
      </c>
      <c r="O12" s="737">
        <v>29186</v>
      </c>
      <c r="P12" s="939">
        <v>0.12979522316416992</v>
      </c>
      <c r="R12" s="1001"/>
      <c r="S12" s="314" t="s">
        <v>25</v>
      </c>
      <c r="T12" s="726">
        <v>25833</v>
      </c>
      <c r="U12" s="796">
        <v>5.6399999999999999E-2</v>
      </c>
      <c r="V12" s="314" t="s">
        <v>25</v>
      </c>
      <c r="W12" s="824">
        <v>24454</v>
      </c>
      <c r="X12" s="797">
        <v>6.13E-2</v>
      </c>
      <c r="Y12" s="314" t="s">
        <v>25</v>
      </c>
      <c r="Z12" s="824">
        <v>23041</v>
      </c>
      <c r="AA12" s="797">
        <v>5.3600000000000002E-2</v>
      </c>
      <c r="AB12" s="74"/>
      <c r="AC12" s="74"/>
      <c r="AD12" s="74"/>
      <c r="AE12" s="74"/>
      <c r="AF12" s="74"/>
      <c r="AG12" s="74"/>
      <c r="AH12" s="74"/>
      <c r="AI12" s="74"/>
      <c r="AJ12" s="74"/>
      <c r="AK12" s="74"/>
      <c r="AL12" s="74"/>
    </row>
    <row r="13" spans="1:38" s="80" customFormat="1" ht="27.75" customHeight="1">
      <c r="A13" s="1015">
        <v>7</v>
      </c>
      <c r="B13" s="561" t="s">
        <v>670</v>
      </c>
      <c r="C13" s="727">
        <v>22896</v>
      </c>
      <c r="D13" s="810">
        <v>-4.5005213764337859E-2</v>
      </c>
      <c r="E13" s="561" t="s">
        <v>1720</v>
      </c>
      <c r="F13" s="727">
        <v>23975</v>
      </c>
      <c r="G13" s="810">
        <v>-8.1499255336753285E-3</v>
      </c>
      <c r="H13" s="551" t="s">
        <v>1720</v>
      </c>
      <c r="I13" s="740">
        <v>24172</v>
      </c>
      <c r="J13" s="948">
        <v>-8.2733515347044317E-5</v>
      </c>
      <c r="K13" s="551" t="s">
        <v>1720</v>
      </c>
      <c r="L13" s="740">
        <v>24174</v>
      </c>
      <c r="M13" s="948">
        <v>7.736874944290939E-2</v>
      </c>
      <c r="N13" s="551" t="s">
        <v>1720</v>
      </c>
      <c r="O13" s="740">
        <v>22438</v>
      </c>
      <c r="P13" s="948">
        <v>5.3971534595330883E-2</v>
      </c>
      <c r="R13" s="1001"/>
      <c r="S13" s="552" t="s">
        <v>670</v>
      </c>
      <c r="T13" s="727">
        <v>21289</v>
      </c>
      <c r="U13" s="797">
        <v>3.4500000000000003E-2</v>
      </c>
      <c r="V13" s="314" t="s">
        <v>670</v>
      </c>
      <c r="W13" s="824">
        <v>20580</v>
      </c>
      <c r="X13" s="797">
        <v>3.1399999999999997E-2</v>
      </c>
      <c r="Y13" s="314" t="s">
        <v>670</v>
      </c>
      <c r="Z13" s="824">
        <v>19954</v>
      </c>
      <c r="AA13" s="797">
        <v>-8.0000000000000004E-4</v>
      </c>
      <c r="AB13" s="74"/>
      <c r="AC13" s="74"/>
      <c r="AD13" s="74"/>
      <c r="AE13" s="74"/>
      <c r="AF13" s="74"/>
      <c r="AG13" s="74"/>
      <c r="AH13" s="74"/>
      <c r="AI13" s="74"/>
      <c r="AJ13" s="74"/>
      <c r="AK13" s="74"/>
      <c r="AL13" s="74"/>
    </row>
    <row r="14" spans="1:38" s="80" customFormat="1" ht="27.75" customHeight="1">
      <c r="A14" s="1015">
        <v>8</v>
      </c>
      <c r="B14" s="314" t="s">
        <v>1698</v>
      </c>
      <c r="C14" s="726">
        <v>13823</v>
      </c>
      <c r="D14" s="928">
        <v>8.2421590080232754E-3</v>
      </c>
      <c r="E14" s="314" t="s">
        <v>1698</v>
      </c>
      <c r="F14" s="726">
        <v>13710</v>
      </c>
      <c r="G14" s="928">
        <v>-5.1031566669101913E-4</v>
      </c>
      <c r="H14" s="313" t="s">
        <v>1698</v>
      </c>
      <c r="I14" s="737">
        <v>13717</v>
      </c>
      <c r="J14" s="1351">
        <v>3.5089043163296196E-2</v>
      </c>
      <c r="K14" s="313" t="s">
        <v>1698</v>
      </c>
      <c r="L14" s="737">
        <v>13252</v>
      </c>
      <c r="M14" s="1351">
        <v>0.12381275440976935</v>
      </c>
      <c r="N14" s="313" t="s">
        <v>1721</v>
      </c>
      <c r="O14" s="737">
        <v>11953</v>
      </c>
      <c r="P14" s="1351">
        <v>-3.0968788001621395E-2</v>
      </c>
      <c r="R14" s="1001"/>
      <c r="S14" s="314" t="s">
        <v>669</v>
      </c>
      <c r="T14" s="726">
        <v>12335</v>
      </c>
      <c r="U14" s="796">
        <v>4.7000000000000002E-3</v>
      </c>
      <c r="V14" s="314" t="s">
        <v>1721</v>
      </c>
      <c r="W14" s="824">
        <v>12277</v>
      </c>
      <c r="X14" s="797">
        <v>-1.6799999999999999E-2</v>
      </c>
      <c r="Y14" s="314" t="s">
        <v>1722</v>
      </c>
      <c r="Z14" s="824">
        <v>12487</v>
      </c>
      <c r="AA14" s="797">
        <v>-5.9900000000000002E-2</v>
      </c>
      <c r="AB14" s="74"/>
      <c r="AC14" s="74"/>
      <c r="AD14" s="74"/>
      <c r="AE14" s="74"/>
      <c r="AF14" s="74"/>
      <c r="AG14" s="74"/>
      <c r="AH14" s="74"/>
      <c r="AI14" s="74"/>
      <c r="AJ14" s="74"/>
      <c r="AK14" s="74"/>
      <c r="AL14" s="74"/>
    </row>
    <row r="15" spans="1:38" s="80" customFormat="1" ht="27.75" customHeight="1">
      <c r="A15" s="1015">
        <v>9</v>
      </c>
      <c r="B15" s="552" t="s">
        <v>669</v>
      </c>
      <c r="C15" s="727">
        <v>13409</v>
      </c>
      <c r="D15" s="810">
        <v>2.0782582216808843E-2</v>
      </c>
      <c r="E15" s="552" t="s">
        <v>669</v>
      </c>
      <c r="F15" s="727">
        <v>13136</v>
      </c>
      <c r="G15" s="810">
        <v>4.5277313599108693E-2</v>
      </c>
      <c r="H15" s="551" t="s">
        <v>669</v>
      </c>
      <c r="I15" s="740">
        <v>12567</v>
      </c>
      <c r="J15" s="948">
        <v>6.7261146496815361E-2</v>
      </c>
      <c r="K15" s="551" t="s">
        <v>669</v>
      </c>
      <c r="L15" s="740">
        <v>11775</v>
      </c>
      <c r="M15" s="948">
        <v>-1.4891658997741142E-2</v>
      </c>
      <c r="N15" s="551" t="s">
        <v>685</v>
      </c>
      <c r="O15" s="740">
        <v>11792</v>
      </c>
      <c r="P15" s="948">
        <v>1.558866592024799E-2</v>
      </c>
      <c r="R15" s="1001"/>
      <c r="S15" s="552" t="s">
        <v>685</v>
      </c>
      <c r="T15" s="727">
        <v>11611</v>
      </c>
      <c r="U15" s="797">
        <v>0.34539999999999998</v>
      </c>
      <c r="V15" s="314" t="s">
        <v>688</v>
      </c>
      <c r="W15" s="824">
        <v>11776</v>
      </c>
      <c r="X15" s="797">
        <v>2.9700000000000001E-2</v>
      </c>
      <c r="Y15" s="314" t="s">
        <v>688</v>
      </c>
      <c r="Z15" s="824">
        <v>11436</v>
      </c>
      <c r="AA15" s="797">
        <v>4.6300000000000001E-2</v>
      </c>
      <c r="AB15" s="74"/>
      <c r="AC15" s="74"/>
      <c r="AD15" s="74"/>
      <c r="AE15" s="74"/>
      <c r="AF15" s="74"/>
      <c r="AG15" s="74"/>
      <c r="AH15" s="74"/>
      <c r="AI15" s="74"/>
      <c r="AJ15" s="74"/>
      <c r="AK15" s="74"/>
      <c r="AL15" s="74"/>
    </row>
    <row r="16" spans="1:38" s="80" customFormat="1" ht="27.75" customHeight="1">
      <c r="A16" s="1016">
        <v>10</v>
      </c>
      <c r="B16" s="314" t="s">
        <v>1723</v>
      </c>
      <c r="C16" s="726">
        <v>11958</v>
      </c>
      <c r="D16" s="928">
        <v>8.3696016069634283E-4</v>
      </c>
      <c r="E16" s="314" t="s">
        <v>1723</v>
      </c>
      <c r="F16" s="726">
        <v>11948</v>
      </c>
      <c r="G16" s="928">
        <v>2.5755494505494525E-2</v>
      </c>
      <c r="H16" s="313" t="s">
        <v>1723</v>
      </c>
      <c r="I16" s="737">
        <v>11648</v>
      </c>
      <c r="J16" s="1351">
        <v>5.6984976687963762E-3</v>
      </c>
      <c r="K16" s="313" t="s">
        <v>1723</v>
      </c>
      <c r="L16" s="737">
        <v>11582</v>
      </c>
      <c r="M16" s="1351">
        <v>1.7124791428822395E-2</v>
      </c>
      <c r="N16" s="313" t="s">
        <v>698</v>
      </c>
      <c r="O16" s="737">
        <v>11387</v>
      </c>
      <c r="P16" s="1351">
        <v>0.15194739504299437</v>
      </c>
      <c r="R16" s="1001"/>
      <c r="S16" s="314" t="s">
        <v>690</v>
      </c>
      <c r="T16" s="726">
        <v>11521</v>
      </c>
      <c r="U16" s="796">
        <v>0.11890000000000001</v>
      </c>
      <c r="V16" s="314" t="s">
        <v>690</v>
      </c>
      <c r="W16" s="824">
        <v>10297</v>
      </c>
      <c r="X16" s="797">
        <v>2.2100000000000002E-2</v>
      </c>
      <c r="Y16" s="314" t="s">
        <v>690</v>
      </c>
      <c r="Z16" s="824">
        <v>10074</v>
      </c>
      <c r="AA16" s="797">
        <v>-3.0099999999999998E-2</v>
      </c>
      <c r="AB16" s="74"/>
      <c r="AC16" s="74"/>
      <c r="AD16" s="74"/>
      <c r="AE16" s="74"/>
      <c r="AF16" s="74"/>
      <c r="AG16" s="74"/>
      <c r="AH16" s="74"/>
      <c r="AI16" s="74"/>
      <c r="AJ16" s="74"/>
      <c r="AK16" s="74"/>
      <c r="AL16" s="74"/>
    </row>
    <row r="17" spans="1:38" s="80" customFormat="1" ht="27.75" customHeight="1">
      <c r="A17" s="1014">
        <v>11</v>
      </c>
      <c r="B17" s="788" t="s">
        <v>692</v>
      </c>
      <c r="C17" s="725">
        <v>10366</v>
      </c>
      <c r="D17" s="809">
        <v>2.0979020979021046E-2</v>
      </c>
      <c r="E17" s="788" t="s">
        <v>671</v>
      </c>
      <c r="F17" s="725">
        <v>10205</v>
      </c>
      <c r="G17" s="809">
        <v>5.7293825113966079E-2</v>
      </c>
      <c r="H17" s="550" t="s">
        <v>692</v>
      </c>
      <c r="I17" s="742">
        <v>10739</v>
      </c>
      <c r="J17" s="948">
        <v>2.8442827044627528E-2</v>
      </c>
      <c r="K17" s="550" t="s">
        <v>1724</v>
      </c>
      <c r="L17" s="742">
        <v>10879</v>
      </c>
      <c r="M17" s="948">
        <v>0.10000000000000009</v>
      </c>
      <c r="N17" s="550" t="s">
        <v>693</v>
      </c>
      <c r="O17" s="742">
        <v>10563</v>
      </c>
      <c r="P17" s="948">
        <v>0.1147108484592656</v>
      </c>
      <c r="R17" s="1001"/>
      <c r="S17" s="661" t="s">
        <v>694</v>
      </c>
      <c r="T17" s="725">
        <v>10699</v>
      </c>
      <c r="U17" s="795">
        <v>0.46739999999999998</v>
      </c>
      <c r="V17" s="314" t="s">
        <v>1725</v>
      </c>
      <c r="W17" s="826">
        <v>9480</v>
      </c>
      <c r="X17" s="797">
        <v>4.0000000000000002E-4</v>
      </c>
      <c r="Y17" s="314" t="s">
        <v>679</v>
      </c>
      <c r="Z17" s="826">
        <v>9476</v>
      </c>
      <c r="AA17" s="797">
        <v>4.9299999999999997E-2</v>
      </c>
      <c r="AB17" s="74"/>
      <c r="AC17" s="74"/>
      <c r="AD17" s="74"/>
      <c r="AE17" s="74"/>
      <c r="AF17" s="74"/>
      <c r="AG17" s="74"/>
      <c r="AH17" s="74"/>
      <c r="AI17" s="74"/>
      <c r="AJ17" s="74"/>
      <c r="AK17" s="74"/>
      <c r="AL17" s="74"/>
    </row>
    <row r="18" spans="1:38" s="80" customFormat="1" ht="27.75" customHeight="1">
      <c r="A18" s="1015">
        <v>12</v>
      </c>
      <c r="B18" s="314" t="s">
        <v>676</v>
      </c>
      <c r="C18" s="775">
        <v>9816</v>
      </c>
      <c r="D18" s="928">
        <v>0.13874709976798139</v>
      </c>
      <c r="E18" s="314" t="s">
        <v>692</v>
      </c>
      <c r="F18" s="726">
        <v>10153</v>
      </c>
      <c r="G18" s="928">
        <v>-5.4567464382158537E-2</v>
      </c>
      <c r="H18" s="344" t="s">
        <v>671</v>
      </c>
      <c r="I18" s="743">
        <v>9652</v>
      </c>
      <c r="J18" s="1351">
        <v>0.12154310945851732</v>
      </c>
      <c r="K18" s="313" t="s">
        <v>692</v>
      </c>
      <c r="L18" s="737">
        <v>10442</v>
      </c>
      <c r="M18" s="1351">
        <v>-1.1455079049512484E-2</v>
      </c>
      <c r="N18" s="313" t="s">
        <v>700</v>
      </c>
      <c r="O18" s="743">
        <v>9890</v>
      </c>
      <c r="P18" s="1351">
        <v>0.14216422219655844</v>
      </c>
      <c r="R18" s="1001"/>
      <c r="S18" s="314" t="s">
        <v>698</v>
      </c>
      <c r="T18" s="775">
        <v>9885</v>
      </c>
      <c r="U18" s="628">
        <v>1.3058000000000001</v>
      </c>
      <c r="V18" s="314" t="s">
        <v>685</v>
      </c>
      <c r="W18" s="826">
        <v>8630</v>
      </c>
      <c r="X18" s="797">
        <v>7.7000000000000002E-3</v>
      </c>
      <c r="Y18" s="314" t="s">
        <v>685</v>
      </c>
      <c r="Z18" s="826">
        <v>8564</v>
      </c>
      <c r="AA18" s="797">
        <v>-0.21229999999999999</v>
      </c>
      <c r="AB18" s="74"/>
      <c r="AC18" s="74"/>
      <c r="AD18" s="74"/>
      <c r="AE18" s="74"/>
      <c r="AF18" s="74"/>
      <c r="AG18" s="74"/>
      <c r="AH18" s="74"/>
      <c r="AI18" s="74"/>
      <c r="AJ18" s="74"/>
      <c r="AK18" s="74"/>
      <c r="AL18" s="74"/>
    </row>
    <row r="19" spans="1:38" s="80" customFormat="1" ht="27.75" customHeight="1">
      <c r="A19" s="1015">
        <v>13</v>
      </c>
      <c r="B19" s="561" t="s">
        <v>688</v>
      </c>
      <c r="C19" s="776">
        <v>9078</v>
      </c>
      <c r="D19" s="810">
        <v>-8.8096433952787545E-2</v>
      </c>
      <c r="E19" s="561" t="s">
        <v>688</v>
      </c>
      <c r="F19" s="776">
        <v>9955</v>
      </c>
      <c r="G19" s="810">
        <v>6.7331403452342675E-2</v>
      </c>
      <c r="H19" s="551" t="s">
        <v>688</v>
      </c>
      <c r="I19" s="744">
        <v>9327</v>
      </c>
      <c r="J19" s="948">
        <v>4.5276252381486026E-2</v>
      </c>
      <c r="K19" s="551" t="s">
        <v>688</v>
      </c>
      <c r="L19" s="744">
        <v>8923</v>
      </c>
      <c r="M19" s="948">
        <v>0.13871873404798363</v>
      </c>
      <c r="N19" s="551" t="s">
        <v>690</v>
      </c>
      <c r="O19" s="744">
        <v>9828</v>
      </c>
      <c r="P19" s="948">
        <v>-0.14694904956166999</v>
      </c>
      <c r="R19" s="1001"/>
      <c r="S19" s="552" t="s">
        <v>693</v>
      </c>
      <c r="T19" s="776">
        <v>9476</v>
      </c>
      <c r="U19" s="797">
        <v>1.5699999999999999E-2</v>
      </c>
      <c r="V19" s="314" t="s">
        <v>693</v>
      </c>
      <c r="W19" s="826">
        <v>8174</v>
      </c>
      <c r="X19" s="797">
        <v>4.6699999999999998E-2</v>
      </c>
      <c r="Y19" s="314" t="s">
        <v>691</v>
      </c>
      <c r="Z19" s="826">
        <v>8309</v>
      </c>
      <c r="AA19" s="797">
        <v>2.0999999999999999E-3</v>
      </c>
      <c r="AB19" s="74"/>
      <c r="AC19" s="74"/>
      <c r="AD19" s="74"/>
      <c r="AE19" s="74"/>
      <c r="AF19" s="74"/>
      <c r="AG19" s="74"/>
      <c r="AH19" s="74"/>
      <c r="AI19" s="74"/>
      <c r="AJ19" s="74"/>
      <c r="AK19" s="74"/>
      <c r="AL19" s="74"/>
    </row>
    <row r="20" spans="1:38" s="80" customFormat="1" ht="27.75" customHeight="1">
      <c r="A20" s="1015">
        <v>14</v>
      </c>
      <c r="B20" s="314" t="s">
        <v>671</v>
      </c>
      <c r="C20" s="775">
        <v>8793</v>
      </c>
      <c r="D20" s="928">
        <v>-0.13836354728074474</v>
      </c>
      <c r="E20" s="314" t="s">
        <v>676</v>
      </c>
      <c r="F20" s="775">
        <v>8620</v>
      </c>
      <c r="G20" s="928">
        <v>3.3449226711425473E-2</v>
      </c>
      <c r="H20" s="313" t="s">
        <v>676</v>
      </c>
      <c r="I20" s="743">
        <v>8341</v>
      </c>
      <c r="J20" s="1403">
        <v>0.11006121905775879</v>
      </c>
      <c r="K20" s="313" t="s">
        <v>690</v>
      </c>
      <c r="L20" s="743">
        <v>8714</v>
      </c>
      <c r="M20" s="1403">
        <v>-0.11334961334961335</v>
      </c>
      <c r="N20" s="316" t="s">
        <v>801</v>
      </c>
      <c r="O20" s="756">
        <v>9248</v>
      </c>
      <c r="P20" s="1404" t="s">
        <v>1715</v>
      </c>
      <c r="R20" s="1001"/>
      <c r="S20" s="547" t="s">
        <v>802</v>
      </c>
      <c r="T20" s="775">
        <v>8781</v>
      </c>
      <c r="U20" s="796">
        <v>1.1599999999999999E-2</v>
      </c>
      <c r="V20" s="314" t="s">
        <v>802</v>
      </c>
      <c r="W20" s="826">
        <v>7620</v>
      </c>
      <c r="X20" s="797">
        <v>4.4999999999999998E-2</v>
      </c>
      <c r="Y20" s="314" t="s">
        <v>693</v>
      </c>
      <c r="Z20" s="826">
        <v>7809</v>
      </c>
      <c r="AA20" s="797">
        <v>1.9300000000000001E-2</v>
      </c>
      <c r="AB20" s="74"/>
      <c r="AC20" s="74"/>
      <c r="AD20" s="74"/>
      <c r="AE20" s="74"/>
      <c r="AF20" s="74"/>
      <c r="AG20" s="74"/>
      <c r="AH20" s="74"/>
      <c r="AI20" s="74"/>
      <c r="AJ20" s="74"/>
      <c r="AK20" s="74"/>
      <c r="AL20" s="74"/>
    </row>
    <row r="21" spans="1:38" s="80" customFormat="1" ht="27.75" customHeight="1">
      <c r="A21" s="1015">
        <v>15</v>
      </c>
      <c r="B21" s="602" t="s">
        <v>1726</v>
      </c>
      <c r="C21" s="778">
        <v>8711</v>
      </c>
      <c r="D21" s="811">
        <v>7.529934575978281E-2</v>
      </c>
      <c r="E21" s="606" t="s">
        <v>1727</v>
      </c>
      <c r="F21" s="778">
        <v>8431</v>
      </c>
      <c r="G21" s="811">
        <v>3.4859457469007094E-2</v>
      </c>
      <c r="H21" s="568" t="s">
        <v>1728</v>
      </c>
      <c r="I21" s="753">
        <v>8270</v>
      </c>
      <c r="J21" s="1367">
        <v>3.2459425717852763E-2</v>
      </c>
      <c r="K21" s="568" t="s">
        <v>671</v>
      </c>
      <c r="L21" s="753">
        <v>8606</v>
      </c>
      <c r="M21" s="1367">
        <v>5.0024402147389013E-2</v>
      </c>
      <c r="N21" s="568" t="s">
        <v>802</v>
      </c>
      <c r="O21" s="753">
        <v>8196</v>
      </c>
      <c r="P21" s="949">
        <v>-6.6621113768363549E-2</v>
      </c>
      <c r="R21" s="1001"/>
      <c r="S21" s="555" t="s">
        <v>700</v>
      </c>
      <c r="T21" s="778">
        <v>8659</v>
      </c>
      <c r="U21" s="798">
        <v>0.2427</v>
      </c>
      <c r="V21" s="314" t="s">
        <v>691</v>
      </c>
      <c r="W21" s="826">
        <v>7552</v>
      </c>
      <c r="X21" s="797">
        <v>-9.11E-2</v>
      </c>
      <c r="Y21" s="789" t="s">
        <v>678</v>
      </c>
      <c r="Z21" s="826">
        <v>7498</v>
      </c>
      <c r="AA21" s="797">
        <v>-8.1500000000000003E-2</v>
      </c>
      <c r="AB21" s="74"/>
      <c r="AC21" s="74"/>
      <c r="AD21" s="74"/>
      <c r="AE21" s="74"/>
      <c r="AF21" s="74"/>
      <c r="AG21" s="74"/>
      <c r="AH21" s="74"/>
      <c r="AI21" s="74"/>
      <c r="AJ21" s="74"/>
      <c r="AK21" s="74"/>
      <c r="AL21" s="74"/>
    </row>
    <row r="22" spans="1:38" s="80" customFormat="1" ht="27.75" customHeight="1">
      <c r="A22" s="1015">
        <v>16</v>
      </c>
      <c r="B22" s="544" t="s">
        <v>1075</v>
      </c>
      <c r="C22" s="775">
        <v>8465</v>
      </c>
      <c r="D22" s="928">
        <v>4.0327363302099517E-3</v>
      </c>
      <c r="E22" s="319" t="s">
        <v>690</v>
      </c>
      <c r="F22" s="775">
        <v>8326</v>
      </c>
      <c r="G22" s="928">
        <v>1.5118263838088231E-2</v>
      </c>
      <c r="H22" s="313" t="s">
        <v>690</v>
      </c>
      <c r="I22" s="732">
        <v>8202</v>
      </c>
      <c r="J22" s="939">
        <v>-5.8756024787697925E-2</v>
      </c>
      <c r="K22" s="315" t="s">
        <v>699</v>
      </c>
      <c r="L22" s="732">
        <v>8215</v>
      </c>
      <c r="M22" s="939">
        <v>0.4941797017097127</v>
      </c>
      <c r="N22" s="313" t="s">
        <v>688</v>
      </c>
      <c r="O22" s="743">
        <v>7836</v>
      </c>
      <c r="P22" s="939">
        <v>5.1388702535891673E-2</v>
      </c>
      <c r="R22" s="1001"/>
      <c r="S22" s="314" t="s">
        <v>688</v>
      </c>
      <c r="T22" s="775">
        <v>7453</v>
      </c>
      <c r="U22" s="796">
        <v>-0.36709999999999998</v>
      </c>
      <c r="V22" s="404" t="s">
        <v>694</v>
      </c>
      <c r="W22" s="826">
        <v>7291</v>
      </c>
      <c r="X22" s="797">
        <v>0.46050000000000002</v>
      </c>
      <c r="Y22" s="314" t="s">
        <v>802</v>
      </c>
      <c r="Z22" s="826">
        <v>7292</v>
      </c>
      <c r="AA22" s="797">
        <v>-3.4700000000000002E-2</v>
      </c>
      <c r="AB22" s="74"/>
      <c r="AC22" s="74"/>
      <c r="AD22" s="74"/>
      <c r="AE22" s="74"/>
      <c r="AF22" s="74"/>
      <c r="AG22" s="74"/>
      <c r="AH22" s="74"/>
      <c r="AI22" s="74"/>
      <c r="AJ22" s="74"/>
      <c r="AK22" s="74"/>
      <c r="AL22" s="74"/>
    </row>
    <row r="23" spans="1:38" s="80" customFormat="1" ht="27.75" customHeight="1">
      <c r="A23" s="1015">
        <v>17</v>
      </c>
      <c r="B23" s="599" t="s">
        <v>690</v>
      </c>
      <c r="C23" s="776">
        <v>7990</v>
      </c>
      <c r="D23" s="810">
        <v>-4.0355512851309117E-2</v>
      </c>
      <c r="E23" s="599" t="s">
        <v>1728</v>
      </c>
      <c r="F23" s="776">
        <v>8270</v>
      </c>
      <c r="G23" s="810">
        <v>0</v>
      </c>
      <c r="H23" s="570" t="s">
        <v>1727</v>
      </c>
      <c r="I23" s="744">
        <v>8147</v>
      </c>
      <c r="J23" s="1369" t="s">
        <v>99</v>
      </c>
      <c r="K23" s="567" t="s">
        <v>1728</v>
      </c>
      <c r="L23" s="744">
        <v>8010</v>
      </c>
      <c r="M23" s="1369">
        <v>5.2562417871222067E-2</v>
      </c>
      <c r="N23" s="551" t="s">
        <v>694</v>
      </c>
      <c r="O23" s="744">
        <v>7769</v>
      </c>
      <c r="P23" s="948">
        <v>-0.2738573698476493</v>
      </c>
      <c r="R23" s="1001"/>
      <c r="S23" s="552" t="s">
        <v>1105</v>
      </c>
      <c r="T23" s="776">
        <v>7437</v>
      </c>
      <c r="U23" s="806" t="s">
        <v>99</v>
      </c>
      <c r="V23" s="320" t="s">
        <v>1728</v>
      </c>
      <c r="W23" s="826">
        <v>7029</v>
      </c>
      <c r="X23" s="797">
        <v>-6.2600000000000003E-2</v>
      </c>
      <c r="Y23" s="320" t="s">
        <v>675</v>
      </c>
      <c r="Z23" s="826">
        <v>6778</v>
      </c>
      <c r="AA23" s="797">
        <v>-0.1142</v>
      </c>
      <c r="AB23" s="74"/>
      <c r="AC23" s="74"/>
      <c r="AD23" s="74"/>
      <c r="AE23" s="74"/>
      <c r="AF23" s="74"/>
      <c r="AG23" s="74"/>
      <c r="AH23" s="74"/>
      <c r="AI23" s="74"/>
      <c r="AJ23" s="74"/>
      <c r="AK23" s="74"/>
      <c r="AL23" s="74"/>
    </row>
    <row r="24" spans="1:38" s="80" customFormat="1" ht="27.75" customHeight="1">
      <c r="A24" s="1015">
        <v>18</v>
      </c>
      <c r="B24" s="314" t="s">
        <v>689</v>
      </c>
      <c r="C24" s="775">
        <v>7733</v>
      </c>
      <c r="D24" s="928">
        <v>3.548473486877346E-2</v>
      </c>
      <c r="E24" s="314" t="s">
        <v>1726</v>
      </c>
      <c r="F24" s="775">
        <v>8101</v>
      </c>
      <c r="G24" s="928">
        <v>0.13316547768918729</v>
      </c>
      <c r="H24" s="313" t="s">
        <v>689</v>
      </c>
      <c r="I24" s="743">
        <v>7648</v>
      </c>
      <c r="J24" s="1351">
        <v>-1.2396694214875992E-2</v>
      </c>
      <c r="K24" s="313" t="s">
        <v>689</v>
      </c>
      <c r="L24" s="743">
        <v>7744</v>
      </c>
      <c r="M24" s="1351">
        <v>2.4067706955831714E-2</v>
      </c>
      <c r="N24" s="320" t="s">
        <v>1728</v>
      </c>
      <c r="O24" s="743">
        <v>7610</v>
      </c>
      <c r="P24" s="1351">
        <v>2.7129167229045681E-2</v>
      </c>
      <c r="R24" s="1001"/>
      <c r="S24" s="320" t="s">
        <v>678</v>
      </c>
      <c r="T24" s="775">
        <v>7409</v>
      </c>
      <c r="U24" s="796">
        <v>5.4100000000000002E-2</v>
      </c>
      <c r="V24" s="314" t="s">
        <v>700</v>
      </c>
      <c r="W24" s="826">
        <v>6968</v>
      </c>
      <c r="X24" s="797">
        <v>0.1045</v>
      </c>
      <c r="Y24" s="314" t="s">
        <v>702</v>
      </c>
      <c r="Z24" s="826">
        <v>6735</v>
      </c>
      <c r="AA24" s="797">
        <v>-2.76E-2</v>
      </c>
      <c r="AB24" s="74"/>
      <c r="AC24" s="74"/>
      <c r="AD24" s="74"/>
      <c r="AE24" s="74"/>
      <c r="AF24" s="74"/>
      <c r="AG24" s="74"/>
      <c r="AH24" s="74"/>
      <c r="AI24" s="74"/>
      <c r="AJ24" s="74"/>
      <c r="AK24" s="74"/>
      <c r="AL24" s="74"/>
    </row>
    <row r="25" spans="1:38" s="80" customFormat="1" ht="27.75" customHeight="1">
      <c r="A25" s="1015">
        <v>19</v>
      </c>
      <c r="B25" s="599" t="s">
        <v>678</v>
      </c>
      <c r="C25" s="776">
        <v>7685</v>
      </c>
      <c r="D25" s="810">
        <v>-7.0737605804111259E-2</v>
      </c>
      <c r="E25" s="561" t="s">
        <v>1729</v>
      </c>
      <c r="F25" s="776">
        <v>7532</v>
      </c>
      <c r="G25" s="810">
        <v>-1.1159249048181663E-2</v>
      </c>
      <c r="H25" s="551" t="s">
        <v>1729</v>
      </c>
      <c r="I25" s="744">
        <v>7617</v>
      </c>
      <c r="J25" s="948">
        <v>3.8162736813411424E-2</v>
      </c>
      <c r="K25" s="551" t="s">
        <v>676</v>
      </c>
      <c r="L25" s="744">
        <v>7514</v>
      </c>
      <c r="M25" s="948">
        <v>8.2085253456221308E-2</v>
      </c>
      <c r="N25" s="554" t="s">
        <v>1730</v>
      </c>
      <c r="O25" s="753">
        <v>7562</v>
      </c>
      <c r="P25" s="1367">
        <v>1.6807852628748066E-2</v>
      </c>
      <c r="R25" s="1001"/>
      <c r="S25" s="552" t="s">
        <v>707</v>
      </c>
      <c r="T25" s="776">
        <v>6995</v>
      </c>
      <c r="U25" s="797">
        <v>0.1313</v>
      </c>
      <c r="V25" s="314" t="s">
        <v>702</v>
      </c>
      <c r="W25" s="826">
        <v>6854</v>
      </c>
      <c r="X25" s="797">
        <v>1.77E-2</v>
      </c>
      <c r="Y25" s="314" t="s">
        <v>707</v>
      </c>
      <c r="Z25" s="826">
        <v>6493</v>
      </c>
      <c r="AA25" s="797">
        <v>6.7900000000000002E-2</v>
      </c>
      <c r="AB25" s="74"/>
      <c r="AC25" s="74"/>
      <c r="AD25" s="74"/>
      <c r="AE25" s="74"/>
      <c r="AF25" s="74"/>
      <c r="AG25" s="74"/>
      <c r="AH25" s="74"/>
      <c r="AI25" s="74"/>
      <c r="AJ25" s="74"/>
      <c r="AK25" s="74"/>
      <c r="AL25" s="74"/>
    </row>
    <row r="26" spans="1:38" s="80" customFormat="1" ht="27.75" customHeight="1">
      <c r="A26" s="1016">
        <v>20</v>
      </c>
      <c r="B26" s="319" t="s">
        <v>707</v>
      </c>
      <c r="C26" s="775">
        <v>7379</v>
      </c>
      <c r="D26" s="928">
        <v>-2.0313329792883694E-2</v>
      </c>
      <c r="E26" s="319" t="s">
        <v>689</v>
      </c>
      <c r="F26" s="775">
        <v>7468</v>
      </c>
      <c r="G26" s="928">
        <v>-2.3535564853556457E-2</v>
      </c>
      <c r="H26" s="313" t="s">
        <v>1726</v>
      </c>
      <c r="I26" s="743">
        <v>7149</v>
      </c>
      <c r="J26" s="1351">
        <v>7.2135572885422938E-2</v>
      </c>
      <c r="K26" s="313" t="s">
        <v>1729</v>
      </c>
      <c r="L26" s="743">
        <v>7337</v>
      </c>
      <c r="M26" s="1351">
        <v>1.0049559471365654E-2</v>
      </c>
      <c r="N26" s="313" t="s">
        <v>1729</v>
      </c>
      <c r="O26" s="743">
        <v>7264</v>
      </c>
      <c r="P26" s="939">
        <v>3.845604002859182E-2</v>
      </c>
      <c r="R26" s="1001"/>
      <c r="S26" s="314" t="s">
        <v>702</v>
      </c>
      <c r="T26" s="775">
        <v>6929</v>
      </c>
      <c r="U26" s="796">
        <v>1.09E-2</v>
      </c>
      <c r="V26" s="314" t="s">
        <v>677</v>
      </c>
      <c r="W26" s="826">
        <v>6366</v>
      </c>
      <c r="X26" s="797">
        <v>9.7000000000000003E-3</v>
      </c>
      <c r="Y26" s="314" t="s">
        <v>700</v>
      </c>
      <c r="Z26" s="826">
        <v>6309</v>
      </c>
      <c r="AA26" s="797">
        <v>2.47E-2</v>
      </c>
      <c r="AB26" s="74"/>
      <c r="AC26" s="74"/>
      <c r="AD26" s="74"/>
      <c r="AE26" s="74"/>
      <c r="AF26" s="74"/>
      <c r="AG26" s="74"/>
      <c r="AH26" s="74"/>
      <c r="AI26" s="74"/>
      <c r="AJ26" s="74"/>
      <c r="AK26" s="74"/>
      <c r="AL26" s="74"/>
    </row>
    <row r="27" spans="1:38" s="80" customFormat="1" ht="27.75" customHeight="1">
      <c r="A27" s="1014">
        <v>21</v>
      </c>
      <c r="B27" s="788" t="s">
        <v>755</v>
      </c>
      <c r="C27" s="777">
        <v>7300</v>
      </c>
      <c r="D27" s="809">
        <v>0.15469788041758936</v>
      </c>
      <c r="E27" s="788" t="s">
        <v>675</v>
      </c>
      <c r="F27" s="777">
        <v>6872</v>
      </c>
      <c r="G27" s="809">
        <v>-2.3030992323002542E-2</v>
      </c>
      <c r="H27" s="591" t="s">
        <v>675</v>
      </c>
      <c r="I27" s="745">
        <v>7034</v>
      </c>
      <c r="J27" s="948">
        <v>1.9568053341063818E-2</v>
      </c>
      <c r="K27" s="550" t="s">
        <v>694</v>
      </c>
      <c r="L27" s="745">
        <v>7018</v>
      </c>
      <c r="M27" s="948">
        <v>-9.6666237611018113E-2</v>
      </c>
      <c r="N27" s="550" t="s">
        <v>677</v>
      </c>
      <c r="O27" s="745">
        <v>6944</v>
      </c>
      <c r="P27" s="948">
        <v>6.7979083358966408E-2</v>
      </c>
      <c r="R27" s="1001"/>
      <c r="S27" s="548" t="s">
        <v>677</v>
      </c>
      <c r="T27" s="777">
        <v>6502</v>
      </c>
      <c r="U27" s="795">
        <v>2.1399999999999999E-2</v>
      </c>
      <c r="V27" s="789" t="s">
        <v>675</v>
      </c>
      <c r="W27" s="826">
        <v>6212</v>
      </c>
      <c r="X27" s="797">
        <v>-8.3500000000000005E-2</v>
      </c>
      <c r="Y27" s="314" t="s">
        <v>677</v>
      </c>
      <c r="Z27" s="826">
        <v>6305</v>
      </c>
      <c r="AA27" s="797">
        <v>4.1099999999999998E-2</v>
      </c>
      <c r="AB27" s="74"/>
      <c r="AC27" s="74"/>
      <c r="AD27" s="74"/>
      <c r="AE27" s="74"/>
      <c r="AF27" s="74"/>
      <c r="AG27" s="74"/>
      <c r="AH27" s="74"/>
      <c r="AI27" s="74"/>
      <c r="AJ27" s="74"/>
      <c r="AK27" s="74"/>
      <c r="AL27" s="74"/>
    </row>
    <row r="28" spans="1:38" s="80" customFormat="1" ht="27.75" customHeight="1">
      <c r="A28" s="1015">
        <v>22</v>
      </c>
      <c r="B28" s="789" t="s">
        <v>675</v>
      </c>
      <c r="C28" s="775">
        <v>6734</v>
      </c>
      <c r="D28" s="928">
        <v>-2.0081490104773003E-2</v>
      </c>
      <c r="E28" s="314" t="s">
        <v>699</v>
      </c>
      <c r="F28" s="775">
        <v>6742</v>
      </c>
      <c r="G28" s="928">
        <v>-5.1645270768776452E-3</v>
      </c>
      <c r="H28" s="315" t="s">
        <v>699</v>
      </c>
      <c r="I28" s="743">
        <v>6777</v>
      </c>
      <c r="J28" s="1405">
        <v>-0.17504564820450397</v>
      </c>
      <c r="K28" s="320" t="s">
        <v>675</v>
      </c>
      <c r="L28" s="743">
        <v>6899</v>
      </c>
      <c r="M28" s="1368">
        <v>4.9118004866180121E-2</v>
      </c>
      <c r="N28" s="320" t="s">
        <v>675</v>
      </c>
      <c r="O28" s="743">
        <v>6576</v>
      </c>
      <c r="P28" s="1351">
        <v>1.2471131639722799E-2</v>
      </c>
      <c r="R28" s="1001"/>
      <c r="S28" s="320" t="s">
        <v>675</v>
      </c>
      <c r="T28" s="775">
        <v>6495</v>
      </c>
      <c r="U28" s="796">
        <v>4.5600000000000002E-2</v>
      </c>
      <c r="V28" s="314" t="s">
        <v>707</v>
      </c>
      <c r="W28" s="826">
        <v>6183</v>
      </c>
      <c r="X28" s="797">
        <v>-4.7699999999999999E-2</v>
      </c>
      <c r="Y28" s="314" t="s">
        <v>709</v>
      </c>
      <c r="Z28" s="826">
        <v>6124</v>
      </c>
      <c r="AA28" s="797">
        <v>0.13320000000000001</v>
      </c>
      <c r="AB28" s="74"/>
      <c r="AC28" s="74"/>
      <c r="AD28" s="74"/>
      <c r="AE28" s="74"/>
      <c r="AF28" s="74"/>
      <c r="AG28" s="74"/>
      <c r="AH28" s="74"/>
      <c r="AI28" s="74"/>
      <c r="AJ28" s="74"/>
      <c r="AK28" s="74"/>
      <c r="AL28" s="74"/>
    </row>
    <row r="29" spans="1:38" s="80" customFormat="1" ht="27.75" customHeight="1">
      <c r="A29" s="1015">
        <v>23</v>
      </c>
      <c r="B29" s="561" t="s">
        <v>694</v>
      </c>
      <c r="C29" s="776">
        <v>6441</v>
      </c>
      <c r="D29" s="810">
        <v>-3.2301682692307709E-2</v>
      </c>
      <c r="E29" s="561" t="s">
        <v>694</v>
      </c>
      <c r="F29" s="776">
        <v>6656</v>
      </c>
      <c r="G29" s="810">
        <v>-5.8252427184466438E-3</v>
      </c>
      <c r="H29" s="551" t="s">
        <v>694</v>
      </c>
      <c r="I29" s="744">
        <v>6695</v>
      </c>
      <c r="J29" s="948">
        <v>-4.6024508406953601E-2</v>
      </c>
      <c r="K29" s="551" t="s">
        <v>1726</v>
      </c>
      <c r="L29" s="744">
        <v>6668</v>
      </c>
      <c r="M29" s="948">
        <v>9.4191007548408257E-2</v>
      </c>
      <c r="N29" s="551" t="s">
        <v>702</v>
      </c>
      <c r="O29" s="744">
        <v>6542</v>
      </c>
      <c r="P29" s="948">
        <v>-5.5852215326887E-2</v>
      </c>
      <c r="R29" s="1001"/>
      <c r="S29" s="552" t="s">
        <v>679</v>
      </c>
      <c r="T29" s="776">
        <v>5957</v>
      </c>
      <c r="U29" s="797">
        <v>-0.37159999999999999</v>
      </c>
      <c r="V29" s="314" t="s">
        <v>709</v>
      </c>
      <c r="W29" s="826">
        <v>6136</v>
      </c>
      <c r="X29" s="797">
        <v>2E-3</v>
      </c>
      <c r="Y29" s="404" t="s">
        <v>694</v>
      </c>
      <c r="Z29" s="826">
        <v>4992</v>
      </c>
      <c r="AA29" s="797">
        <v>-2.2700000000000001E-2</v>
      </c>
      <c r="AB29" s="74"/>
      <c r="AC29" s="74"/>
      <c r="AD29" s="74"/>
      <c r="AE29" s="74"/>
      <c r="AF29" s="74"/>
      <c r="AG29" s="74"/>
      <c r="AH29" s="74"/>
      <c r="AI29" s="74"/>
      <c r="AJ29" s="74"/>
      <c r="AK29" s="74"/>
      <c r="AL29" s="74"/>
    </row>
    <row r="30" spans="1:38" s="80" customFormat="1" ht="27.75" customHeight="1">
      <c r="A30" s="1015">
        <v>24</v>
      </c>
      <c r="B30" s="317" t="s">
        <v>1093</v>
      </c>
      <c r="C30" s="729">
        <v>6411</v>
      </c>
      <c r="D30" s="929">
        <v>2.395783421178721E-2</v>
      </c>
      <c r="E30" s="317" t="s">
        <v>1683</v>
      </c>
      <c r="F30" s="729">
        <v>6322</v>
      </c>
      <c r="G30" s="929">
        <v>0.19238023387400971</v>
      </c>
      <c r="H30" s="315" t="s">
        <v>702</v>
      </c>
      <c r="I30" s="743">
        <v>5953</v>
      </c>
      <c r="J30" s="1351">
        <v>0.15592233009708734</v>
      </c>
      <c r="K30" s="314" t="s">
        <v>709</v>
      </c>
      <c r="L30" s="743">
        <v>5821</v>
      </c>
      <c r="M30" s="1351">
        <v>-2.8700150175204442E-2</v>
      </c>
      <c r="N30" s="316" t="s">
        <v>714</v>
      </c>
      <c r="O30" s="756">
        <v>6094</v>
      </c>
      <c r="P30" s="945">
        <v>9.9206349206349298E-2</v>
      </c>
      <c r="R30" s="1001"/>
      <c r="S30" s="332" t="s">
        <v>709</v>
      </c>
      <c r="T30" s="783">
        <v>5931</v>
      </c>
      <c r="U30" s="805">
        <v>-3.3409387222946507E-2</v>
      </c>
      <c r="V30" s="314" t="s">
        <v>684</v>
      </c>
      <c r="W30" s="826">
        <v>4923</v>
      </c>
      <c r="X30" s="797">
        <v>5.62E-2</v>
      </c>
      <c r="Y30" s="314" t="s">
        <v>696</v>
      </c>
      <c r="Z30" s="826">
        <v>4761</v>
      </c>
      <c r="AA30" s="797">
        <v>-1.04E-2</v>
      </c>
      <c r="AB30" s="74"/>
      <c r="AC30" s="74"/>
      <c r="AD30" s="74"/>
      <c r="AE30" s="74"/>
      <c r="AF30" s="74"/>
      <c r="AG30" s="74"/>
      <c r="AH30" s="74"/>
      <c r="AI30" s="74"/>
      <c r="AJ30" s="74"/>
      <c r="AK30" s="74"/>
      <c r="AL30" s="74"/>
    </row>
    <row r="31" spans="1:38" s="80" customFormat="1" ht="27.75" customHeight="1" thickBot="1">
      <c r="A31" s="1017">
        <v>25</v>
      </c>
      <c r="B31" s="566" t="s">
        <v>1697</v>
      </c>
      <c r="C31" s="731">
        <v>6243</v>
      </c>
      <c r="D31" s="812">
        <v>-7.4013645802432526E-2</v>
      </c>
      <c r="E31" s="566" t="s">
        <v>702</v>
      </c>
      <c r="F31" s="731">
        <v>6261</v>
      </c>
      <c r="G31" s="812">
        <v>5.1738619183604895E-2</v>
      </c>
      <c r="H31" s="564" t="s">
        <v>719</v>
      </c>
      <c r="I31" s="733">
        <v>5746</v>
      </c>
      <c r="J31" s="952">
        <v>9.5728451563691808E-2</v>
      </c>
      <c r="K31" s="564" t="s">
        <v>679</v>
      </c>
      <c r="L31" s="733">
        <v>5575</v>
      </c>
      <c r="M31" s="1352">
        <v>-5.7640297498309678E-2</v>
      </c>
      <c r="N31" s="566" t="s">
        <v>709</v>
      </c>
      <c r="O31" s="733">
        <v>5993</v>
      </c>
      <c r="P31" s="952">
        <v>1.0453549148541574E-2</v>
      </c>
      <c r="R31" s="1001"/>
      <c r="S31" s="566" t="s">
        <v>691</v>
      </c>
      <c r="T31" s="780">
        <v>5667</v>
      </c>
      <c r="U31" s="800">
        <v>-0.24959999999999999</v>
      </c>
      <c r="V31" s="367" t="s" ph="1">
        <v>803</v>
      </c>
      <c r="W31" s="733">
        <v>4730</v>
      </c>
      <c r="X31" s="850">
        <v>0.12379999999999999</v>
      </c>
      <c r="Y31" s="322" t="s">
        <v>684</v>
      </c>
      <c r="Z31" s="733">
        <v>4661</v>
      </c>
      <c r="AA31" s="850">
        <v>-7.3499999999999996E-2</v>
      </c>
      <c r="AB31" s="74"/>
      <c r="AC31" s="74"/>
      <c r="AD31" s="74"/>
      <c r="AE31" s="74"/>
      <c r="AF31" s="74"/>
      <c r="AG31" s="74"/>
      <c r="AH31" s="74"/>
      <c r="AI31" s="74"/>
      <c r="AJ31" s="74"/>
      <c r="AK31" s="74"/>
      <c r="AL31" s="74"/>
    </row>
    <row r="33" spans="1:27" ht="15" customHeight="1">
      <c r="A33" s="56" t="s">
        <v>550</v>
      </c>
    </row>
    <row r="35" spans="1:27" ht="54.75" customHeight="1"/>
    <row r="36" spans="1:27" ht="17.25" customHeight="1">
      <c r="A36" s="74"/>
      <c r="B36" s="301"/>
      <c r="C36" s="301"/>
      <c r="D36" s="625"/>
      <c r="E36" s="301"/>
      <c r="F36" s="301"/>
      <c r="G36" s="625"/>
      <c r="H36" s="301"/>
      <c r="I36" s="301"/>
      <c r="J36" s="625"/>
      <c r="K36" s="301"/>
      <c r="L36" s="301"/>
      <c r="M36" s="625"/>
      <c r="N36" s="301"/>
      <c r="O36" s="301"/>
      <c r="P36" s="625"/>
      <c r="Q36" s="96"/>
      <c r="S36" s="301"/>
      <c r="T36" s="301"/>
      <c r="U36" s="625"/>
      <c r="V36" s="301"/>
      <c r="W36" s="301"/>
      <c r="X36" s="625"/>
      <c r="Y36" s="301"/>
      <c r="Z36" s="301"/>
      <c r="AA36" s="625"/>
    </row>
    <row r="37" spans="1:27" ht="12.75" customHeight="1" thickBot="1">
      <c r="B37" s="301"/>
      <c r="C37" s="301"/>
      <c r="D37" s="625"/>
      <c r="E37" s="301"/>
      <c r="F37" s="301"/>
      <c r="G37" s="625"/>
      <c r="H37" s="301"/>
      <c r="I37" s="301"/>
      <c r="J37" s="625"/>
      <c r="K37" s="301"/>
      <c r="L37" s="301"/>
      <c r="M37" s="625"/>
      <c r="N37" s="301"/>
      <c r="O37" s="301"/>
      <c r="P37" s="625"/>
      <c r="S37" s="301"/>
      <c r="T37" s="301"/>
      <c r="U37" s="625"/>
      <c r="V37" s="301"/>
      <c r="W37" s="301"/>
      <c r="X37" s="625"/>
      <c r="Y37" s="301"/>
      <c r="Z37" s="301"/>
      <c r="AA37" s="625"/>
    </row>
    <row r="38" spans="1:27" ht="30.75" customHeight="1">
      <c r="A38" s="1746" t="s">
        <v>1669</v>
      </c>
      <c r="B38" s="410" t="s">
        <v>1670</v>
      </c>
      <c r="C38" s="411"/>
      <c r="D38" s="626"/>
      <c r="E38" s="410" t="s">
        <v>1671</v>
      </c>
      <c r="F38" s="411"/>
      <c r="G38" s="626"/>
      <c r="H38" s="407" t="s">
        <v>1672</v>
      </c>
      <c r="I38" s="409"/>
      <c r="J38" s="632"/>
      <c r="K38" s="407" t="s">
        <v>1673</v>
      </c>
      <c r="L38" s="408"/>
      <c r="M38" s="636"/>
      <c r="N38" s="405" t="s">
        <v>1674</v>
      </c>
      <c r="O38" s="406"/>
      <c r="P38" s="637"/>
      <c r="S38" s="410" t="s">
        <v>1675</v>
      </c>
      <c r="T38" s="411"/>
      <c r="U38" s="626"/>
      <c r="V38" s="410" t="s">
        <v>1676</v>
      </c>
      <c r="W38" s="411"/>
      <c r="X38" s="626"/>
      <c r="Y38" s="1748" t="s">
        <v>654</v>
      </c>
      <c r="Z38" s="1749"/>
      <c r="AA38" s="1750"/>
    </row>
    <row r="39" spans="1:27" ht="30.75" customHeight="1" thickBot="1">
      <c r="A39" s="1747"/>
      <c r="B39" s="308" t="s">
        <v>655</v>
      </c>
      <c r="C39" s="307" t="s">
        <v>795</v>
      </c>
      <c r="D39" s="627" t="s">
        <v>13</v>
      </c>
      <c r="E39" s="308" t="s">
        <v>655</v>
      </c>
      <c r="F39" s="307" t="s">
        <v>795</v>
      </c>
      <c r="G39" s="627" t="s">
        <v>13</v>
      </c>
      <c r="H39" s="304" t="s">
        <v>655</v>
      </c>
      <c r="I39" s="324" t="s">
        <v>795</v>
      </c>
      <c r="J39" s="634" t="s">
        <v>13</v>
      </c>
      <c r="K39" s="304" t="s">
        <v>655</v>
      </c>
      <c r="L39" s="324" t="s">
        <v>795</v>
      </c>
      <c r="M39" s="634" t="s">
        <v>13</v>
      </c>
      <c r="N39" s="306" t="s">
        <v>655</v>
      </c>
      <c r="O39" s="307" t="s">
        <v>795</v>
      </c>
      <c r="P39" s="647" t="s">
        <v>13</v>
      </c>
      <c r="S39" s="327" t="s">
        <v>655</v>
      </c>
      <c r="T39" s="326" t="s">
        <v>795</v>
      </c>
      <c r="U39" s="629" t="s">
        <v>13</v>
      </c>
      <c r="V39" s="308" t="s">
        <v>655</v>
      </c>
      <c r="W39" s="307" t="s">
        <v>795</v>
      </c>
      <c r="X39" s="627" t="s">
        <v>13</v>
      </c>
      <c r="Y39" s="403" t="s">
        <v>655</v>
      </c>
      <c r="Z39" s="307" t="s">
        <v>795</v>
      </c>
      <c r="AA39" s="627" t="s">
        <v>13</v>
      </c>
    </row>
    <row r="40" spans="1:27" ht="27.75" customHeight="1">
      <c r="A40" s="329">
        <v>26</v>
      </c>
      <c r="B40" s="558" t="s">
        <v>1731</v>
      </c>
      <c r="C40" s="745">
        <v>6191</v>
      </c>
      <c r="D40" s="816">
        <v>3.8758389261744908E-2</v>
      </c>
      <c r="E40" s="558" t="s">
        <v>1731</v>
      </c>
      <c r="F40" s="745">
        <v>5960</v>
      </c>
      <c r="G40" s="816">
        <v>3.7243299686738673E-2</v>
      </c>
      <c r="H40" s="552" t="s">
        <v>709</v>
      </c>
      <c r="I40" s="752">
        <v>5668</v>
      </c>
      <c r="J40" s="1371">
        <v>-2.6284143617935074E-2</v>
      </c>
      <c r="K40" s="586" t="s" ph="1">
        <v>712</v>
      </c>
      <c r="L40" s="752">
        <v>5305</v>
      </c>
      <c r="M40" s="1371">
        <v>0</v>
      </c>
      <c r="N40" s="550" t="s">
        <v>679</v>
      </c>
      <c r="O40" s="745">
        <v>5916</v>
      </c>
      <c r="P40" s="1384">
        <v>-6.882659056572149E-3</v>
      </c>
      <c r="R40" s="1001"/>
      <c r="S40" s="556" t="s">
        <v>714</v>
      </c>
      <c r="T40" s="782">
        <v>5544</v>
      </c>
      <c r="U40" s="831">
        <v>0.28100000000000003</v>
      </c>
      <c r="V40" s="330" t="s">
        <v>714</v>
      </c>
      <c r="W40" s="752">
        <v>4328</v>
      </c>
      <c r="X40" s="851">
        <v>2.8799999999999999E-2</v>
      </c>
      <c r="Y40" s="837" t="s" ph="1">
        <v>712</v>
      </c>
      <c r="Z40" s="752">
        <v>4209</v>
      </c>
      <c r="AA40" s="851">
        <v>6.8000000000000005E-2</v>
      </c>
    </row>
    <row r="41" spans="1:27" ht="27.75" customHeight="1">
      <c r="A41" s="331">
        <v>27</v>
      </c>
      <c r="B41" s="790" t="s">
        <v>1679</v>
      </c>
      <c r="C41" s="743">
        <v>5666</v>
      </c>
      <c r="D41" s="1372">
        <v>4.9842505095423428E-2</v>
      </c>
      <c r="E41" s="790" t="s" ph="1">
        <v>712</v>
      </c>
      <c r="F41" s="743">
        <v>5437</v>
      </c>
      <c r="G41" s="1372">
        <v>-1.9830539030106342E-2</v>
      </c>
      <c r="H41" s="338" t="s" ph="1">
        <v>712</v>
      </c>
      <c r="I41" s="743">
        <v>5547</v>
      </c>
      <c r="J41" s="1373">
        <v>4.5617342130066074E-2</v>
      </c>
      <c r="K41" s="313" t="s">
        <v>719</v>
      </c>
      <c r="L41" s="743">
        <v>5244</v>
      </c>
      <c r="M41" s="1373">
        <v>0.10330317694087943</v>
      </c>
      <c r="N41" s="313" t="s">
        <v>684</v>
      </c>
      <c r="O41" s="743">
        <v>5680</v>
      </c>
      <c r="P41" s="1373">
        <v>9.1677878147222724E-2</v>
      </c>
      <c r="R41" s="1001"/>
      <c r="S41" s="339" t="s" ph="1">
        <v>684</v>
      </c>
      <c r="T41" s="835">
        <v>5203</v>
      </c>
      <c r="U41" s="832">
        <v>5.6899999999999999E-2</v>
      </c>
      <c r="V41" s="332" t="s">
        <v>698</v>
      </c>
      <c r="W41" s="744">
        <v>4287</v>
      </c>
      <c r="X41" s="852">
        <v>6.2199999999999998E-2</v>
      </c>
      <c r="Y41" s="332" t="s">
        <v>714</v>
      </c>
      <c r="Z41" s="744">
        <v>4207</v>
      </c>
      <c r="AA41" s="852">
        <v>-0.2102</v>
      </c>
    </row>
    <row r="42" spans="1:27" ht="27.75" customHeight="1">
      <c r="A42" s="331">
        <v>28</v>
      </c>
      <c r="B42" s="561" t="s">
        <v>1090</v>
      </c>
      <c r="C42" s="744">
        <v>5503</v>
      </c>
      <c r="D42" s="814">
        <v>5.989984591679498E-2</v>
      </c>
      <c r="E42" s="561" t="s">
        <v>1680</v>
      </c>
      <c r="F42" s="744">
        <v>5397</v>
      </c>
      <c r="G42" s="814">
        <v>2.7608530083777616E-2</v>
      </c>
      <c r="H42" s="554" t="s">
        <v>1683</v>
      </c>
      <c r="I42" s="754">
        <v>5302</v>
      </c>
      <c r="J42" s="1374">
        <v>8.0717488789237679E-2</v>
      </c>
      <c r="K42" s="553" t="s">
        <v>702</v>
      </c>
      <c r="L42" s="754">
        <v>5150</v>
      </c>
      <c r="M42" s="1374">
        <v>-0.21277896667685725</v>
      </c>
      <c r="N42" s="551" t="s">
        <v>691</v>
      </c>
      <c r="O42" s="744">
        <v>5498</v>
      </c>
      <c r="P42" s="1374">
        <v>-2.9821775189694755E-2</v>
      </c>
      <c r="R42" s="1001"/>
      <c r="S42" s="587" t="s" ph="1">
        <v>803</v>
      </c>
      <c r="T42" s="785">
        <v>5140</v>
      </c>
      <c r="U42" s="806">
        <v>8.6699999999999999E-2</v>
      </c>
      <c r="V42" s="332" t="s">
        <v>696</v>
      </c>
      <c r="W42" s="744">
        <v>3862</v>
      </c>
      <c r="X42" s="852">
        <v>-0.1888</v>
      </c>
      <c r="Y42" s="332" t="s">
        <v>698</v>
      </c>
      <c r="Z42" s="744">
        <v>4036</v>
      </c>
      <c r="AA42" s="852">
        <v>5.8999999999999997E-2</v>
      </c>
    </row>
    <row r="43" spans="1:27" ht="27.75" customHeight="1">
      <c r="A43" s="331">
        <v>29</v>
      </c>
      <c r="B43" s="789" t="s" ph="1">
        <v>712</v>
      </c>
      <c r="C43" s="743">
        <v>5291</v>
      </c>
      <c r="D43" s="1372">
        <v>-2.6853043958065093E-2</v>
      </c>
      <c r="E43" s="314" t="s">
        <v>709</v>
      </c>
      <c r="F43" s="743">
        <v>5293</v>
      </c>
      <c r="G43" s="1372">
        <v>-6.6160903316866637E-2</v>
      </c>
      <c r="H43" s="319" t="s">
        <v>1732</v>
      </c>
      <c r="I43" s="732">
        <v>5252</v>
      </c>
      <c r="J43" s="1380">
        <v>3.0005883506569964E-2</v>
      </c>
      <c r="K43" s="319" t="s">
        <v>1732</v>
      </c>
      <c r="L43" s="732">
        <v>5099</v>
      </c>
      <c r="M43" s="1380">
        <v>-0.1022887323943662</v>
      </c>
      <c r="N43" s="356" t="s" ph="1">
        <v>803</v>
      </c>
      <c r="O43" s="743">
        <v>5305</v>
      </c>
      <c r="P43" s="1373">
        <v>3.2101167315175205E-2</v>
      </c>
      <c r="R43" s="1001"/>
      <c r="S43" s="332" t="s">
        <v>696</v>
      </c>
      <c r="T43" s="783">
        <v>5003</v>
      </c>
      <c r="U43" s="805">
        <v>0.2954</v>
      </c>
      <c r="V43" s="332" t="s">
        <v>708</v>
      </c>
      <c r="W43" s="744">
        <v>3603</v>
      </c>
      <c r="X43" s="852">
        <v>0.28860000000000002</v>
      </c>
      <c r="Y43" s="332" t="s">
        <v>719</v>
      </c>
      <c r="Z43" s="744">
        <v>3159</v>
      </c>
      <c r="AA43" s="852">
        <v>3.7100000000000001E-2</v>
      </c>
    </row>
    <row r="44" spans="1:27" ht="27.75" customHeight="1">
      <c r="A44" s="333">
        <v>30</v>
      </c>
      <c r="B44" s="602" t="s">
        <v>1687</v>
      </c>
      <c r="C44" s="753">
        <v>5212</v>
      </c>
      <c r="D44" s="817">
        <v>3.4332208771581607E-2</v>
      </c>
      <c r="E44" s="602" t="s">
        <v>994</v>
      </c>
      <c r="F44" s="753">
        <v>5192</v>
      </c>
      <c r="G44" s="817" t="s">
        <v>99</v>
      </c>
      <c r="H44" s="554" t="s">
        <v>679</v>
      </c>
      <c r="I44" s="755">
        <v>5248</v>
      </c>
      <c r="J44" s="1377">
        <v>-5.8654708520179399E-2</v>
      </c>
      <c r="K44" s="554" t="s">
        <v>1683</v>
      </c>
      <c r="L44" s="755">
        <v>4906</v>
      </c>
      <c r="M44" s="1377">
        <v>-5.5266705180050057E-2</v>
      </c>
      <c r="N44" s="554" t="s">
        <v>696</v>
      </c>
      <c r="O44" s="753">
        <v>5193</v>
      </c>
      <c r="P44" s="1377">
        <v>3.797721367179685E-2</v>
      </c>
      <c r="R44" s="1001"/>
      <c r="S44" s="584" t="s">
        <v>719</v>
      </c>
      <c r="T44" s="820">
        <v>4462</v>
      </c>
      <c r="U44" s="803">
        <v>0.2429</v>
      </c>
      <c r="V44" s="332" t="s">
        <v>719</v>
      </c>
      <c r="W44" s="744">
        <v>3590</v>
      </c>
      <c r="X44" s="852">
        <v>0.13639999999999999</v>
      </c>
      <c r="Y44" s="332" t="s">
        <v>730</v>
      </c>
      <c r="Z44" s="744">
        <v>2958</v>
      </c>
      <c r="AA44" s="852">
        <v>-8.3999999999999995E-3</v>
      </c>
    </row>
    <row r="45" spans="1:27" ht="27.75" customHeight="1">
      <c r="A45" s="331">
        <v>31</v>
      </c>
      <c r="B45" s="319" t="s">
        <v>709</v>
      </c>
      <c r="C45" s="743">
        <v>4796</v>
      </c>
      <c r="D45" s="1372">
        <v>-9.3897600604572085E-2</v>
      </c>
      <c r="E45" s="319" t="s">
        <v>1687</v>
      </c>
      <c r="F45" s="743">
        <v>5039</v>
      </c>
      <c r="G45" s="1372">
        <v>-3.9824695121951192E-2</v>
      </c>
      <c r="H45" s="313" t="s">
        <v>1733</v>
      </c>
      <c r="I45" s="732">
        <v>4610</v>
      </c>
      <c r="J45" s="1373">
        <v>-2.1645021645021467E-3</v>
      </c>
      <c r="K45" s="313" t="s">
        <v>1733</v>
      </c>
      <c r="L45" s="732">
        <v>4620</v>
      </c>
      <c r="M45" s="1373">
        <v>9.0136857008022542E-2</v>
      </c>
      <c r="N45" s="313" t="s">
        <v>719</v>
      </c>
      <c r="O45" s="743">
        <v>4753</v>
      </c>
      <c r="P45" s="1373">
        <v>6.5217391304347894E-2</v>
      </c>
      <c r="R45" s="1001"/>
      <c r="S45" s="332" t="s">
        <v>708</v>
      </c>
      <c r="T45" s="783">
        <v>4075</v>
      </c>
      <c r="U45" s="805">
        <v>0.13100000000000001</v>
      </c>
      <c r="V45" s="332" t="s">
        <v>706</v>
      </c>
      <c r="W45" s="744">
        <v>3049</v>
      </c>
      <c r="X45" s="852">
        <v>0.12429999999999999</v>
      </c>
      <c r="Y45" s="332" t="s">
        <v>1734</v>
      </c>
      <c r="Z45" s="744">
        <v>2937</v>
      </c>
      <c r="AA45" s="852">
        <v>-0.23280000000000001</v>
      </c>
    </row>
    <row r="46" spans="1:27" ht="27.75" customHeight="1">
      <c r="A46" s="331">
        <v>32</v>
      </c>
      <c r="B46" s="561" t="s">
        <v>1682</v>
      </c>
      <c r="C46" s="744">
        <v>4413</v>
      </c>
      <c r="D46" s="814">
        <v>7.163671685284112E-2</v>
      </c>
      <c r="E46" s="561" t="s">
        <v>1704</v>
      </c>
      <c r="F46" s="744">
        <v>4623</v>
      </c>
      <c r="G46" s="814">
        <v>0.3178449258836944</v>
      </c>
      <c r="H46" s="551" t="s">
        <v>716</v>
      </c>
      <c r="I46" s="754">
        <v>4270</v>
      </c>
      <c r="J46" s="1374">
        <v>7.9919069296914502E-2</v>
      </c>
      <c r="K46" s="551" t="s">
        <v>1682</v>
      </c>
      <c r="L46" s="754">
        <v>4037</v>
      </c>
      <c r="M46" s="1374">
        <v>0.11890243902439024</v>
      </c>
      <c r="N46" s="551" t="s">
        <v>706</v>
      </c>
      <c r="O46" s="744">
        <v>4238</v>
      </c>
      <c r="P46" s="1374">
        <v>0.16910344827586199</v>
      </c>
      <c r="R46" s="1001"/>
      <c r="S46" s="422" t="s">
        <v>706</v>
      </c>
      <c r="T46" s="785">
        <v>3625</v>
      </c>
      <c r="U46" s="806">
        <v>0.18890000000000001</v>
      </c>
      <c r="V46" s="332" t="s">
        <v>721</v>
      </c>
      <c r="W46" s="744">
        <v>2911</v>
      </c>
      <c r="X46" s="852">
        <v>0.1119</v>
      </c>
      <c r="Y46" s="332" t="s">
        <v>715</v>
      </c>
      <c r="Z46" s="744">
        <v>2855</v>
      </c>
      <c r="AA46" s="852" t="s">
        <v>1715</v>
      </c>
    </row>
    <row r="47" spans="1:27" ht="27.75" customHeight="1">
      <c r="A47" s="331">
        <v>33</v>
      </c>
      <c r="B47" s="319" t="s">
        <v>716</v>
      </c>
      <c r="C47" s="743">
        <v>4311</v>
      </c>
      <c r="D47" s="1372">
        <v>-3.0064754856614639E-3</v>
      </c>
      <c r="E47" s="319" t="s">
        <v>716</v>
      </c>
      <c r="F47" s="743">
        <v>4324</v>
      </c>
      <c r="G47" s="1372">
        <v>1.2646370023419173E-2</v>
      </c>
      <c r="H47" s="313" t="s">
        <v>1682</v>
      </c>
      <c r="I47" s="732">
        <v>4018</v>
      </c>
      <c r="J47" s="1373">
        <v>-4.706465196928411E-3</v>
      </c>
      <c r="K47" s="313" t="s">
        <v>716</v>
      </c>
      <c r="L47" s="732">
        <v>3954</v>
      </c>
      <c r="M47" s="1373">
        <v>0.17155555555555546</v>
      </c>
      <c r="N47" s="313" t="s">
        <v>708</v>
      </c>
      <c r="O47" s="743">
        <v>4015</v>
      </c>
      <c r="P47" s="1373">
        <v>-1.4723926380368124E-2</v>
      </c>
      <c r="R47" s="1001"/>
      <c r="S47" s="332" t="s">
        <v>715</v>
      </c>
      <c r="T47" s="783">
        <v>3346</v>
      </c>
      <c r="U47" s="833">
        <v>0.2203</v>
      </c>
      <c r="V47" s="335" t="s" ph="1">
        <v>729</v>
      </c>
      <c r="W47" s="744">
        <v>2831</v>
      </c>
      <c r="X47" s="852">
        <v>6.7500000000000004E-2</v>
      </c>
      <c r="Y47" s="332" t="s">
        <v>708</v>
      </c>
      <c r="Z47" s="744">
        <v>2796</v>
      </c>
      <c r="AA47" s="852">
        <v>-0.1817</v>
      </c>
    </row>
    <row r="48" spans="1:27" ht="27.75" customHeight="1">
      <c r="A48" s="331">
        <v>34</v>
      </c>
      <c r="B48" s="602" t="s">
        <v>1089</v>
      </c>
      <c r="C48" s="744">
        <v>4302</v>
      </c>
      <c r="D48" s="814">
        <v>0.10335983585534758</v>
      </c>
      <c r="E48" s="602" t="s">
        <v>1684</v>
      </c>
      <c r="F48" s="744">
        <v>4118</v>
      </c>
      <c r="G48" s="814">
        <v>2.4888003982080686E-2</v>
      </c>
      <c r="H48" s="558" t="s">
        <v>1735</v>
      </c>
      <c r="I48" s="754">
        <v>3520</v>
      </c>
      <c r="J48" s="1374">
        <v>0.11888111888111896</v>
      </c>
      <c r="K48" s="553" t="s">
        <v>1708</v>
      </c>
      <c r="L48" s="754">
        <v>3438</v>
      </c>
      <c r="M48" s="1374">
        <v>0.31371799770729836</v>
      </c>
      <c r="N48" s="551" t="s">
        <v>704</v>
      </c>
      <c r="O48" s="744">
        <v>3608</v>
      </c>
      <c r="P48" s="1374">
        <v>0.16312056737588643</v>
      </c>
      <c r="R48" s="1001"/>
      <c r="S48" s="422" t="s">
        <v>721</v>
      </c>
      <c r="T48" s="785">
        <v>3141</v>
      </c>
      <c r="U48" s="806">
        <v>7.9000000000000001E-2</v>
      </c>
      <c r="V48" s="332" t="s">
        <v>704</v>
      </c>
      <c r="W48" s="744">
        <v>2747</v>
      </c>
      <c r="X48" s="852">
        <v>8.4900000000000003E-2</v>
      </c>
      <c r="Y48" s="332" t="s">
        <v>706</v>
      </c>
      <c r="Z48" s="744">
        <v>2712</v>
      </c>
      <c r="AA48" s="852">
        <v>-0.24390000000000001</v>
      </c>
    </row>
    <row r="49" spans="1:27" ht="27.75" customHeight="1">
      <c r="A49" s="331">
        <v>35</v>
      </c>
      <c r="B49" s="319" t="s">
        <v>710</v>
      </c>
      <c r="C49" s="743">
        <v>4059</v>
      </c>
      <c r="D49" s="1372">
        <v>0.11083743842364524</v>
      </c>
      <c r="E49" s="319" t="s">
        <v>1736</v>
      </c>
      <c r="F49" s="743">
        <v>3899</v>
      </c>
      <c r="G49" s="1372">
        <v>0.1152745995423341</v>
      </c>
      <c r="H49" s="315" t="s">
        <v>1708</v>
      </c>
      <c r="I49" s="732">
        <v>3508</v>
      </c>
      <c r="J49" s="1373">
        <v>2.0360674810936619E-2</v>
      </c>
      <c r="K49" s="319" t="s">
        <v>1685</v>
      </c>
      <c r="L49" s="732">
        <v>3250</v>
      </c>
      <c r="M49" s="1373">
        <v>-0.1905354919053549</v>
      </c>
      <c r="N49" s="313" t="s">
        <v>715</v>
      </c>
      <c r="O49" s="743">
        <v>3375</v>
      </c>
      <c r="P49" s="1373">
        <v>8.667065152420772E-3</v>
      </c>
      <c r="R49" s="1001"/>
      <c r="S49" s="332" t="s">
        <v>730</v>
      </c>
      <c r="T49" s="783">
        <v>3138</v>
      </c>
      <c r="U49" s="805">
        <v>0.2009</v>
      </c>
      <c r="V49" s="332" t="s">
        <v>715</v>
      </c>
      <c r="W49" s="744">
        <v>2742</v>
      </c>
      <c r="X49" s="852">
        <v>-3.9600000000000003E-2</v>
      </c>
      <c r="Y49" s="335" t="s" ph="1">
        <v>729</v>
      </c>
      <c r="Z49" s="744">
        <v>2652</v>
      </c>
      <c r="AA49" s="852">
        <v>6.8099999999999994E-2</v>
      </c>
    </row>
    <row r="50" spans="1:27" ht="27.75" customHeight="1">
      <c r="A50" s="337">
        <v>36</v>
      </c>
      <c r="B50" s="558" t="s">
        <v>1708</v>
      </c>
      <c r="C50" s="745">
        <v>3912</v>
      </c>
      <c r="D50" s="816">
        <v>-0.15379623621025307</v>
      </c>
      <c r="E50" s="558" t="s">
        <v>710</v>
      </c>
      <c r="F50" s="745">
        <v>3654</v>
      </c>
      <c r="G50" s="816">
        <v>3.8068181818181834E-2</v>
      </c>
      <c r="H50" s="550" t="s">
        <v>1736</v>
      </c>
      <c r="I50" s="779">
        <v>3496</v>
      </c>
      <c r="J50" s="1384">
        <v>0.21811846689895464</v>
      </c>
      <c r="K50" s="558" t="s">
        <v>1735</v>
      </c>
      <c r="L50" s="779">
        <v>3146</v>
      </c>
      <c r="M50" s="1384">
        <v>9.8847362906042679E-2</v>
      </c>
      <c r="N50" s="586" t="s" ph="1">
        <v>729</v>
      </c>
      <c r="O50" s="745">
        <v>3077</v>
      </c>
      <c r="P50" s="1384">
        <v>2.1580345285524549E-2</v>
      </c>
      <c r="R50" s="1001"/>
      <c r="S50" s="585" t="s">
        <v>704</v>
      </c>
      <c r="T50" s="786">
        <v>3102</v>
      </c>
      <c r="U50" s="807">
        <v>0.12920000000000001</v>
      </c>
      <c r="V50" s="332" t="s">
        <v>730</v>
      </c>
      <c r="W50" s="744">
        <v>2613</v>
      </c>
      <c r="X50" s="852">
        <v>-0.1166</v>
      </c>
      <c r="Y50" s="332" t="s" ph="1">
        <v>721</v>
      </c>
      <c r="Z50" s="744">
        <v>2618</v>
      </c>
      <c r="AA50" s="852">
        <v>-8.14E-2</v>
      </c>
    </row>
    <row r="51" spans="1:27" ht="27.75" customHeight="1">
      <c r="A51" s="331">
        <v>37</v>
      </c>
      <c r="B51" s="319" t="s">
        <v>731</v>
      </c>
      <c r="C51" s="743">
        <v>3441</v>
      </c>
      <c r="D51" s="1372">
        <v>0.13601848794981852</v>
      </c>
      <c r="E51" s="319" t="s">
        <v>1685</v>
      </c>
      <c r="F51" s="743">
        <v>3551</v>
      </c>
      <c r="G51" s="1372">
        <v>0.15254787406686132</v>
      </c>
      <c r="H51" s="319" t="s">
        <v>731</v>
      </c>
      <c r="I51" s="732">
        <v>3225</v>
      </c>
      <c r="J51" s="1373">
        <v>7.7154308617234379E-2</v>
      </c>
      <c r="K51" s="368" t="s" ph="1">
        <v>729</v>
      </c>
      <c r="L51" s="732">
        <v>3060</v>
      </c>
      <c r="M51" s="1373">
        <v>-5.5248618784530246E-3</v>
      </c>
      <c r="N51" s="313" t="s">
        <v>1735</v>
      </c>
      <c r="O51" s="743">
        <v>2863</v>
      </c>
      <c r="P51" s="1373">
        <v>0.20699831365935917</v>
      </c>
      <c r="R51" s="1001"/>
      <c r="S51" s="335" t="s" ph="1">
        <v>729</v>
      </c>
      <c r="T51" s="783">
        <v>3012</v>
      </c>
      <c r="U51" s="805">
        <v>6.3899999999999998E-2</v>
      </c>
      <c r="V51" s="332" t="s">
        <v>740</v>
      </c>
      <c r="W51" s="744">
        <v>2611</v>
      </c>
      <c r="X51" s="852">
        <v>1.6E-2</v>
      </c>
      <c r="Y51" s="332" t="s">
        <v>740</v>
      </c>
      <c r="Z51" s="744">
        <v>2570</v>
      </c>
      <c r="AA51" s="852">
        <v>-1.8700000000000001E-2</v>
      </c>
    </row>
    <row r="52" spans="1:27" ht="27.75" customHeight="1">
      <c r="A52" s="331">
        <v>38</v>
      </c>
      <c r="B52" s="561" t="s">
        <v>1109</v>
      </c>
      <c r="C52" s="744">
        <v>3384</v>
      </c>
      <c r="D52" s="814">
        <v>5.3549190535491897E-2</v>
      </c>
      <c r="E52" s="561" t="s">
        <v>1737</v>
      </c>
      <c r="F52" s="744">
        <v>3212</v>
      </c>
      <c r="G52" s="814">
        <v>5.5190538764783081E-2</v>
      </c>
      <c r="H52" s="599" t="s" ph="1">
        <v>729</v>
      </c>
      <c r="I52" s="754">
        <v>3176</v>
      </c>
      <c r="J52" s="1374">
        <v>3.7908496732026231E-2</v>
      </c>
      <c r="K52" s="561" t="s">
        <v>731</v>
      </c>
      <c r="L52" s="754">
        <v>2994</v>
      </c>
      <c r="M52" s="1374">
        <v>0.20920840064620361</v>
      </c>
      <c r="N52" s="551" t="s">
        <v>1738</v>
      </c>
      <c r="O52" s="744">
        <v>2677</v>
      </c>
      <c r="P52" s="1374">
        <v>2.2927015666794004E-2</v>
      </c>
      <c r="R52" s="1001"/>
      <c r="S52" s="422" t="s">
        <v>740</v>
      </c>
      <c r="T52" s="785">
        <v>2772</v>
      </c>
      <c r="U52" s="806">
        <v>6.1699999999999998E-2</v>
      </c>
      <c r="V52" s="332" t="s">
        <v>724</v>
      </c>
      <c r="W52" s="744">
        <v>2488</v>
      </c>
      <c r="X52" s="852">
        <v>-0.15290000000000001</v>
      </c>
      <c r="Y52" s="332" t="s">
        <v>704</v>
      </c>
      <c r="Z52" s="744">
        <v>2532</v>
      </c>
      <c r="AA52" s="852">
        <v>-0.1208</v>
      </c>
    </row>
    <row r="53" spans="1:27" ht="27.75" customHeight="1">
      <c r="A53" s="331">
        <v>39</v>
      </c>
      <c r="B53" s="660" t="s" ph="1">
        <v>729</v>
      </c>
      <c r="C53" s="743">
        <v>2968</v>
      </c>
      <c r="D53" s="1372">
        <v>-3.0231776956667344E-3</v>
      </c>
      <c r="E53" s="319" t="s">
        <v>1666</v>
      </c>
      <c r="F53" s="743">
        <v>3029</v>
      </c>
      <c r="G53" s="1372">
        <v>-6.0775193798449645E-2</v>
      </c>
      <c r="H53" s="319" t="s">
        <v>1685</v>
      </c>
      <c r="I53" s="743">
        <v>3081</v>
      </c>
      <c r="J53" s="1373">
        <v>-5.2000000000000046E-2</v>
      </c>
      <c r="K53" s="319" t="s">
        <v>1738</v>
      </c>
      <c r="L53" s="743">
        <v>2935</v>
      </c>
      <c r="M53" s="1373">
        <v>9.6376540903996943E-2</v>
      </c>
      <c r="N53" s="313" t="s">
        <v>1708</v>
      </c>
      <c r="O53" s="743">
        <v>2617</v>
      </c>
      <c r="P53" s="1373">
        <v>-0.16682585163960517</v>
      </c>
      <c r="R53" s="1001"/>
      <c r="S53" s="332" t="s">
        <v>724</v>
      </c>
      <c r="T53" s="783">
        <v>2740</v>
      </c>
      <c r="U53" s="805">
        <v>0.1013</v>
      </c>
      <c r="V53" s="332" t="s">
        <v>805</v>
      </c>
      <c r="W53" s="744">
        <v>2117</v>
      </c>
      <c r="X53" s="852">
        <v>-0.15290000000000001</v>
      </c>
      <c r="Y53" s="332" t="s">
        <v>805</v>
      </c>
      <c r="Z53" s="744">
        <v>2499</v>
      </c>
      <c r="AA53" s="852">
        <v>-6.7900000000000002E-2</v>
      </c>
    </row>
    <row r="54" spans="1:27" ht="27.75" customHeight="1">
      <c r="A54" s="333">
        <v>40</v>
      </c>
      <c r="B54" s="602" t="s">
        <v>1094</v>
      </c>
      <c r="C54" s="753">
        <v>2949</v>
      </c>
      <c r="D54" s="817">
        <v>7.7063550036523099E-2</v>
      </c>
      <c r="E54" s="763" t="s" ph="1">
        <v>729</v>
      </c>
      <c r="F54" s="753">
        <v>2977</v>
      </c>
      <c r="G54" s="817">
        <v>-6.265743073047858E-2</v>
      </c>
      <c r="H54" s="602" t="s">
        <v>1738</v>
      </c>
      <c r="I54" s="753">
        <v>3044</v>
      </c>
      <c r="J54" s="1378">
        <v>3.7137989778534886E-2</v>
      </c>
      <c r="K54" s="554" t="s">
        <v>1736</v>
      </c>
      <c r="L54" s="753">
        <v>2870</v>
      </c>
      <c r="M54" s="1378" t="s">
        <v>1715</v>
      </c>
      <c r="N54" s="554" t="s">
        <v>740</v>
      </c>
      <c r="O54" s="753">
        <v>2535</v>
      </c>
      <c r="P54" s="1377">
        <v>-8.5497835497835517E-2</v>
      </c>
      <c r="R54" s="1001"/>
      <c r="S54" s="584" t="s">
        <v>1738</v>
      </c>
      <c r="T54" s="820">
        <v>2617</v>
      </c>
      <c r="U54" s="803" t="s">
        <v>1715</v>
      </c>
      <c r="V54" s="332" t="s">
        <v>806</v>
      </c>
      <c r="W54" s="744">
        <v>2058</v>
      </c>
      <c r="X54" s="852">
        <v>7.5800000000000006E-2</v>
      </c>
      <c r="Y54" s="332" t="s" ph="1">
        <v>807</v>
      </c>
      <c r="Z54" s="744">
        <v>2229</v>
      </c>
      <c r="AA54" s="852">
        <v>-0.13300000000000001</v>
      </c>
    </row>
    <row r="55" spans="1:27" ht="27.75" customHeight="1">
      <c r="A55" s="331">
        <v>41</v>
      </c>
      <c r="B55" s="319" t="s">
        <v>1739</v>
      </c>
      <c r="C55" s="743">
        <v>2943</v>
      </c>
      <c r="D55" s="1372">
        <v>5.0321199143468887E-2</v>
      </c>
      <c r="E55" s="319" t="s">
        <v>1739</v>
      </c>
      <c r="F55" s="743">
        <v>2802</v>
      </c>
      <c r="G55" s="1372">
        <v>4.7868362004487741E-2</v>
      </c>
      <c r="H55" s="313" t="s">
        <v>1740</v>
      </c>
      <c r="I55" s="743">
        <v>2720</v>
      </c>
      <c r="J55" s="1380" t="s">
        <v>1715</v>
      </c>
      <c r="K55" s="313" t="s">
        <v>1741</v>
      </c>
      <c r="L55" s="743">
        <v>2693</v>
      </c>
      <c r="M55" s="1373">
        <v>6.2327416173570072E-2</v>
      </c>
      <c r="N55" s="313" t="s">
        <v>724</v>
      </c>
      <c r="O55" s="743">
        <v>2476</v>
      </c>
      <c r="P55" s="1373">
        <v>-9.6350364963503687E-2</v>
      </c>
      <c r="R55" s="1001"/>
      <c r="S55" s="319" t="s">
        <v>1735</v>
      </c>
      <c r="T55" s="783">
        <v>2372</v>
      </c>
      <c r="U55" s="805" t="s">
        <v>1715</v>
      </c>
      <c r="V55" s="332" t="s">
        <v>723</v>
      </c>
      <c r="W55" s="744">
        <v>2025</v>
      </c>
      <c r="X55" s="852">
        <v>6.6900000000000001E-2</v>
      </c>
      <c r="Y55" s="332" t="s">
        <v>806</v>
      </c>
      <c r="Z55" s="744">
        <v>1913</v>
      </c>
      <c r="AA55" s="852">
        <v>1.1599999999999999E-2</v>
      </c>
    </row>
    <row r="56" spans="1:27" ht="27.75" customHeight="1">
      <c r="A56" s="331">
        <v>42</v>
      </c>
      <c r="B56" s="561" t="s">
        <v>1741</v>
      </c>
      <c r="C56" s="744">
        <v>2872</v>
      </c>
      <c r="D56" s="814">
        <v>7.1641791044776193E-2</v>
      </c>
      <c r="E56" s="561" t="s">
        <v>1742</v>
      </c>
      <c r="F56" s="744">
        <v>2738</v>
      </c>
      <c r="G56" s="814">
        <v>6.6176470588235059E-3</v>
      </c>
      <c r="H56" s="568" t="s">
        <v>1743</v>
      </c>
      <c r="I56" s="744">
        <v>2682</v>
      </c>
      <c r="J56" s="1385">
        <v>0.34099999999999997</v>
      </c>
      <c r="K56" s="551" t="s">
        <v>1739</v>
      </c>
      <c r="L56" s="744">
        <v>2573</v>
      </c>
      <c r="M56" s="1374">
        <v>0.10051325919589393</v>
      </c>
      <c r="N56" s="551" t="s">
        <v>730</v>
      </c>
      <c r="O56" s="744">
        <v>2398</v>
      </c>
      <c r="P56" s="1374">
        <v>-0.23581899298916509</v>
      </c>
      <c r="R56" s="1001"/>
      <c r="S56" s="588" t="s" ph="1">
        <v>809</v>
      </c>
      <c r="T56" s="785">
        <v>2310</v>
      </c>
      <c r="U56" s="806">
        <v>0.45829999999999999</v>
      </c>
      <c r="V56" s="332" t="s">
        <v>807</v>
      </c>
      <c r="W56" s="744">
        <v>2000</v>
      </c>
      <c r="X56" s="852">
        <v>-0.1027</v>
      </c>
      <c r="Y56" s="332" t="s">
        <v>723</v>
      </c>
      <c r="Z56" s="744">
        <v>1898</v>
      </c>
      <c r="AA56" s="852">
        <v>0.21429999999999999</v>
      </c>
    </row>
    <row r="57" spans="1:27" ht="27.75" customHeight="1">
      <c r="A57" s="331">
        <v>43</v>
      </c>
      <c r="B57" s="319" t="s">
        <v>1744</v>
      </c>
      <c r="C57" s="743">
        <v>2832</v>
      </c>
      <c r="D57" s="1372">
        <v>0.24702774108322334</v>
      </c>
      <c r="E57" s="319" t="s">
        <v>1745</v>
      </c>
      <c r="F57" s="743">
        <v>2680</v>
      </c>
      <c r="G57" s="1372">
        <v>3.675048355899424E-2</v>
      </c>
      <c r="H57" s="313" t="s">
        <v>1739</v>
      </c>
      <c r="I57" s="743">
        <v>2674</v>
      </c>
      <c r="J57" s="1373">
        <v>3.925378935095214E-2</v>
      </c>
      <c r="K57" s="313" t="s">
        <v>1746</v>
      </c>
      <c r="L57" s="743">
        <v>2442</v>
      </c>
      <c r="M57" s="1373">
        <v>4.180887372013653E-2</v>
      </c>
      <c r="N57" s="313" t="s">
        <v>811</v>
      </c>
      <c r="O57" s="743">
        <v>2391</v>
      </c>
      <c r="P57" s="1373">
        <v>0.10032213529682465</v>
      </c>
      <c r="R57" s="1001"/>
      <c r="S57" s="332" t="s">
        <v>1747</v>
      </c>
      <c r="T57" s="783">
        <v>2265</v>
      </c>
      <c r="U57" s="805">
        <v>0.47849999999999998</v>
      </c>
      <c r="V57" s="332" t="s">
        <v>1748</v>
      </c>
      <c r="W57" s="744">
        <v>1750</v>
      </c>
      <c r="X57" s="852" t="s">
        <v>1715</v>
      </c>
      <c r="Y57" s="335" t="s" ph="1">
        <v>809</v>
      </c>
      <c r="Z57" s="744">
        <v>1804</v>
      </c>
      <c r="AA57" s="852">
        <v>-7.7000000000000002E-3</v>
      </c>
    </row>
    <row r="58" spans="1:27" ht="27.75" customHeight="1">
      <c r="A58" s="331">
        <v>44</v>
      </c>
      <c r="B58" s="602" t="s">
        <v>1746</v>
      </c>
      <c r="C58" s="744">
        <v>2773</v>
      </c>
      <c r="D58" s="814">
        <v>4.0135033758439631E-2</v>
      </c>
      <c r="E58" s="602" t="s">
        <v>1746</v>
      </c>
      <c r="F58" s="744">
        <v>2666</v>
      </c>
      <c r="G58" s="814">
        <v>4.1406250000000089E-2</v>
      </c>
      <c r="H58" s="551" t="s">
        <v>1741</v>
      </c>
      <c r="I58" s="744">
        <v>2585</v>
      </c>
      <c r="J58" s="1374">
        <v>-4.0103973264017823E-2</v>
      </c>
      <c r="K58" s="551" t="s">
        <v>730</v>
      </c>
      <c r="L58" s="744">
        <v>2370</v>
      </c>
      <c r="M58" s="1374">
        <v>-1.1676396997497895E-2</v>
      </c>
      <c r="N58" s="551" t="s">
        <v>807</v>
      </c>
      <c r="O58" s="744">
        <v>2344</v>
      </c>
      <c r="P58" s="1374">
        <v>6.9831127339114563E-2</v>
      </c>
      <c r="R58" s="1001"/>
      <c r="S58" s="422" t="s">
        <v>1749</v>
      </c>
      <c r="T58" s="785">
        <v>2249</v>
      </c>
      <c r="U58" s="806">
        <v>9.2799999999999994E-2</v>
      </c>
      <c r="V58" s="332" t="s">
        <v>1750</v>
      </c>
      <c r="W58" s="744">
        <v>1680</v>
      </c>
      <c r="X58" s="852">
        <v>0.1074</v>
      </c>
      <c r="Y58" s="332" t="s">
        <v>1751</v>
      </c>
      <c r="Z58" s="744">
        <v>1760</v>
      </c>
      <c r="AA58" s="852">
        <v>-0.1011</v>
      </c>
    </row>
    <row r="59" spans="1:27" ht="27.75" customHeight="1">
      <c r="A59" s="331">
        <v>45</v>
      </c>
      <c r="B59" s="373" t="s">
        <v>1108</v>
      </c>
      <c r="C59" s="743">
        <v>2760</v>
      </c>
      <c r="D59" s="1372">
        <v>3.7593984962406068E-2</v>
      </c>
      <c r="E59" s="373" t="s">
        <v>1752</v>
      </c>
      <c r="F59" s="743">
        <v>2660</v>
      </c>
      <c r="G59" s="1372">
        <v>7.6487252124645799E-2</v>
      </c>
      <c r="H59" s="313" t="s">
        <v>1746</v>
      </c>
      <c r="I59" s="743">
        <v>2560</v>
      </c>
      <c r="J59" s="1373">
        <v>4.8321048321048332E-2</v>
      </c>
      <c r="K59" s="342" t="s">
        <v>727</v>
      </c>
      <c r="L59" s="743">
        <v>2294</v>
      </c>
      <c r="M59" s="1373">
        <v>8.7719298245614086E-2</v>
      </c>
      <c r="N59" s="313" t="s">
        <v>806</v>
      </c>
      <c r="O59" s="743">
        <v>2338</v>
      </c>
      <c r="P59" s="1373">
        <v>3.9573143619386464E-2</v>
      </c>
      <c r="R59" s="1001"/>
      <c r="S59" s="332" t="s">
        <v>723</v>
      </c>
      <c r="T59" s="783">
        <v>2209</v>
      </c>
      <c r="U59" s="805">
        <v>9.0899999999999995E-2</v>
      </c>
      <c r="V59" s="332" t="s">
        <v>1753</v>
      </c>
      <c r="W59" s="744">
        <v>1677</v>
      </c>
      <c r="X59" s="852" t="s">
        <v>1715</v>
      </c>
      <c r="Y59" s="332" t="s">
        <v>1754</v>
      </c>
      <c r="Z59" s="744">
        <v>1721</v>
      </c>
      <c r="AA59" s="806">
        <v>3.4254807692307709E-2</v>
      </c>
    </row>
    <row r="60" spans="1:27" ht="27.75" customHeight="1">
      <c r="A60" s="337">
        <v>46</v>
      </c>
      <c r="B60" s="558" t="s">
        <v>825</v>
      </c>
      <c r="C60" s="745">
        <v>2755</v>
      </c>
      <c r="D60" s="816">
        <v>0.16836301950805765</v>
      </c>
      <c r="E60" s="558" t="s">
        <v>1755</v>
      </c>
      <c r="F60" s="745">
        <v>2656</v>
      </c>
      <c r="G60" s="816">
        <v>9.6161782913743332E-2</v>
      </c>
      <c r="H60" s="603" t="s">
        <v>1752</v>
      </c>
      <c r="I60" s="745">
        <v>2471</v>
      </c>
      <c r="J60" s="1406" t="s">
        <v>99</v>
      </c>
      <c r="K60" s="550" t="s">
        <v>812</v>
      </c>
      <c r="L60" s="745">
        <v>2242</v>
      </c>
      <c r="M60" s="1384">
        <v>-6.2317022166457514E-2</v>
      </c>
      <c r="N60" s="550" t="s">
        <v>813</v>
      </c>
      <c r="O60" s="745">
        <v>2185</v>
      </c>
      <c r="P60" s="1384">
        <v>4.1360294117647189E-3</v>
      </c>
      <c r="R60" s="1001"/>
      <c r="S60" s="585" t="s">
        <v>807</v>
      </c>
      <c r="T60" s="786">
        <v>2191</v>
      </c>
      <c r="U60" s="807">
        <v>9.5500000000000002E-2</v>
      </c>
      <c r="V60" s="332" t="s">
        <v>1756</v>
      </c>
      <c r="W60" s="744">
        <v>1668</v>
      </c>
      <c r="X60" s="852">
        <v>7.6129032258064555E-2</v>
      </c>
      <c r="Y60" s="332" t="s">
        <v>815</v>
      </c>
      <c r="Z60" s="744">
        <v>1550</v>
      </c>
      <c r="AA60" s="852">
        <v>4.3068640646029666E-2</v>
      </c>
    </row>
    <row r="61" spans="1:27" ht="27.75" customHeight="1">
      <c r="A61" s="331">
        <v>47</v>
      </c>
      <c r="B61" s="319" t="s">
        <v>1685</v>
      </c>
      <c r="C61" s="743">
        <v>2733</v>
      </c>
      <c r="D61" s="1372">
        <v>-0.23035764573359618</v>
      </c>
      <c r="E61" s="544" t="s">
        <v>1757</v>
      </c>
      <c r="F61" s="743">
        <v>2509</v>
      </c>
      <c r="G61" s="1372" t="s">
        <v>99</v>
      </c>
      <c r="H61" s="311" t="s">
        <v>730</v>
      </c>
      <c r="I61" s="794">
        <v>2423</v>
      </c>
      <c r="J61" s="1407">
        <v>2.2362869198312207E-2</v>
      </c>
      <c r="K61" s="313" t="s">
        <v>813</v>
      </c>
      <c r="L61" s="743">
        <v>2102</v>
      </c>
      <c r="M61" s="1373">
        <v>-3.7986270022883351E-2</v>
      </c>
      <c r="N61" s="343" t="s" ph="1">
        <v>809</v>
      </c>
      <c r="O61" s="743">
        <v>2182</v>
      </c>
      <c r="P61" s="1373">
        <v>-5.5411255411255467E-2</v>
      </c>
      <c r="R61" s="1001"/>
      <c r="S61" s="313" t="s">
        <v>813</v>
      </c>
      <c r="T61" s="783">
        <v>2176</v>
      </c>
      <c r="U61" s="805" t="s">
        <v>1715</v>
      </c>
      <c r="V61" s="332" t="s">
        <v>812</v>
      </c>
      <c r="W61" s="744">
        <v>1614</v>
      </c>
      <c r="X61" s="859">
        <v>4.5336787564766778E-2</v>
      </c>
      <c r="Y61" s="314" t="s">
        <v>710</v>
      </c>
      <c r="Z61" s="826">
        <v>1546</v>
      </c>
      <c r="AA61" s="797">
        <v>-7.3696824445775966E-2</v>
      </c>
    </row>
    <row r="62" spans="1:27" ht="27.75" customHeight="1">
      <c r="A62" s="331">
        <v>48</v>
      </c>
      <c r="B62" s="759" t="s">
        <v>730</v>
      </c>
      <c r="C62" s="744">
        <v>2665</v>
      </c>
      <c r="D62" s="814">
        <v>3.3885542168674565E-3</v>
      </c>
      <c r="E62" s="792" t="s">
        <v>1667</v>
      </c>
      <c r="F62" s="744">
        <v>2389</v>
      </c>
      <c r="G62" s="814">
        <v>9.9907918968692444E-2</v>
      </c>
      <c r="H62" s="551" t="s">
        <v>1758</v>
      </c>
      <c r="I62" s="744">
        <v>2418</v>
      </c>
      <c r="J62" s="1385" t="s">
        <v>99</v>
      </c>
      <c r="K62" s="551" t="s">
        <v>1759</v>
      </c>
      <c r="L62" s="744">
        <v>2023</v>
      </c>
      <c r="M62" s="1385" t="s">
        <v>1715</v>
      </c>
      <c r="N62" s="551" t="s">
        <v>723</v>
      </c>
      <c r="O62" s="744">
        <v>2109</v>
      </c>
      <c r="P62" s="1374">
        <v>-4.5269352648257155E-2</v>
      </c>
      <c r="R62" s="1001"/>
      <c r="S62" s="422" t="s">
        <v>811</v>
      </c>
      <c r="T62" s="785">
        <v>2173</v>
      </c>
      <c r="U62" s="806">
        <v>0.3463</v>
      </c>
      <c r="V62" s="335" t="s" ph="1">
        <v>809</v>
      </c>
      <c r="W62" s="744">
        <v>1584</v>
      </c>
      <c r="X62" s="852">
        <v>-0.12195121951219512</v>
      </c>
      <c r="Y62" s="332" t="s">
        <v>812</v>
      </c>
      <c r="Z62" s="744">
        <v>1544</v>
      </c>
      <c r="AA62" s="852">
        <v>5.1771117166212521E-2</v>
      </c>
    </row>
    <row r="63" spans="1:27" ht="27.75" customHeight="1">
      <c r="A63" s="331">
        <v>49</v>
      </c>
      <c r="B63" s="546" t="s">
        <v>1107</v>
      </c>
      <c r="C63" s="756">
        <v>2549</v>
      </c>
      <c r="D63" s="1392">
        <v>1.5942606616181854E-2</v>
      </c>
      <c r="E63" s="793" t="s">
        <v>1760</v>
      </c>
      <c r="F63" s="756">
        <v>2358</v>
      </c>
      <c r="G63" s="1392">
        <v>0.18492462311557789</v>
      </c>
      <c r="H63" s="355" t="s">
        <v>1761</v>
      </c>
      <c r="I63" s="756">
        <v>2009</v>
      </c>
      <c r="J63" s="1408" t="s">
        <v>99</v>
      </c>
      <c r="K63" s="344" t="s">
        <v>1743</v>
      </c>
      <c r="L63" s="756">
        <v>2000</v>
      </c>
      <c r="M63" s="1409">
        <v>0.11731843575418988</v>
      </c>
      <c r="N63" s="344" t="s">
        <v>816</v>
      </c>
      <c r="O63" s="756">
        <v>1870</v>
      </c>
      <c r="P63" s="1376">
        <v>6.0692002268859957E-2</v>
      </c>
      <c r="R63" s="1001"/>
      <c r="S63" s="341" t="s">
        <v>1762</v>
      </c>
      <c r="T63" s="836">
        <v>1969</v>
      </c>
      <c r="U63" s="808" t="s">
        <v>99</v>
      </c>
      <c r="V63" s="332" t="s">
        <v>817</v>
      </c>
      <c r="W63" s="744">
        <v>1532</v>
      </c>
      <c r="X63" s="852">
        <v>1.3071895424836555E-3</v>
      </c>
      <c r="Y63" s="332" t="s">
        <v>817</v>
      </c>
      <c r="Z63" s="744">
        <v>1530</v>
      </c>
      <c r="AA63" s="852">
        <v>4.081632653061229E-2</v>
      </c>
    </row>
    <row r="64" spans="1:27" ht="27.75" customHeight="1" thickBot="1">
      <c r="A64" s="336">
        <v>50</v>
      </c>
      <c r="B64" s="791" t="s">
        <v>1763</v>
      </c>
      <c r="C64" s="120">
        <v>2415</v>
      </c>
      <c r="D64" s="1410">
        <v>0.13114754098360648</v>
      </c>
      <c r="E64" s="791" t="s">
        <v>1744</v>
      </c>
      <c r="F64" s="120">
        <v>2271</v>
      </c>
      <c r="G64" s="1410">
        <v>0.22756756756756746</v>
      </c>
      <c r="H64" s="601" t="s">
        <v>1762</v>
      </c>
      <c r="I64" s="120">
        <v>2002</v>
      </c>
      <c r="J64" s="1411">
        <v>1.1111111111111072E-2</v>
      </c>
      <c r="K64" s="601" t="s">
        <v>1762</v>
      </c>
      <c r="L64" s="120">
        <v>1980</v>
      </c>
      <c r="M64" s="1412">
        <v>0.13207547169811318</v>
      </c>
      <c r="N64" s="601" t="s">
        <v>1743</v>
      </c>
      <c r="O64" s="120">
        <v>1790</v>
      </c>
      <c r="P64" s="1413">
        <v>0.14964675658317272</v>
      </c>
      <c r="R64" s="1001"/>
      <c r="S64" s="600" t="s">
        <v>816</v>
      </c>
      <c r="T64" s="655">
        <v>1763</v>
      </c>
      <c r="U64" s="834">
        <v>-0.16721776098252239</v>
      </c>
      <c r="V64" s="369" t="s">
        <v>1764</v>
      </c>
      <c r="W64" s="120">
        <v>1530</v>
      </c>
      <c r="X64" s="623">
        <v>1.3089005235602524E-3</v>
      </c>
      <c r="Y64" s="369" t="s">
        <v>765</v>
      </c>
      <c r="Z64" s="120">
        <v>1528</v>
      </c>
      <c r="AA64" s="623">
        <v>-4.5596502186133647E-2</v>
      </c>
    </row>
    <row r="67" spans="1:27" ht="27.75" customHeight="1">
      <c r="A67" s="1018">
        <v>51</v>
      </c>
      <c r="B67" s="1414" t="s">
        <v>727</v>
      </c>
      <c r="C67" s="1415">
        <v>2387</v>
      </c>
      <c r="D67" s="1355">
        <v>-8.3717036416908197E-4</v>
      </c>
      <c r="E67" s="1356" t="s">
        <v>1762</v>
      </c>
      <c r="F67" s="1415">
        <v>2200</v>
      </c>
      <c r="G67" s="1416">
        <v>9.8901098901098994E-2</v>
      </c>
      <c r="K67" s="345"/>
      <c r="N67" s="345"/>
      <c r="S67" s="345"/>
      <c r="V67" s="345"/>
      <c r="Y67" s="345"/>
    </row>
    <row r="68" spans="1:27" ht="27.75" customHeight="1">
      <c r="A68" s="1417">
        <v>52</v>
      </c>
      <c r="B68" s="1356" t="s">
        <v>1106</v>
      </c>
      <c r="C68" s="116">
        <v>2265</v>
      </c>
      <c r="D68" s="1418">
        <v>2.9545454545454541E-2</v>
      </c>
      <c r="E68" s="1419" t="s">
        <v>1753</v>
      </c>
      <c r="F68" s="116">
        <v>2135</v>
      </c>
      <c r="G68" s="1398">
        <v>0.14232209737827706</v>
      </c>
      <c r="H68" s="346"/>
      <c r="I68" s="345"/>
      <c r="J68" s="662"/>
      <c r="K68" s="74"/>
      <c r="L68" s="74"/>
      <c r="M68" s="652"/>
      <c r="N68" s="370"/>
      <c r="O68" s="74"/>
      <c r="P68" s="652"/>
      <c r="S68" s="370"/>
      <c r="T68" s="74"/>
      <c r="U68" s="652"/>
      <c r="V68" s="370"/>
      <c r="W68" s="74"/>
      <c r="X68" s="652"/>
      <c r="Y68" s="370"/>
      <c r="Z68" s="74"/>
      <c r="AA68" s="652"/>
    </row>
    <row r="69" spans="1:27" ht="27.75" customHeight="1">
      <c r="A69" s="1417">
        <v>53</v>
      </c>
      <c r="B69" s="1354" t="s">
        <v>1112</v>
      </c>
      <c r="C69" s="116">
        <v>2141</v>
      </c>
      <c r="D69" s="1418">
        <v>2.8103044496488039E-3</v>
      </c>
      <c r="E69" s="1354" t="s">
        <v>1110</v>
      </c>
      <c r="F69" s="116">
        <v>2135</v>
      </c>
      <c r="G69" s="1416">
        <v>0.36247606892150608</v>
      </c>
      <c r="K69" s="74"/>
      <c r="L69" s="74"/>
      <c r="M69" s="652"/>
      <c r="N69" s="370"/>
      <c r="O69" s="74"/>
      <c r="P69" s="652"/>
      <c r="S69" s="370"/>
      <c r="T69" s="74"/>
      <c r="U69" s="652"/>
      <c r="V69" s="370"/>
      <c r="W69" s="74"/>
      <c r="X69" s="652"/>
      <c r="Y69" s="370"/>
      <c r="Z69" s="74"/>
      <c r="AA69" s="652"/>
    </row>
    <row r="70" spans="1:27" ht="27.75" customHeight="1">
      <c r="A70" s="1417">
        <v>54</v>
      </c>
      <c r="B70" s="1414" t="s">
        <v>1765</v>
      </c>
      <c r="C70" s="116">
        <v>2107</v>
      </c>
      <c r="D70" s="1418">
        <v>9.340944473274515E-2</v>
      </c>
      <c r="E70" s="1354" t="s">
        <v>1111</v>
      </c>
      <c r="F70" s="116">
        <v>2087</v>
      </c>
      <c r="G70" s="1420">
        <v>3.8825286212045729E-2</v>
      </c>
      <c r="H70" s="74"/>
      <c r="I70" s="74"/>
      <c r="J70" s="652"/>
      <c r="K70" s="74"/>
      <c r="L70" s="74"/>
      <c r="M70" s="652"/>
      <c r="N70" s="370"/>
      <c r="O70" s="74"/>
      <c r="P70" s="652"/>
      <c r="S70" s="370"/>
      <c r="T70" s="74"/>
      <c r="U70" s="652"/>
      <c r="V70" s="370"/>
      <c r="W70" s="74"/>
      <c r="X70" s="652"/>
      <c r="Y70" s="370"/>
      <c r="Z70" s="74"/>
      <c r="AA70" s="652"/>
    </row>
    <row r="71" spans="1:27" ht="27.75" customHeight="1">
      <c r="A71" s="1417">
        <v>55</v>
      </c>
      <c r="B71" s="1354" t="s">
        <v>1111</v>
      </c>
      <c r="C71" s="116">
        <v>2106</v>
      </c>
      <c r="D71" s="1418">
        <v>9.1039770004790466E-3</v>
      </c>
      <c r="E71" s="1354" t="s">
        <v>1113</v>
      </c>
      <c r="F71" s="116">
        <v>2080</v>
      </c>
      <c r="G71" s="1420">
        <v>5.530187721968538E-2</v>
      </c>
      <c r="H71" s="74"/>
      <c r="I71" s="74"/>
      <c r="J71" s="652"/>
      <c r="K71" s="74"/>
      <c r="L71" s="74"/>
      <c r="M71" s="652"/>
      <c r="N71" s="370"/>
      <c r="O71" s="74"/>
      <c r="P71" s="652"/>
      <c r="S71" s="370"/>
      <c r="T71" s="74"/>
      <c r="U71" s="652"/>
      <c r="V71" s="74"/>
      <c r="W71" s="74"/>
      <c r="X71" s="652"/>
      <c r="Y71" s="74"/>
      <c r="Z71" s="74"/>
      <c r="AA71" s="652"/>
    </row>
    <row r="72" spans="1:27" ht="15" customHeight="1">
      <c r="A72" s="74"/>
      <c r="B72" s="370"/>
      <c r="C72" s="74"/>
      <c r="D72" s="652"/>
      <c r="E72" s="74"/>
      <c r="F72" s="74"/>
      <c r="G72" s="652"/>
      <c r="H72" s="74"/>
      <c r="I72" s="74"/>
      <c r="J72" s="652"/>
      <c r="K72" s="370"/>
      <c r="L72" s="74"/>
      <c r="M72" s="652"/>
      <c r="N72" s="370"/>
      <c r="O72" s="74"/>
      <c r="P72" s="652"/>
      <c r="S72" s="370"/>
      <c r="T72" s="74"/>
      <c r="U72" s="652"/>
      <c r="V72" s="370"/>
      <c r="W72" s="74"/>
      <c r="X72" s="652"/>
      <c r="Y72" s="370"/>
      <c r="Z72" s="74"/>
      <c r="AA72" s="652"/>
    </row>
    <row r="73" spans="1:27" ht="15" customHeight="1">
      <c r="A73" s="74"/>
      <c r="B73" s="74"/>
      <c r="C73" s="74"/>
      <c r="D73" s="652"/>
      <c r="E73" s="370"/>
      <c r="F73" s="74"/>
      <c r="G73" s="652"/>
      <c r="H73" s="370"/>
      <c r="I73" s="74"/>
      <c r="J73" s="652"/>
      <c r="K73" s="74"/>
      <c r="L73" s="74"/>
      <c r="M73" s="652"/>
      <c r="N73" s="74"/>
      <c r="O73" s="74"/>
      <c r="P73" s="652"/>
      <c r="S73" s="74"/>
      <c r="T73" s="74"/>
      <c r="U73" s="652"/>
      <c r="V73" s="74"/>
      <c r="W73" s="74"/>
      <c r="X73" s="652"/>
      <c r="Y73" s="74"/>
      <c r="Z73" s="74"/>
      <c r="AA73" s="652"/>
    </row>
    <row r="74" spans="1:27" ht="15" customHeight="1">
      <c r="A74" s="74"/>
      <c r="B74" s="370"/>
      <c r="C74" s="74"/>
      <c r="D74" s="652"/>
      <c r="E74" s="370"/>
      <c r="F74" s="74"/>
      <c r="G74" s="652"/>
      <c r="H74" s="370"/>
      <c r="I74" s="74"/>
      <c r="J74" s="652"/>
      <c r="K74" s="74"/>
      <c r="L74" s="74"/>
      <c r="M74" s="652"/>
      <c r="N74" s="370"/>
      <c r="O74" s="74"/>
      <c r="P74" s="652"/>
      <c r="S74" s="370"/>
      <c r="T74" s="74"/>
      <c r="U74" s="652"/>
      <c r="V74" s="370"/>
      <c r="W74" s="74"/>
      <c r="X74" s="652"/>
      <c r="Y74" s="370"/>
      <c r="Z74" s="74"/>
      <c r="AA74" s="652"/>
    </row>
    <row r="75" spans="1:27" ht="15" customHeight="1">
      <c r="A75" s="74"/>
      <c r="B75" s="370"/>
      <c r="C75" s="74"/>
      <c r="D75" s="652"/>
      <c r="E75" s="370"/>
      <c r="F75" s="74"/>
      <c r="G75" s="652"/>
      <c r="H75" s="370"/>
      <c r="I75" s="74"/>
      <c r="J75" s="652"/>
      <c r="K75" s="370"/>
      <c r="L75" s="74"/>
      <c r="M75" s="652"/>
      <c r="N75" s="74"/>
      <c r="O75" s="74"/>
      <c r="P75" s="652"/>
      <c r="S75" s="74"/>
      <c r="T75" s="74"/>
      <c r="U75" s="652"/>
      <c r="V75" s="370"/>
      <c r="W75" s="74"/>
      <c r="X75" s="652"/>
      <c r="Y75" s="370"/>
      <c r="Z75" s="74"/>
      <c r="AA75" s="652"/>
    </row>
    <row r="76" spans="1:27" ht="15" customHeight="1">
      <c r="A76" s="74"/>
      <c r="B76" s="370"/>
      <c r="C76" s="74"/>
      <c r="D76" s="652"/>
      <c r="E76" s="370"/>
      <c r="F76" s="74"/>
      <c r="G76" s="652"/>
      <c r="H76" s="370"/>
      <c r="I76" s="74"/>
      <c r="J76" s="652"/>
      <c r="K76" s="370"/>
      <c r="L76" s="74"/>
      <c r="M76" s="652"/>
      <c r="N76" s="74"/>
      <c r="O76" s="74"/>
      <c r="P76" s="652"/>
      <c r="S76" s="74"/>
      <c r="T76" s="74"/>
      <c r="U76" s="652"/>
      <c r="V76" s="370"/>
      <c r="W76" s="74"/>
      <c r="X76" s="652"/>
      <c r="Y76" s="370"/>
      <c r="Z76" s="74"/>
      <c r="AA76" s="652"/>
    </row>
    <row r="77" spans="1:27" ht="15" customHeight="1">
      <c r="A77" s="74"/>
      <c r="B77" s="370"/>
      <c r="C77" s="74"/>
      <c r="D77" s="652"/>
      <c r="E77" s="370"/>
      <c r="F77" s="74"/>
      <c r="G77" s="652"/>
      <c r="H77" s="370"/>
      <c r="I77" s="74"/>
      <c r="J77" s="652"/>
      <c r="K77" s="370"/>
      <c r="L77" s="74"/>
      <c r="M77" s="652"/>
      <c r="N77" s="74"/>
      <c r="O77" s="74"/>
      <c r="P77" s="652"/>
      <c r="S77" s="74"/>
      <c r="T77" s="74"/>
      <c r="U77" s="652"/>
      <c r="V77" s="370"/>
      <c r="W77" s="74"/>
      <c r="X77" s="652"/>
      <c r="Y77" s="370"/>
      <c r="Z77" s="74"/>
      <c r="AA77" s="652"/>
    </row>
    <row r="78" spans="1:27" ht="15" customHeight="1">
      <c r="A78" s="74"/>
      <c r="B78" s="74"/>
      <c r="C78" s="74"/>
      <c r="D78" s="652"/>
      <c r="E78" s="370"/>
      <c r="F78" s="74"/>
      <c r="G78" s="652"/>
      <c r="H78" s="370"/>
      <c r="I78" s="74"/>
      <c r="J78" s="652"/>
      <c r="K78" s="370"/>
      <c r="L78" s="74"/>
      <c r="M78" s="652"/>
      <c r="N78" s="74"/>
      <c r="O78" s="74"/>
      <c r="P78" s="652"/>
      <c r="S78" s="74"/>
      <c r="T78" s="74"/>
      <c r="U78" s="652"/>
      <c r="V78" s="74"/>
      <c r="W78" s="74"/>
      <c r="X78" s="652"/>
      <c r="Y78" s="74"/>
      <c r="Z78" s="74"/>
      <c r="AA78" s="652"/>
    </row>
    <row r="79" spans="1:27" ht="15" customHeight="1">
      <c r="A79" s="74"/>
      <c r="B79" s="74"/>
      <c r="C79" s="74"/>
      <c r="D79" s="652"/>
      <c r="E79" s="370"/>
      <c r="F79" s="74"/>
      <c r="G79" s="652"/>
      <c r="H79" s="370"/>
      <c r="I79" s="74"/>
      <c r="J79" s="652"/>
      <c r="K79" s="370"/>
      <c r="L79" s="74"/>
      <c r="M79" s="652"/>
      <c r="N79" s="74"/>
      <c r="O79" s="74"/>
      <c r="P79" s="652"/>
      <c r="S79" s="74"/>
      <c r="T79" s="74"/>
      <c r="U79" s="652"/>
      <c r="V79" s="74"/>
      <c r="W79" s="74"/>
      <c r="X79" s="652"/>
      <c r="Y79" s="74"/>
      <c r="Z79" s="74"/>
      <c r="AA79" s="652"/>
    </row>
    <row r="80" spans="1:27" ht="15" customHeight="1">
      <c r="A80" s="74"/>
      <c r="B80" s="74"/>
      <c r="C80" s="74"/>
      <c r="D80" s="652"/>
      <c r="E80" s="370"/>
      <c r="F80" s="74"/>
      <c r="G80" s="652"/>
      <c r="H80" s="370"/>
      <c r="I80" s="74"/>
      <c r="J80" s="652"/>
      <c r="K80" s="370"/>
      <c r="L80" s="74"/>
      <c r="M80" s="652"/>
      <c r="N80" s="370"/>
      <c r="O80" s="74"/>
      <c r="P80" s="652"/>
      <c r="S80" s="370"/>
      <c r="T80" s="74"/>
      <c r="U80" s="652"/>
      <c r="V80" s="74"/>
      <c r="W80" s="74"/>
      <c r="X80" s="652"/>
      <c r="Y80" s="74"/>
      <c r="Z80" s="74"/>
      <c r="AA80" s="652"/>
    </row>
    <row r="81" spans="1:27" ht="15" customHeight="1">
      <c r="A81" s="74"/>
      <c r="B81" s="74"/>
      <c r="C81" s="74"/>
      <c r="D81" s="652"/>
      <c r="E81" s="74"/>
      <c r="F81" s="74"/>
      <c r="G81" s="652"/>
      <c r="H81" s="74"/>
      <c r="I81" s="74"/>
      <c r="J81" s="652"/>
      <c r="K81" s="74"/>
      <c r="L81" s="74"/>
      <c r="M81" s="652"/>
      <c r="N81" s="74"/>
      <c r="O81" s="74"/>
      <c r="P81" s="652"/>
      <c r="S81" s="74"/>
      <c r="T81" s="74"/>
      <c r="U81" s="652"/>
      <c r="V81" s="74"/>
      <c r="W81" s="74"/>
      <c r="X81" s="652"/>
      <c r="Y81" s="74"/>
      <c r="Z81" s="74"/>
      <c r="AA81" s="652"/>
    </row>
    <row r="82" spans="1:27" ht="15" customHeight="1">
      <c r="A82" s="74"/>
      <c r="B82" s="74"/>
      <c r="C82" s="74"/>
      <c r="D82" s="652"/>
      <c r="E82" s="74"/>
      <c r="F82" s="74"/>
      <c r="G82" s="652"/>
      <c r="H82" s="74"/>
      <c r="I82" s="74"/>
      <c r="J82" s="652"/>
      <c r="K82" s="74"/>
      <c r="L82" s="74"/>
      <c r="M82" s="652"/>
      <c r="N82" s="74"/>
      <c r="O82" s="74"/>
      <c r="P82" s="652"/>
      <c r="S82" s="74"/>
      <c r="T82" s="74"/>
      <c r="U82" s="652"/>
      <c r="V82" s="74"/>
      <c r="W82" s="74"/>
      <c r="X82" s="652"/>
      <c r="Y82" s="74"/>
      <c r="Z82" s="74"/>
      <c r="AA82" s="652"/>
    </row>
    <row r="83" spans="1:27" ht="15" customHeight="1">
      <c r="A83" s="74"/>
      <c r="B83" s="74"/>
      <c r="C83" s="74"/>
      <c r="D83" s="652"/>
      <c r="E83" s="74"/>
      <c r="F83" s="74"/>
      <c r="G83" s="652"/>
      <c r="H83" s="74"/>
      <c r="I83" s="74"/>
      <c r="J83" s="652"/>
      <c r="K83" s="74"/>
      <c r="L83" s="74"/>
      <c r="M83" s="652"/>
      <c r="N83" s="74"/>
      <c r="O83" s="74"/>
      <c r="P83" s="652"/>
      <c r="S83" s="74"/>
      <c r="T83" s="74"/>
      <c r="U83" s="652"/>
      <c r="V83" s="74"/>
      <c r="W83" s="74"/>
      <c r="X83" s="652"/>
      <c r="Y83" s="74"/>
      <c r="Z83" s="74"/>
      <c r="AA83" s="652"/>
    </row>
    <row r="84" spans="1:27" ht="15" customHeight="1">
      <c r="A84" s="74"/>
      <c r="B84" s="74"/>
      <c r="C84" s="74"/>
      <c r="D84" s="652"/>
      <c r="E84" s="74"/>
      <c r="F84" s="74"/>
      <c r="G84" s="652"/>
      <c r="H84" s="74"/>
      <c r="I84" s="74"/>
      <c r="J84" s="652"/>
      <c r="K84" s="74"/>
      <c r="L84" s="74"/>
      <c r="M84" s="652"/>
      <c r="N84" s="74"/>
      <c r="O84" s="74"/>
      <c r="P84" s="652"/>
      <c r="S84" s="74"/>
      <c r="T84" s="74"/>
      <c r="U84" s="652"/>
      <c r="V84" s="74"/>
      <c r="W84" s="74"/>
      <c r="X84" s="652"/>
      <c r="Y84" s="74"/>
      <c r="Z84" s="74"/>
      <c r="AA84" s="652"/>
    </row>
    <row r="85" spans="1:27" ht="15" customHeight="1">
      <c r="A85" s="74"/>
      <c r="B85" s="74"/>
      <c r="C85" s="74"/>
      <c r="D85" s="652"/>
      <c r="E85" s="74"/>
      <c r="F85" s="74"/>
      <c r="G85" s="652"/>
      <c r="H85" s="74"/>
      <c r="I85" s="74"/>
      <c r="J85" s="652"/>
      <c r="K85" s="74"/>
      <c r="L85" s="74"/>
      <c r="M85" s="652"/>
      <c r="N85" s="74"/>
      <c r="O85" s="74"/>
      <c r="P85" s="652"/>
      <c r="S85" s="74"/>
      <c r="T85" s="74"/>
      <c r="U85" s="652"/>
      <c r="V85" s="74"/>
      <c r="W85" s="74"/>
      <c r="X85" s="652"/>
      <c r="Y85" s="74"/>
      <c r="Z85" s="74"/>
      <c r="AA85" s="652"/>
    </row>
    <row r="86" spans="1:27" ht="15" customHeight="1">
      <c r="A86" s="74"/>
      <c r="B86" s="74"/>
      <c r="C86" s="74"/>
      <c r="D86" s="652"/>
      <c r="E86" s="74"/>
      <c r="F86" s="74"/>
      <c r="G86" s="652"/>
      <c r="H86" s="74"/>
      <c r="I86" s="74"/>
      <c r="J86" s="652"/>
      <c r="K86" s="74"/>
      <c r="L86" s="74"/>
      <c r="M86" s="652"/>
      <c r="N86" s="74"/>
      <c r="O86" s="74"/>
      <c r="P86" s="652"/>
      <c r="S86" s="74"/>
      <c r="T86" s="74"/>
      <c r="U86" s="652"/>
      <c r="V86" s="74"/>
      <c r="W86" s="74"/>
      <c r="X86" s="652"/>
      <c r="Y86" s="74"/>
      <c r="Z86" s="74"/>
      <c r="AA86" s="652"/>
    </row>
    <row r="87" spans="1:27" ht="15" customHeight="1">
      <c r="A87" s="74"/>
      <c r="B87" s="74"/>
      <c r="C87" s="74"/>
      <c r="D87" s="652"/>
      <c r="E87" s="74"/>
      <c r="F87" s="74"/>
      <c r="G87" s="652"/>
      <c r="H87" s="74"/>
      <c r="I87" s="74"/>
      <c r="J87" s="652"/>
      <c r="K87" s="74"/>
      <c r="L87" s="74"/>
      <c r="M87" s="652"/>
      <c r="N87" s="74"/>
      <c r="O87" s="74"/>
      <c r="P87" s="652"/>
      <c r="S87" s="74"/>
      <c r="T87" s="74"/>
      <c r="U87" s="652"/>
      <c r="V87" s="74"/>
      <c r="W87" s="74"/>
      <c r="X87" s="652"/>
      <c r="Y87" s="74"/>
      <c r="Z87" s="74"/>
      <c r="AA87" s="652"/>
    </row>
    <row r="88" spans="1:27" ht="15" customHeight="1">
      <c r="A88" s="74"/>
      <c r="B88" s="74"/>
      <c r="C88" s="74"/>
      <c r="D88" s="652"/>
      <c r="E88" s="74"/>
      <c r="F88" s="74"/>
      <c r="G88" s="652"/>
      <c r="H88" s="74"/>
      <c r="I88" s="74"/>
      <c r="J88" s="652"/>
      <c r="K88" s="74"/>
      <c r="L88" s="74"/>
      <c r="M88" s="652"/>
      <c r="N88" s="74"/>
      <c r="O88" s="74"/>
      <c r="P88" s="652"/>
      <c r="S88" s="74"/>
      <c r="T88" s="74"/>
      <c r="U88" s="652"/>
      <c r="V88" s="74"/>
      <c r="W88" s="74"/>
      <c r="X88" s="652"/>
      <c r="Y88" s="74"/>
      <c r="Z88" s="74"/>
      <c r="AA88" s="652"/>
    </row>
    <row r="89" spans="1:27" ht="15" customHeight="1">
      <c r="A89" s="74"/>
      <c r="B89" s="74"/>
      <c r="C89" s="74"/>
      <c r="D89" s="652"/>
      <c r="E89" s="74"/>
      <c r="F89" s="74"/>
      <c r="G89" s="652"/>
      <c r="H89" s="74"/>
      <c r="I89" s="74"/>
      <c r="J89" s="652"/>
      <c r="K89" s="74"/>
      <c r="L89" s="74"/>
      <c r="M89" s="652"/>
      <c r="N89" s="74"/>
      <c r="O89" s="74"/>
      <c r="P89" s="652"/>
      <c r="S89" s="74"/>
      <c r="T89" s="74"/>
      <c r="U89" s="652"/>
      <c r="V89" s="74"/>
      <c r="W89" s="74"/>
      <c r="X89" s="652"/>
      <c r="Y89" s="74"/>
      <c r="Z89" s="74"/>
      <c r="AA89" s="652"/>
    </row>
    <row r="90" spans="1:27" ht="15" customHeight="1">
      <c r="A90" s="74"/>
      <c r="B90" s="74"/>
      <c r="C90" s="74"/>
      <c r="D90" s="652"/>
      <c r="E90" s="74"/>
      <c r="F90" s="74"/>
      <c r="G90" s="652"/>
      <c r="H90" s="74"/>
      <c r="I90" s="74"/>
      <c r="J90" s="652"/>
      <c r="K90" s="74"/>
      <c r="L90" s="74"/>
      <c r="M90" s="652"/>
      <c r="N90" s="74"/>
      <c r="O90" s="74"/>
      <c r="P90" s="652"/>
      <c r="S90" s="74"/>
      <c r="T90" s="74"/>
      <c r="U90" s="652"/>
      <c r="V90" s="74"/>
      <c r="W90" s="74"/>
      <c r="X90" s="652"/>
      <c r="Y90" s="74"/>
      <c r="Z90" s="74"/>
      <c r="AA90" s="652"/>
    </row>
    <row r="91" spans="1:27" ht="15" customHeight="1">
      <c r="A91" s="74"/>
      <c r="B91" s="74"/>
      <c r="C91" s="74"/>
      <c r="D91" s="652"/>
      <c r="E91" s="74"/>
      <c r="F91" s="74"/>
      <c r="G91" s="652"/>
      <c r="H91" s="74"/>
      <c r="I91" s="74"/>
      <c r="J91" s="652"/>
      <c r="K91" s="74"/>
      <c r="L91" s="74"/>
      <c r="M91" s="652"/>
      <c r="N91" s="74"/>
      <c r="O91" s="74"/>
      <c r="P91" s="652"/>
      <c r="S91" s="74"/>
      <c r="T91" s="74"/>
      <c r="U91" s="652"/>
      <c r="V91" s="74"/>
      <c r="W91" s="74"/>
      <c r="X91" s="652"/>
      <c r="Y91" s="74"/>
      <c r="Z91" s="74"/>
      <c r="AA91" s="652"/>
    </row>
    <row r="92" spans="1:27" ht="15" customHeight="1">
      <c r="A92" s="74"/>
      <c r="B92" s="74"/>
      <c r="C92" s="74"/>
      <c r="D92" s="652"/>
      <c r="E92" s="74"/>
      <c r="F92" s="74"/>
      <c r="G92" s="652"/>
      <c r="H92" s="74"/>
      <c r="I92" s="74"/>
      <c r="J92" s="652"/>
      <c r="K92" s="74"/>
      <c r="L92" s="74"/>
      <c r="M92" s="652"/>
      <c r="N92" s="74"/>
      <c r="O92" s="74"/>
      <c r="P92" s="652"/>
      <c r="S92" s="74"/>
      <c r="T92" s="74"/>
      <c r="U92" s="652"/>
      <c r="V92" s="74"/>
      <c r="W92" s="74"/>
      <c r="X92" s="652"/>
      <c r="Y92" s="74"/>
      <c r="Z92" s="74"/>
      <c r="AA92" s="652"/>
    </row>
    <row r="93" spans="1:27" ht="15" customHeight="1">
      <c r="A93" s="74"/>
      <c r="B93" s="74"/>
      <c r="C93" s="74"/>
      <c r="D93" s="652"/>
      <c r="E93" s="74"/>
      <c r="F93" s="74"/>
      <c r="G93" s="652"/>
      <c r="H93" s="74"/>
      <c r="I93" s="74"/>
      <c r="J93" s="652"/>
      <c r="K93" s="74"/>
      <c r="L93" s="74"/>
      <c r="M93" s="652"/>
      <c r="N93" s="74"/>
      <c r="O93" s="74"/>
      <c r="P93" s="652"/>
      <c r="S93" s="74"/>
      <c r="T93" s="74"/>
      <c r="U93" s="652"/>
      <c r="V93" s="74"/>
      <c r="W93" s="74"/>
      <c r="X93" s="652"/>
      <c r="Y93" s="74"/>
      <c r="Z93" s="74"/>
      <c r="AA93" s="652"/>
    </row>
    <row r="94" spans="1:27" ht="15" customHeight="1">
      <c r="A94" s="74"/>
      <c r="B94" s="74"/>
      <c r="C94" s="74"/>
      <c r="D94" s="652"/>
      <c r="E94" s="74"/>
      <c r="F94" s="74"/>
      <c r="G94" s="652"/>
      <c r="H94" s="74"/>
      <c r="I94" s="74"/>
      <c r="J94" s="652"/>
      <c r="K94" s="74"/>
      <c r="L94" s="74"/>
      <c r="M94" s="652"/>
      <c r="N94" s="74"/>
      <c r="O94" s="74"/>
      <c r="P94" s="652"/>
      <c r="S94" s="74"/>
      <c r="T94" s="74"/>
      <c r="U94" s="652"/>
      <c r="V94" s="74"/>
      <c r="W94" s="74"/>
      <c r="X94" s="652"/>
      <c r="Y94" s="74"/>
      <c r="Z94" s="74"/>
      <c r="AA94" s="652"/>
    </row>
    <row r="95" spans="1:27" ht="15" customHeight="1">
      <c r="A95" s="74"/>
      <c r="B95" s="74"/>
      <c r="C95" s="74"/>
      <c r="D95" s="652"/>
      <c r="E95" s="74"/>
      <c r="F95" s="74"/>
      <c r="G95" s="652"/>
      <c r="H95" s="74"/>
      <c r="I95" s="74"/>
      <c r="J95" s="652"/>
      <c r="K95" s="74"/>
      <c r="L95" s="74"/>
      <c r="M95" s="652"/>
      <c r="N95" s="74"/>
      <c r="O95" s="74"/>
      <c r="P95" s="652"/>
      <c r="S95" s="74"/>
      <c r="T95" s="74"/>
      <c r="U95" s="652"/>
      <c r="V95" s="74"/>
      <c r="W95" s="74"/>
      <c r="X95" s="652"/>
      <c r="Y95" s="74"/>
      <c r="Z95" s="74"/>
      <c r="AA95" s="652"/>
    </row>
    <row r="96" spans="1:27" ht="15" customHeight="1">
      <c r="A96" s="74"/>
      <c r="B96" s="74"/>
      <c r="C96" s="74"/>
      <c r="D96" s="652"/>
      <c r="E96" s="74"/>
      <c r="F96" s="74"/>
      <c r="G96" s="652"/>
      <c r="H96" s="74"/>
      <c r="I96" s="74"/>
      <c r="J96" s="652"/>
      <c r="K96" s="74"/>
      <c r="L96" s="74"/>
      <c r="M96" s="652"/>
      <c r="N96" s="74"/>
      <c r="O96" s="74"/>
      <c r="P96" s="652"/>
      <c r="S96" s="74"/>
      <c r="T96" s="74"/>
      <c r="U96" s="652"/>
      <c r="V96" s="74"/>
      <c r="W96" s="74"/>
      <c r="X96" s="652"/>
      <c r="Y96" s="74"/>
      <c r="Z96" s="74"/>
      <c r="AA96" s="652"/>
    </row>
    <row r="97" spans="1:27" ht="15" customHeight="1">
      <c r="A97" s="74"/>
      <c r="B97" s="74"/>
      <c r="C97" s="74"/>
      <c r="D97" s="652"/>
      <c r="E97" s="74"/>
      <c r="F97" s="74"/>
      <c r="G97" s="652"/>
      <c r="H97" s="74"/>
      <c r="I97" s="74"/>
      <c r="J97" s="652"/>
      <c r="K97" s="74"/>
      <c r="L97" s="74"/>
      <c r="M97" s="652"/>
      <c r="N97" s="74"/>
      <c r="O97" s="74"/>
      <c r="P97" s="652"/>
      <c r="S97" s="74"/>
      <c r="T97" s="74"/>
      <c r="U97" s="652"/>
      <c r="V97" s="74"/>
      <c r="W97" s="74"/>
      <c r="X97" s="652"/>
      <c r="Y97" s="74"/>
      <c r="Z97" s="74"/>
      <c r="AA97" s="652"/>
    </row>
    <row r="98" spans="1:27" ht="15" customHeight="1">
      <c r="A98" s="74"/>
      <c r="B98" s="74"/>
      <c r="C98" s="74"/>
      <c r="D98" s="652"/>
      <c r="E98" s="74"/>
      <c r="F98" s="74"/>
      <c r="G98" s="652"/>
      <c r="H98" s="74"/>
      <c r="I98" s="74"/>
      <c r="J98" s="652"/>
      <c r="K98" s="74"/>
      <c r="L98" s="74"/>
      <c r="M98" s="652"/>
      <c r="N98" s="74"/>
      <c r="O98" s="74"/>
      <c r="P98" s="652"/>
      <c r="S98" s="74"/>
      <c r="T98" s="74"/>
      <c r="U98" s="652"/>
      <c r="V98" s="74"/>
      <c r="W98" s="74"/>
      <c r="X98" s="652"/>
      <c r="Y98" s="74"/>
      <c r="Z98" s="74"/>
      <c r="AA98" s="652"/>
    </row>
    <row r="99" spans="1:27" ht="15" customHeight="1">
      <c r="A99" s="74"/>
      <c r="B99" s="74"/>
      <c r="C99" s="74"/>
      <c r="D99" s="652"/>
      <c r="E99" s="74"/>
      <c r="F99" s="74"/>
      <c r="G99" s="652"/>
      <c r="H99" s="74"/>
      <c r="I99" s="74"/>
      <c r="J99" s="652"/>
      <c r="K99" s="74"/>
      <c r="L99" s="74"/>
      <c r="M99" s="652"/>
      <c r="N99" s="74"/>
      <c r="O99" s="74"/>
      <c r="P99" s="652"/>
      <c r="S99" s="74"/>
      <c r="T99" s="74"/>
      <c r="U99" s="652"/>
      <c r="V99" s="74"/>
      <c r="W99" s="74"/>
      <c r="X99" s="652"/>
      <c r="Y99" s="74"/>
      <c r="Z99" s="74"/>
      <c r="AA99" s="652"/>
    </row>
    <row r="100" spans="1:27" ht="15" customHeight="1">
      <c r="A100" s="74"/>
      <c r="B100" s="74"/>
      <c r="C100" s="74"/>
      <c r="D100" s="652"/>
      <c r="E100" s="74"/>
      <c r="F100" s="74"/>
      <c r="G100" s="652"/>
      <c r="H100" s="74"/>
      <c r="I100" s="74"/>
      <c r="J100" s="652"/>
      <c r="K100" s="74"/>
      <c r="L100" s="74"/>
      <c r="M100" s="652"/>
      <c r="N100" s="74"/>
      <c r="O100" s="74"/>
      <c r="P100" s="652"/>
      <c r="S100" s="74"/>
      <c r="T100" s="74"/>
      <c r="U100" s="652"/>
      <c r="V100" s="74"/>
      <c r="W100" s="74"/>
      <c r="X100" s="652"/>
      <c r="Y100" s="74"/>
      <c r="Z100" s="74"/>
      <c r="AA100" s="652"/>
    </row>
    <row r="101" spans="1:27" ht="15" customHeight="1">
      <c r="A101" s="74"/>
      <c r="B101" s="74"/>
      <c r="C101" s="74"/>
      <c r="D101" s="652"/>
      <c r="E101" s="74"/>
      <c r="F101" s="74"/>
      <c r="G101" s="652"/>
      <c r="H101" s="74"/>
      <c r="I101" s="74"/>
      <c r="J101" s="652"/>
      <c r="K101" s="74"/>
      <c r="L101" s="74"/>
      <c r="M101" s="652"/>
      <c r="N101" s="74"/>
      <c r="O101" s="74"/>
      <c r="P101" s="652"/>
      <c r="S101" s="74"/>
      <c r="T101" s="74"/>
      <c r="U101" s="652"/>
      <c r="V101" s="74"/>
      <c r="W101" s="74"/>
      <c r="X101" s="652"/>
      <c r="Y101" s="74"/>
      <c r="Z101" s="74"/>
      <c r="AA101" s="652"/>
    </row>
    <row r="102" spans="1:27" ht="15" customHeight="1">
      <c r="A102" s="74"/>
      <c r="B102" s="74"/>
      <c r="C102" s="74"/>
      <c r="D102" s="652"/>
      <c r="E102" s="74"/>
      <c r="F102" s="74"/>
      <c r="G102" s="652"/>
      <c r="H102" s="74"/>
      <c r="I102" s="74"/>
      <c r="J102" s="652"/>
      <c r="K102" s="74"/>
      <c r="L102" s="74"/>
      <c r="M102" s="652"/>
      <c r="N102" s="74"/>
      <c r="O102" s="74"/>
      <c r="P102" s="652"/>
      <c r="S102" s="74"/>
      <c r="T102" s="74"/>
      <c r="U102" s="652"/>
      <c r="V102" s="74"/>
      <c r="W102" s="74"/>
      <c r="X102" s="652"/>
      <c r="Y102" s="74"/>
      <c r="Z102" s="74"/>
      <c r="AA102" s="652"/>
    </row>
    <row r="103" spans="1:27" ht="15" customHeight="1">
      <c r="A103" s="74"/>
      <c r="B103" s="74"/>
      <c r="C103" s="74"/>
      <c r="D103" s="652"/>
      <c r="E103" s="74"/>
      <c r="F103" s="74"/>
      <c r="G103" s="652"/>
      <c r="H103" s="74"/>
      <c r="I103" s="74"/>
      <c r="J103" s="652"/>
      <c r="K103" s="74"/>
      <c r="L103" s="74"/>
      <c r="M103" s="652"/>
      <c r="N103" s="74"/>
      <c r="O103" s="74"/>
      <c r="P103" s="652"/>
      <c r="S103" s="74"/>
      <c r="T103" s="74"/>
      <c r="U103" s="652"/>
      <c r="V103" s="74"/>
      <c r="W103" s="74"/>
      <c r="X103" s="652"/>
      <c r="Y103" s="74"/>
      <c r="Z103" s="74"/>
      <c r="AA103" s="652"/>
    </row>
    <row r="104" spans="1:27" ht="15" customHeight="1">
      <c r="A104" s="74"/>
      <c r="B104" s="74"/>
      <c r="C104" s="74"/>
      <c r="D104" s="652"/>
      <c r="E104" s="74"/>
      <c r="F104" s="74"/>
      <c r="G104" s="652"/>
      <c r="H104" s="74"/>
      <c r="I104" s="74"/>
      <c r="J104" s="652"/>
      <c r="K104" s="74"/>
      <c r="L104" s="74"/>
      <c r="M104" s="652"/>
      <c r="N104" s="74"/>
      <c r="O104" s="74"/>
      <c r="P104" s="652"/>
      <c r="S104" s="74"/>
      <c r="T104" s="74"/>
      <c r="U104" s="652"/>
      <c r="V104" s="74"/>
      <c r="W104" s="74"/>
      <c r="X104" s="652"/>
      <c r="Y104" s="74"/>
      <c r="Z104" s="74"/>
      <c r="AA104" s="652"/>
    </row>
    <row r="105" spans="1:27" ht="15" customHeight="1">
      <c r="A105" s="74"/>
      <c r="B105" s="74"/>
      <c r="C105" s="74"/>
      <c r="D105" s="652"/>
      <c r="E105" s="74"/>
      <c r="F105" s="74"/>
      <c r="G105" s="652"/>
      <c r="H105" s="74"/>
      <c r="I105" s="74"/>
      <c r="J105" s="652"/>
      <c r="K105" s="74"/>
      <c r="L105" s="74"/>
      <c r="M105" s="652"/>
      <c r="N105" s="74"/>
      <c r="O105" s="74"/>
      <c r="P105" s="652"/>
      <c r="S105" s="74"/>
      <c r="T105" s="74"/>
      <c r="U105" s="652"/>
      <c r="V105" s="74"/>
      <c r="W105" s="74"/>
      <c r="X105" s="652"/>
      <c r="Y105" s="74"/>
      <c r="Z105" s="74"/>
      <c r="AA105" s="652"/>
    </row>
    <row r="106" spans="1:27" ht="15" customHeight="1">
      <c r="A106" s="74"/>
      <c r="B106" s="74"/>
      <c r="C106" s="74"/>
      <c r="D106" s="652"/>
      <c r="E106" s="74"/>
      <c r="F106" s="74"/>
      <c r="G106" s="652"/>
      <c r="H106" s="74"/>
      <c r="I106" s="74"/>
      <c r="J106" s="652"/>
      <c r="K106" s="74"/>
      <c r="L106" s="74"/>
      <c r="M106" s="652"/>
      <c r="N106" s="74"/>
      <c r="O106" s="74"/>
      <c r="P106" s="652"/>
      <c r="S106" s="74"/>
      <c r="T106" s="74"/>
      <c r="U106" s="652"/>
      <c r="V106" s="74"/>
      <c r="W106" s="74"/>
      <c r="X106" s="652"/>
      <c r="Y106" s="74"/>
      <c r="Z106" s="74"/>
      <c r="AA106" s="652"/>
    </row>
    <row r="107" spans="1:27" ht="15" customHeight="1">
      <c r="A107" s="74"/>
      <c r="B107" s="74"/>
      <c r="C107" s="74"/>
      <c r="D107" s="652"/>
      <c r="E107" s="74"/>
      <c r="F107" s="74"/>
      <c r="G107" s="652"/>
      <c r="H107" s="74"/>
      <c r="I107" s="74"/>
      <c r="J107" s="652"/>
      <c r="K107" s="74"/>
      <c r="L107" s="74"/>
      <c r="M107" s="652"/>
      <c r="N107" s="74"/>
      <c r="O107" s="74"/>
      <c r="P107" s="652"/>
      <c r="S107" s="74"/>
      <c r="T107" s="74"/>
      <c r="U107" s="652"/>
      <c r="V107" s="74"/>
      <c r="W107" s="74"/>
      <c r="X107" s="652"/>
      <c r="Y107" s="74"/>
      <c r="Z107" s="74"/>
      <c r="AA107" s="652"/>
    </row>
    <row r="108" spans="1:27" ht="15" customHeight="1">
      <c r="A108" s="74"/>
      <c r="B108" s="74"/>
      <c r="C108" s="74"/>
      <c r="D108" s="652"/>
      <c r="E108" s="74"/>
      <c r="F108" s="74"/>
      <c r="G108" s="652"/>
      <c r="H108" s="74"/>
      <c r="I108" s="74"/>
      <c r="J108" s="652"/>
      <c r="K108" s="74"/>
      <c r="L108" s="74"/>
      <c r="M108" s="652"/>
      <c r="N108" s="74"/>
      <c r="O108" s="74"/>
      <c r="P108" s="652"/>
      <c r="S108" s="74"/>
      <c r="T108" s="74"/>
      <c r="U108" s="652"/>
      <c r="V108" s="74"/>
      <c r="W108" s="74"/>
      <c r="X108" s="652"/>
      <c r="Y108" s="74"/>
      <c r="Z108" s="74"/>
      <c r="AA108" s="652"/>
    </row>
    <row r="118" spans="11:11" ht="15" customHeight="1">
      <c r="K118" s="97"/>
    </row>
    <row r="119" spans="11:11" ht="15" customHeight="1">
      <c r="K119" s="97"/>
    </row>
    <row r="120" spans="11:11" ht="15" customHeight="1">
      <c r="K120" s="97"/>
    </row>
    <row r="121" spans="11:11" ht="15" customHeight="1">
      <c r="K121" s="97"/>
    </row>
  </sheetData>
  <mergeCells count="4">
    <mergeCell ref="A5:A6"/>
    <mergeCell ref="Y5:AA5"/>
    <mergeCell ref="A38:A39"/>
    <mergeCell ref="Y38:AA38"/>
  </mergeCells>
  <phoneticPr fontId="38"/>
  <printOptions horizontalCentered="1"/>
  <pageMargins left="0" right="0" top="0" bottom="0"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B340"/>
  <sheetViews>
    <sheetView view="pageBreakPreview" zoomScaleNormal="100" zoomScaleSheetLayoutView="100" workbookViewId="0">
      <selection activeCell="K314" sqref="K314"/>
    </sheetView>
  </sheetViews>
  <sheetFormatPr defaultRowHeight="15" customHeight="1"/>
  <cols>
    <col min="1" max="1" width="1.125" customWidth="1"/>
    <col min="2" max="2" width="2.75" style="14" customWidth="1"/>
    <col min="3" max="3" width="7.5" style="26" customWidth="1"/>
    <col min="4" max="4" width="5.625" style="16" customWidth="1"/>
    <col min="5" max="5" width="6.25" style="110" customWidth="1"/>
    <col min="6" max="6" width="7.5" style="26" customWidth="1"/>
    <col min="7" max="7" width="5.625" style="16" customWidth="1"/>
    <col min="8" max="8" width="6.25" style="110" customWidth="1"/>
    <col min="9" max="9" width="7.5" style="30" customWidth="1"/>
    <col min="10" max="10" width="5.625" style="16" customWidth="1"/>
    <col min="11" max="11" width="6.25" style="112" customWidth="1"/>
    <col min="12" max="12" width="7.5" style="30" customWidth="1"/>
    <col min="13" max="13" width="5.625" style="16" customWidth="1"/>
    <col min="14" max="14" width="6.25" style="112" customWidth="1"/>
    <col min="15" max="15" width="7.5" style="30" customWidth="1"/>
    <col min="16" max="16" width="5.625" style="16" customWidth="1"/>
    <col min="17" max="17" width="6.375" style="112" customWidth="1"/>
    <col min="18" max="18" width="1.125" customWidth="1"/>
    <col min="20" max="20" width="7.5" customWidth="1"/>
    <col min="21" max="21" width="5.625" customWidth="1"/>
    <col min="22" max="22" width="6.25" customWidth="1"/>
    <col min="23" max="23" width="7.5" customWidth="1"/>
    <col min="24" max="24" width="5.625" customWidth="1"/>
    <col min="25" max="25" width="6.25" customWidth="1"/>
  </cols>
  <sheetData>
    <row r="1" spans="1:28" ht="2.1" customHeight="1"/>
    <row r="2" spans="1:28" ht="39" customHeight="1"/>
    <row r="3" spans="1:28" ht="17.25" customHeight="1">
      <c r="A3" s="384"/>
      <c r="B3" s="385" t="s">
        <v>652</v>
      </c>
      <c r="C3" s="386"/>
      <c r="D3" s="386"/>
      <c r="E3" s="671"/>
      <c r="F3" s="386"/>
      <c r="G3" s="386"/>
      <c r="H3" s="688"/>
      <c r="I3" s="1042"/>
      <c r="J3" s="54"/>
      <c r="K3" s="111"/>
      <c r="L3" s="1042"/>
      <c r="M3" s="54"/>
      <c r="N3" s="111"/>
      <c r="O3" s="1042"/>
      <c r="Q3" s="1421" t="s">
        <v>539</v>
      </c>
    </row>
    <row r="4" spans="1:28" ht="13.35" customHeight="1" thickBot="1">
      <c r="Q4" s="276" t="s">
        <v>1766</v>
      </c>
    </row>
    <row r="5" spans="1:28" s="103" customFormat="1" ht="30.75" customHeight="1">
      <c r="B5" s="1736" t="s">
        <v>1651</v>
      </c>
      <c r="C5" s="460" t="s">
        <v>1652</v>
      </c>
      <c r="D5" s="461"/>
      <c r="E5" s="672"/>
      <c r="F5" s="460" t="s">
        <v>1653</v>
      </c>
      <c r="G5" s="461"/>
      <c r="H5" s="672"/>
      <c r="I5" s="460" t="s">
        <v>857</v>
      </c>
      <c r="J5" s="461"/>
      <c r="K5" s="672"/>
      <c r="L5" s="460" t="s">
        <v>548</v>
      </c>
      <c r="M5" s="461"/>
      <c r="N5" s="672"/>
      <c r="O5" s="462" t="s">
        <v>540</v>
      </c>
      <c r="P5" s="463"/>
      <c r="Q5" s="464"/>
      <c r="T5" s="462" t="s">
        <v>542</v>
      </c>
      <c r="U5" s="463"/>
      <c r="V5" s="464"/>
      <c r="W5" s="462" t="s">
        <v>1767</v>
      </c>
      <c r="X5" s="463"/>
      <c r="Y5" s="464"/>
    </row>
    <row r="6" spans="1:28" s="103" customFormat="1" ht="30.75" customHeight="1" thickBot="1">
      <c r="B6" s="1737"/>
      <c r="C6" s="52" t="s">
        <v>855</v>
      </c>
      <c r="D6" s="41" t="s">
        <v>183</v>
      </c>
      <c r="E6" s="673" t="s">
        <v>13</v>
      </c>
      <c r="F6" s="52" t="s">
        <v>855</v>
      </c>
      <c r="G6" s="41" t="s">
        <v>183</v>
      </c>
      <c r="H6" s="673" t="s">
        <v>13</v>
      </c>
      <c r="I6" s="52" t="s">
        <v>855</v>
      </c>
      <c r="J6" s="41" t="s">
        <v>183</v>
      </c>
      <c r="K6" s="673" t="s">
        <v>13</v>
      </c>
      <c r="L6" s="52" t="s">
        <v>855</v>
      </c>
      <c r="M6" s="41" t="s">
        <v>183</v>
      </c>
      <c r="N6" s="673" t="s">
        <v>13</v>
      </c>
      <c r="O6" s="69" t="s">
        <v>855</v>
      </c>
      <c r="P6" s="41" t="s">
        <v>183</v>
      </c>
      <c r="Q6" s="113" t="s">
        <v>13</v>
      </c>
      <c r="T6" s="70" t="s">
        <v>855</v>
      </c>
      <c r="U6" s="41" t="s">
        <v>183</v>
      </c>
      <c r="V6" s="113" t="s">
        <v>13</v>
      </c>
      <c r="W6" s="70" t="s">
        <v>855</v>
      </c>
      <c r="X6" s="41" t="s">
        <v>183</v>
      </c>
      <c r="Y6" s="113" t="s">
        <v>13</v>
      </c>
    </row>
    <row r="7" spans="1:28" s="104" customFormat="1" ht="27.75" customHeight="1">
      <c r="B7" s="1011">
        <v>1</v>
      </c>
      <c r="C7" s="27" t="s">
        <v>200</v>
      </c>
      <c r="D7" s="709">
        <v>95861</v>
      </c>
      <c r="E7" s="124">
        <f>D7/G7-1</f>
        <v>2.3696631853228345E-2</v>
      </c>
      <c r="F7" s="27" t="s">
        <v>200</v>
      </c>
      <c r="G7" s="709">
        <v>93642</v>
      </c>
      <c r="H7" s="124">
        <v>-1.4833985607877742E-2</v>
      </c>
      <c r="I7" s="27" t="s">
        <v>200</v>
      </c>
      <c r="J7" s="709">
        <v>95052</v>
      </c>
      <c r="K7" s="124">
        <v>-1.126540801997189E-2</v>
      </c>
      <c r="L7" s="27" t="s">
        <v>200</v>
      </c>
      <c r="M7" s="709">
        <v>96135</v>
      </c>
      <c r="N7" s="124">
        <v>-1.4858841010401136E-2</v>
      </c>
      <c r="O7" s="18" t="s">
        <v>200</v>
      </c>
      <c r="P7" s="710">
        <v>97585</v>
      </c>
      <c r="Q7" s="1040">
        <v>-6.9301691327621207E-3</v>
      </c>
      <c r="S7" s="674"/>
      <c r="T7" s="19" t="s">
        <v>200</v>
      </c>
      <c r="U7" s="710">
        <v>98266</v>
      </c>
      <c r="V7" s="1040">
        <v>1.7984046410442378E-2</v>
      </c>
      <c r="W7" s="19" t="s">
        <v>201</v>
      </c>
      <c r="X7" s="710">
        <v>97336</v>
      </c>
      <c r="Y7" s="1040">
        <v>3.014139361612056E-2</v>
      </c>
      <c r="AB7" s="104" t="b">
        <f t="shared" ref="AB7:AB31" si="0">S7=E7</f>
        <v>0</v>
      </c>
    </row>
    <row r="8" spans="1:28" s="104" customFormat="1" ht="27.75" customHeight="1">
      <c r="B8" s="1012">
        <v>2</v>
      </c>
      <c r="C8" s="571" t="s">
        <v>201</v>
      </c>
      <c r="D8" s="573">
        <v>80611</v>
      </c>
      <c r="E8" s="697">
        <f>D8/G8-1</f>
        <v>-3.3128230962062077E-2</v>
      </c>
      <c r="F8" s="571" t="s">
        <v>201</v>
      </c>
      <c r="G8" s="573">
        <v>83373</v>
      </c>
      <c r="H8" s="697">
        <v>-3.1053518507757616E-2</v>
      </c>
      <c r="I8" s="571" t="s">
        <v>201</v>
      </c>
      <c r="J8" s="573">
        <v>86045</v>
      </c>
      <c r="K8" s="697">
        <v>-3.9890649408614198E-2</v>
      </c>
      <c r="L8" s="571" t="s">
        <v>201</v>
      </c>
      <c r="M8" s="573">
        <v>89620</v>
      </c>
      <c r="N8" s="697">
        <v>-4.1292255027813418E-2</v>
      </c>
      <c r="O8" s="572" t="s">
        <v>201</v>
      </c>
      <c r="P8" s="575">
        <v>93480</v>
      </c>
      <c r="Q8" s="698">
        <v>-1.8211607536706809E-2</v>
      </c>
      <c r="S8" s="674"/>
      <c r="T8" s="22" t="s">
        <v>201</v>
      </c>
      <c r="U8" s="121">
        <v>95214</v>
      </c>
      <c r="V8" s="128">
        <v>-2.1800772581573091E-2</v>
      </c>
      <c r="W8" s="22" t="s">
        <v>200</v>
      </c>
      <c r="X8" s="121">
        <v>96530</v>
      </c>
      <c r="Y8" s="128">
        <v>1.6736710167366997E-2</v>
      </c>
      <c r="AB8" s="104" t="b">
        <f t="shared" si="0"/>
        <v>0</v>
      </c>
    </row>
    <row r="9" spans="1:28" s="104" customFormat="1" ht="27.75" customHeight="1">
      <c r="B9" s="1012">
        <v>3</v>
      </c>
      <c r="C9" s="28" t="s">
        <v>210</v>
      </c>
      <c r="D9" s="119">
        <v>69533</v>
      </c>
      <c r="E9" s="125">
        <f t="shared" ref="E9:E30" si="1">D9/G9-1</f>
        <v>3.7511750399140453E-2</v>
      </c>
      <c r="F9" s="28" t="s">
        <v>210</v>
      </c>
      <c r="G9" s="119">
        <v>67019</v>
      </c>
      <c r="H9" s="125">
        <v>5.2252280541991825E-2</v>
      </c>
      <c r="I9" s="28" t="s">
        <v>202</v>
      </c>
      <c r="J9" s="119">
        <v>65833</v>
      </c>
      <c r="K9" s="125">
        <v>1.0126893038528317E-2</v>
      </c>
      <c r="L9" s="28" t="s">
        <v>202</v>
      </c>
      <c r="M9" s="119">
        <v>65173</v>
      </c>
      <c r="N9" s="125">
        <v>1.3811306856537087E-4</v>
      </c>
      <c r="O9" s="21" t="s">
        <v>202</v>
      </c>
      <c r="P9" s="121">
        <v>65164</v>
      </c>
      <c r="Q9" s="128">
        <v>3.1875979794460996E-2</v>
      </c>
      <c r="S9" s="674"/>
      <c r="T9" s="22" t="s">
        <v>204</v>
      </c>
      <c r="U9" s="711">
        <v>78862</v>
      </c>
      <c r="V9" s="128">
        <v>7.6981905087060376E-2</v>
      </c>
      <c r="W9" s="22" t="s">
        <v>204</v>
      </c>
      <c r="X9" s="711">
        <v>73225</v>
      </c>
      <c r="Y9" s="128">
        <v>0.11940868927140968</v>
      </c>
      <c r="AB9" s="104" t="b">
        <f t="shared" si="0"/>
        <v>0</v>
      </c>
    </row>
    <row r="10" spans="1:28" s="104" customFormat="1" ht="27.75" customHeight="1">
      <c r="B10" s="1012">
        <v>4</v>
      </c>
      <c r="C10" s="571" t="s">
        <v>202</v>
      </c>
      <c r="D10" s="573">
        <v>60631</v>
      </c>
      <c r="E10" s="697">
        <f>D10/G10-1</f>
        <v>-3.3075512319591716E-2</v>
      </c>
      <c r="F10" s="571" t="s">
        <v>202</v>
      </c>
      <c r="G10" s="573">
        <v>62705</v>
      </c>
      <c r="H10" s="697">
        <v>-4.7514164628681632E-2</v>
      </c>
      <c r="I10" s="571" t="s">
        <v>210</v>
      </c>
      <c r="J10" s="573">
        <v>63691</v>
      </c>
      <c r="K10" s="697">
        <v>5.3754012110783789E-2</v>
      </c>
      <c r="L10" s="571" t="s">
        <v>204</v>
      </c>
      <c r="M10" s="573">
        <v>62087</v>
      </c>
      <c r="N10" s="697">
        <v>-3.467201517483709E-2</v>
      </c>
      <c r="O10" s="572" t="s">
        <v>204</v>
      </c>
      <c r="P10" s="575">
        <v>64317</v>
      </c>
      <c r="Q10" s="698">
        <v>-0.18443610357333062</v>
      </c>
      <c r="S10" s="674"/>
      <c r="T10" s="22" t="s">
        <v>202</v>
      </c>
      <c r="U10" s="711">
        <v>63151</v>
      </c>
      <c r="V10" s="128">
        <v>3.4753399967229148E-2</v>
      </c>
      <c r="W10" s="22" t="s">
        <v>1768</v>
      </c>
      <c r="X10" s="711">
        <v>61030</v>
      </c>
      <c r="Y10" s="128">
        <v>1.1569316448982292E-2</v>
      </c>
      <c r="AB10" s="104" t="b">
        <f t="shared" si="0"/>
        <v>0</v>
      </c>
    </row>
    <row r="11" spans="1:28" s="104" customFormat="1" ht="27.75" customHeight="1">
      <c r="B11" s="1012">
        <v>5</v>
      </c>
      <c r="C11" s="28" t="s">
        <v>204</v>
      </c>
      <c r="D11" s="119">
        <v>56690</v>
      </c>
      <c r="E11" s="125">
        <f t="shared" si="1"/>
        <v>-2.529186224445934E-2</v>
      </c>
      <c r="F11" s="28" t="s">
        <v>204</v>
      </c>
      <c r="G11" s="119">
        <v>58161</v>
      </c>
      <c r="H11" s="125">
        <v>-3.3003025970139377E-2</v>
      </c>
      <c r="I11" s="28" t="s">
        <v>204</v>
      </c>
      <c r="J11" s="119">
        <v>60146</v>
      </c>
      <c r="K11" s="125">
        <v>-3.1262583149451628E-2</v>
      </c>
      <c r="L11" s="28" t="s">
        <v>210</v>
      </c>
      <c r="M11" s="119">
        <v>60442</v>
      </c>
      <c r="N11" s="125">
        <v>9.1996386630532889E-2</v>
      </c>
      <c r="O11" s="21" t="s">
        <v>210</v>
      </c>
      <c r="P11" s="121">
        <v>55350</v>
      </c>
      <c r="Q11" s="128">
        <v>6.9213978016883448E-2</v>
      </c>
      <c r="S11" s="674"/>
      <c r="T11" s="22" t="s">
        <v>210</v>
      </c>
      <c r="U11" s="711">
        <v>51767</v>
      </c>
      <c r="V11" s="128">
        <v>0.11542770954535664</v>
      </c>
      <c r="W11" s="22" t="s">
        <v>210</v>
      </c>
      <c r="X11" s="711">
        <v>46410</v>
      </c>
      <c r="Y11" s="128">
        <v>5.6573705179282952E-2</v>
      </c>
      <c r="AB11" s="104" t="b">
        <f t="shared" si="0"/>
        <v>0</v>
      </c>
    </row>
    <row r="12" spans="1:28" s="104" customFormat="1" ht="27.75" customHeight="1">
      <c r="B12" s="1012">
        <v>6</v>
      </c>
      <c r="C12" s="571" t="s">
        <v>203</v>
      </c>
      <c r="D12" s="573">
        <v>45005</v>
      </c>
      <c r="E12" s="697">
        <f t="shared" si="1"/>
        <v>3.142831669044277E-3</v>
      </c>
      <c r="F12" s="571" t="s">
        <v>203</v>
      </c>
      <c r="G12" s="573">
        <v>44864</v>
      </c>
      <c r="H12" s="697">
        <v>5.5585440200824898E-3</v>
      </c>
      <c r="I12" s="571" t="s">
        <v>203</v>
      </c>
      <c r="J12" s="573">
        <v>44616</v>
      </c>
      <c r="K12" s="697">
        <v>2.6835443037974693E-2</v>
      </c>
      <c r="L12" s="571" t="s">
        <v>203</v>
      </c>
      <c r="M12" s="573">
        <v>43450</v>
      </c>
      <c r="N12" s="697">
        <v>3.5164625720684128E-2</v>
      </c>
      <c r="O12" s="572" t="s">
        <v>206</v>
      </c>
      <c r="P12" s="575">
        <v>42577</v>
      </c>
      <c r="Q12" s="698">
        <v>-1.7944873716987608E-2</v>
      </c>
      <c r="S12" s="674"/>
      <c r="T12" s="22" t="s">
        <v>206</v>
      </c>
      <c r="U12" s="711">
        <v>43355</v>
      </c>
      <c r="V12" s="128">
        <v>-1.7004874730756181E-2</v>
      </c>
      <c r="W12" s="22" t="s">
        <v>206</v>
      </c>
      <c r="X12" s="711">
        <v>44105</v>
      </c>
      <c r="Y12" s="128">
        <v>-3.6293318183804546E-2</v>
      </c>
      <c r="AB12" s="104" t="b">
        <f t="shared" si="0"/>
        <v>0</v>
      </c>
    </row>
    <row r="13" spans="1:28" s="104" customFormat="1" ht="27.75" customHeight="1">
      <c r="B13" s="1012">
        <v>7</v>
      </c>
      <c r="C13" s="28" t="s">
        <v>206</v>
      </c>
      <c r="D13" s="119">
        <v>38896</v>
      </c>
      <c r="E13" s="125">
        <f t="shared" si="1"/>
        <v>-2.6066054035105313E-2</v>
      </c>
      <c r="F13" s="28" t="s">
        <v>206</v>
      </c>
      <c r="G13" s="119">
        <v>39937</v>
      </c>
      <c r="H13" s="125">
        <v>-1.4168991138209353E-2</v>
      </c>
      <c r="I13" s="28" t="s">
        <v>206</v>
      </c>
      <c r="J13" s="119">
        <v>40511</v>
      </c>
      <c r="K13" s="125">
        <v>-2.6224700735541506E-2</v>
      </c>
      <c r="L13" s="28" t="s">
        <v>206</v>
      </c>
      <c r="M13" s="119">
        <v>41602</v>
      </c>
      <c r="N13" s="125">
        <v>-2.2899687624773901E-2</v>
      </c>
      <c r="O13" s="21" t="s">
        <v>203</v>
      </c>
      <c r="P13" s="121">
        <v>41974</v>
      </c>
      <c r="Q13" s="128">
        <v>1.8588623568239093E-2</v>
      </c>
      <c r="S13" s="674"/>
      <c r="T13" s="22" t="s">
        <v>203</v>
      </c>
      <c r="U13" s="711">
        <v>41208</v>
      </c>
      <c r="V13" s="128">
        <v>4.9511002444987851E-2</v>
      </c>
      <c r="W13" s="22" t="s">
        <v>203</v>
      </c>
      <c r="X13" s="711">
        <v>39264</v>
      </c>
      <c r="Y13" s="128">
        <v>-5.3455517373046657E-4</v>
      </c>
      <c r="AB13" s="104" t="b">
        <f t="shared" si="0"/>
        <v>0</v>
      </c>
    </row>
    <row r="14" spans="1:28" s="104" customFormat="1" ht="27.75" customHeight="1">
      <c r="B14" s="1012">
        <v>8</v>
      </c>
      <c r="C14" s="571" t="s">
        <v>324</v>
      </c>
      <c r="D14" s="573">
        <v>36423</v>
      </c>
      <c r="E14" s="697">
        <f>D14/G14-1</f>
        <v>-2.8823592150170607E-2</v>
      </c>
      <c r="F14" s="571" t="s">
        <v>324</v>
      </c>
      <c r="G14" s="573">
        <v>37504</v>
      </c>
      <c r="H14" s="697">
        <v>1.463625787950118E-2</v>
      </c>
      <c r="I14" s="571" t="s">
        <v>324</v>
      </c>
      <c r="J14" s="573">
        <v>36963</v>
      </c>
      <c r="K14" s="697">
        <v>2.7263631815907852E-2</v>
      </c>
      <c r="L14" s="571" t="s">
        <v>1769</v>
      </c>
      <c r="M14" s="573">
        <v>35982</v>
      </c>
      <c r="N14" s="697">
        <v>0.15928861395708482</v>
      </c>
      <c r="O14" s="572" t="s">
        <v>209</v>
      </c>
      <c r="P14" s="575">
        <v>32295</v>
      </c>
      <c r="Q14" s="698">
        <v>1.5853543455695007E-2</v>
      </c>
      <c r="S14" s="674"/>
      <c r="T14" s="22" t="s">
        <v>209</v>
      </c>
      <c r="U14" s="711">
        <v>31791</v>
      </c>
      <c r="V14" s="128">
        <v>4.3011811023621949E-2</v>
      </c>
      <c r="W14" s="22" t="s">
        <v>209</v>
      </c>
      <c r="X14" s="711">
        <v>30480</v>
      </c>
      <c r="Y14" s="128">
        <v>4.6811141257684596E-2</v>
      </c>
      <c r="AB14" s="104" t="b">
        <f t="shared" si="0"/>
        <v>0</v>
      </c>
    </row>
    <row r="15" spans="1:28" s="104" customFormat="1" ht="27.75" customHeight="1">
      <c r="B15" s="1012">
        <v>9</v>
      </c>
      <c r="C15" s="28" t="s">
        <v>211</v>
      </c>
      <c r="D15" s="119">
        <v>35035</v>
      </c>
      <c r="E15" s="125">
        <f>D15/G16-1</f>
        <v>2.1458351555438959E-2</v>
      </c>
      <c r="F15" s="28" t="s">
        <v>205</v>
      </c>
      <c r="G15" s="119">
        <v>34738</v>
      </c>
      <c r="H15" s="125">
        <v>3.8691544073675477E-2</v>
      </c>
      <c r="I15" s="28" t="s">
        <v>205</v>
      </c>
      <c r="J15" s="119">
        <v>33444</v>
      </c>
      <c r="K15" s="125">
        <v>5.4782855520862928E-2</v>
      </c>
      <c r="L15" s="28" t="s">
        <v>209</v>
      </c>
      <c r="M15" s="119">
        <v>33362</v>
      </c>
      <c r="N15" s="125">
        <v>3.3039170150177988E-2</v>
      </c>
      <c r="O15" s="21" t="s">
        <v>324</v>
      </c>
      <c r="P15" s="121">
        <v>31038</v>
      </c>
      <c r="Q15" s="128">
        <v>0.12762942779291553</v>
      </c>
      <c r="S15" s="674"/>
      <c r="T15" s="22" t="s">
        <v>205</v>
      </c>
      <c r="U15" s="711">
        <v>31039</v>
      </c>
      <c r="V15" s="128">
        <v>0.10204154091958095</v>
      </c>
      <c r="W15" s="22" t="s">
        <v>207</v>
      </c>
      <c r="X15" s="711">
        <v>29464</v>
      </c>
      <c r="Y15" s="128">
        <v>2.3659799187020214E-2</v>
      </c>
      <c r="AB15" s="104" t="b">
        <f t="shared" si="0"/>
        <v>0</v>
      </c>
    </row>
    <row r="16" spans="1:28" s="104" customFormat="1" ht="27.75" customHeight="1">
      <c r="B16" s="1012">
        <v>10</v>
      </c>
      <c r="C16" s="571" t="s">
        <v>207</v>
      </c>
      <c r="D16" s="573">
        <v>34432</v>
      </c>
      <c r="E16" s="697">
        <f>D16/G18-1</f>
        <v>3.0959937720821618E-2</v>
      </c>
      <c r="F16" s="571" t="s">
        <v>211</v>
      </c>
      <c r="G16" s="573">
        <v>34299</v>
      </c>
      <c r="H16" s="697">
        <v>3.3600530376084903E-2</v>
      </c>
      <c r="I16" s="571" t="s">
        <v>209</v>
      </c>
      <c r="J16" s="573">
        <v>33320</v>
      </c>
      <c r="K16" s="697">
        <v>-1.2589173310952884E-3</v>
      </c>
      <c r="L16" s="571" t="s">
        <v>205</v>
      </c>
      <c r="M16" s="573">
        <v>31707</v>
      </c>
      <c r="N16" s="697">
        <v>3.1323185011709498E-2</v>
      </c>
      <c r="O16" s="572" t="s">
        <v>207</v>
      </c>
      <c r="P16" s="575">
        <v>30832</v>
      </c>
      <c r="Q16" s="698">
        <v>1.5780977168648791E-2</v>
      </c>
      <c r="S16" s="674"/>
      <c r="T16" s="22" t="s">
        <v>207</v>
      </c>
      <c r="U16" s="711">
        <v>30353</v>
      </c>
      <c r="V16" s="128">
        <v>3.0172413793103425E-2</v>
      </c>
      <c r="W16" s="22" t="s">
        <v>205</v>
      </c>
      <c r="X16" s="711">
        <v>28165</v>
      </c>
      <c r="Y16" s="128">
        <v>6.9976826349580135E-2</v>
      </c>
      <c r="AB16" s="104" t="b">
        <f t="shared" si="0"/>
        <v>0</v>
      </c>
    </row>
    <row r="17" spans="2:28" s="104" customFormat="1" ht="27.75" customHeight="1">
      <c r="B17" s="1012">
        <v>11</v>
      </c>
      <c r="C17" s="28" t="s">
        <v>209</v>
      </c>
      <c r="D17" s="119">
        <v>34050</v>
      </c>
      <c r="E17" s="125">
        <f t="shared" si="1"/>
        <v>1.6357232404035527E-2</v>
      </c>
      <c r="F17" s="28" t="s">
        <v>209</v>
      </c>
      <c r="G17" s="119">
        <v>33502</v>
      </c>
      <c r="H17" s="125">
        <v>5.4621848739495604E-3</v>
      </c>
      <c r="I17" s="28" t="s">
        <v>211</v>
      </c>
      <c r="J17" s="119">
        <v>33184</v>
      </c>
      <c r="K17" s="125">
        <v>5.5739373886485089E-2</v>
      </c>
      <c r="L17" s="28" t="s">
        <v>211</v>
      </c>
      <c r="M17" s="119">
        <v>31432</v>
      </c>
      <c r="N17" s="125">
        <v>0.20990030409176641</v>
      </c>
      <c r="O17" s="21" t="s">
        <v>205</v>
      </c>
      <c r="P17" s="121">
        <v>30744</v>
      </c>
      <c r="Q17" s="128">
        <v>-9.504172170495151E-3</v>
      </c>
      <c r="S17" s="674"/>
      <c r="T17" s="22" t="s">
        <v>211</v>
      </c>
      <c r="U17" s="711">
        <v>27906</v>
      </c>
      <c r="V17" s="128">
        <v>0.19516895798535261</v>
      </c>
      <c r="W17" s="22" t="s">
        <v>324</v>
      </c>
      <c r="X17" s="711">
        <v>26032</v>
      </c>
      <c r="Y17" s="128">
        <v>6.0452990060290146E-2</v>
      </c>
      <c r="AB17" s="104" t="b">
        <f t="shared" si="0"/>
        <v>0</v>
      </c>
    </row>
    <row r="18" spans="2:28" s="104" customFormat="1" ht="27.75" customHeight="1">
      <c r="B18" s="1012">
        <v>12</v>
      </c>
      <c r="C18" s="571" t="s">
        <v>205</v>
      </c>
      <c r="D18" s="573">
        <v>33584</v>
      </c>
      <c r="E18" s="697">
        <f>D18/G15-1</f>
        <v>-3.3220104784385973E-2</v>
      </c>
      <c r="F18" s="571" t="s">
        <v>207</v>
      </c>
      <c r="G18" s="573">
        <v>33398</v>
      </c>
      <c r="H18" s="697">
        <v>3.4089853546769078E-2</v>
      </c>
      <c r="I18" s="571" t="s">
        <v>207</v>
      </c>
      <c r="J18" s="573">
        <v>32297</v>
      </c>
      <c r="K18" s="697">
        <v>3.6655432514845154E-2</v>
      </c>
      <c r="L18" s="571" t="s">
        <v>207</v>
      </c>
      <c r="M18" s="573">
        <v>31155</v>
      </c>
      <c r="N18" s="697">
        <v>1.0476128697457288E-2</v>
      </c>
      <c r="O18" s="572" t="s">
        <v>208</v>
      </c>
      <c r="P18" s="575">
        <v>30396</v>
      </c>
      <c r="Q18" s="699">
        <v>0.10122454894572863</v>
      </c>
      <c r="S18" s="674"/>
      <c r="T18" s="22" t="s">
        <v>208</v>
      </c>
      <c r="U18" s="711">
        <v>27602</v>
      </c>
      <c r="V18" s="128">
        <v>0.12675021431195654</v>
      </c>
      <c r="W18" s="22" t="s">
        <v>208</v>
      </c>
      <c r="X18" s="711">
        <v>24497</v>
      </c>
      <c r="Y18" s="128">
        <v>4.0389025736855544E-2</v>
      </c>
      <c r="AB18" s="104" t="b">
        <f t="shared" si="0"/>
        <v>0</v>
      </c>
    </row>
    <row r="19" spans="2:28" s="104" customFormat="1" ht="27.75" customHeight="1">
      <c r="B19" s="1012">
        <v>13</v>
      </c>
      <c r="C19" s="28" t="s">
        <v>208</v>
      </c>
      <c r="D19" s="119">
        <v>32909</v>
      </c>
      <c r="E19" s="125">
        <f t="shared" si="1"/>
        <v>4.4929192862132483E-2</v>
      </c>
      <c r="F19" s="28" t="s">
        <v>208</v>
      </c>
      <c r="G19" s="119">
        <v>31494</v>
      </c>
      <c r="H19" s="125">
        <v>2.9297496974713955E-3</v>
      </c>
      <c r="I19" s="28" t="s">
        <v>208</v>
      </c>
      <c r="J19" s="119">
        <v>31402</v>
      </c>
      <c r="K19" s="125">
        <v>4.2390041493775898E-2</v>
      </c>
      <c r="L19" s="28" t="s">
        <v>208</v>
      </c>
      <c r="M19" s="119">
        <v>30125</v>
      </c>
      <c r="N19" s="125">
        <v>-8.9156467956309493E-3</v>
      </c>
      <c r="O19" s="21" t="s">
        <v>211</v>
      </c>
      <c r="P19" s="121">
        <v>25979</v>
      </c>
      <c r="Q19" s="128">
        <v>-6.9053250197090188E-2</v>
      </c>
      <c r="S19" s="674"/>
      <c r="T19" s="22" t="s">
        <v>324</v>
      </c>
      <c r="U19" s="711">
        <v>27525</v>
      </c>
      <c r="V19" s="128">
        <v>5.7352489244007376E-2</v>
      </c>
      <c r="W19" s="22" t="s">
        <v>212</v>
      </c>
      <c r="X19" s="711">
        <v>24015</v>
      </c>
      <c r="Y19" s="128">
        <v>1.0477152234284359E-2</v>
      </c>
      <c r="AB19" s="104" t="b">
        <f t="shared" si="0"/>
        <v>0</v>
      </c>
    </row>
    <row r="20" spans="2:28" s="104" customFormat="1" ht="27.75" customHeight="1">
      <c r="B20" s="1012">
        <v>14</v>
      </c>
      <c r="C20" s="571" t="s">
        <v>214</v>
      </c>
      <c r="D20" s="573">
        <v>27737</v>
      </c>
      <c r="E20" s="697">
        <f t="shared" si="1"/>
        <v>2.4866981968666879E-2</v>
      </c>
      <c r="F20" s="571" t="s">
        <v>214</v>
      </c>
      <c r="G20" s="573">
        <v>27064</v>
      </c>
      <c r="H20" s="697">
        <v>3.5665084953313997E-2</v>
      </c>
      <c r="I20" s="571" t="s">
        <v>217</v>
      </c>
      <c r="J20" s="573">
        <v>27429</v>
      </c>
      <c r="K20" s="697">
        <v>1.0425108671627603E-2</v>
      </c>
      <c r="L20" s="571" t="s">
        <v>212</v>
      </c>
      <c r="M20" s="573">
        <v>27381</v>
      </c>
      <c r="N20" s="697">
        <v>0.12813645914877836</v>
      </c>
      <c r="O20" s="572" t="s">
        <v>214</v>
      </c>
      <c r="P20" s="575">
        <v>25616</v>
      </c>
      <c r="Q20" s="699">
        <v>1.8771874005726996E-2</v>
      </c>
      <c r="S20" s="674"/>
      <c r="T20" s="15" t="s">
        <v>212</v>
      </c>
      <c r="U20" s="711">
        <v>25415</v>
      </c>
      <c r="V20" s="128">
        <v>5.8296897772225797E-2</v>
      </c>
      <c r="W20" s="15" t="s">
        <v>211</v>
      </c>
      <c r="X20" s="711">
        <v>23349</v>
      </c>
      <c r="Y20" s="128">
        <v>7.5693356675573531E-2</v>
      </c>
      <c r="AB20" s="104" t="b">
        <f t="shared" si="0"/>
        <v>0</v>
      </c>
    </row>
    <row r="21" spans="2:28" s="104" customFormat="1" ht="27.75" customHeight="1">
      <c r="B21" s="1012">
        <v>15</v>
      </c>
      <c r="C21" s="28" t="s">
        <v>217</v>
      </c>
      <c r="D21" s="119">
        <v>25527</v>
      </c>
      <c r="E21" s="125">
        <f t="shared" si="1"/>
        <v>-4.1851212371443625E-2</v>
      </c>
      <c r="F21" s="28" t="s">
        <v>217</v>
      </c>
      <c r="G21" s="119">
        <v>26642</v>
      </c>
      <c r="H21" s="125">
        <v>-2.869226001677061E-2</v>
      </c>
      <c r="I21" s="28" t="s">
        <v>214</v>
      </c>
      <c r="J21" s="119">
        <v>26132</v>
      </c>
      <c r="K21" s="125">
        <v>1.5426462016708831E-2</v>
      </c>
      <c r="L21" s="28" t="s">
        <v>217</v>
      </c>
      <c r="M21" s="119">
        <v>27146</v>
      </c>
      <c r="N21" s="125">
        <v>8.6144120353699005E-2</v>
      </c>
      <c r="O21" s="21" t="s">
        <v>217</v>
      </c>
      <c r="P21" s="121">
        <v>24993</v>
      </c>
      <c r="Q21" s="129">
        <v>5.9968616141481856E-2</v>
      </c>
      <c r="S21" s="674"/>
      <c r="T21" s="22" t="s">
        <v>214</v>
      </c>
      <c r="U21" s="711">
        <v>25144</v>
      </c>
      <c r="V21" s="128">
        <v>0.36304006071447925</v>
      </c>
      <c r="W21" s="22" t="s">
        <v>217</v>
      </c>
      <c r="X21" s="711">
        <v>22561</v>
      </c>
      <c r="Y21" s="128">
        <v>4.3524514338575404E-2</v>
      </c>
      <c r="AB21" s="104" t="b">
        <f t="shared" si="0"/>
        <v>0</v>
      </c>
    </row>
    <row r="22" spans="2:28" s="104" customFormat="1" ht="27.75" customHeight="1">
      <c r="B22" s="1012">
        <v>16</v>
      </c>
      <c r="C22" s="571" t="s">
        <v>216</v>
      </c>
      <c r="D22" s="573">
        <v>25307</v>
      </c>
      <c r="E22" s="697">
        <f t="shared" si="1"/>
        <v>9.5825755607517049E-2</v>
      </c>
      <c r="F22" s="571" t="s">
        <v>216</v>
      </c>
      <c r="G22" s="573">
        <v>23094</v>
      </c>
      <c r="H22" s="697">
        <v>1.978274308928718E-2</v>
      </c>
      <c r="I22" s="571" t="s">
        <v>216</v>
      </c>
      <c r="J22" s="573">
        <v>22646</v>
      </c>
      <c r="K22" s="697">
        <v>0.10944542426023918</v>
      </c>
      <c r="L22" s="571" t="s">
        <v>214</v>
      </c>
      <c r="M22" s="573">
        <v>25735</v>
      </c>
      <c r="N22" s="697">
        <v>4.6455340412241419E-3</v>
      </c>
      <c r="O22" s="574" t="s">
        <v>212</v>
      </c>
      <c r="P22" s="575">
        <v>24271</v>
      </c>
      <c r="Q22" s="698">
        <v>-4.5012787723785141E-2</v>
      </c>
      <c r="S22" s="674"/>
      <c r="T22" s="261" t="s">
        <v>217</v>
      </c>
      <c r="U22" s="711">
        <v>23579</v>
      </c>
      <c r="V22" s="128">
        <v>4.5122113381498963E-2</v>
      </c>
      <c r="W22" s="261" t="s">
        <v>224</v>
      </c>
      <c r="X22" s="711">
        <v>19201</v>
      </c>
      <c r="Y22" s="128">
        <v>5.0382932166302075E-2</v>
      </c>
      <c r="AB22" s="104" t="b">
        <f t="shared" si="0"/>
        <v>0</v>
      </c>
    </row>
    <row r="23" spans="2:28" s="104" customFormat="1" ht="27.75" customHeight="1">
      <c r="B23" s="1012">
        <v>17</v>
      </c>
      <c r="C23" s="28" t="s">
        <v>215</v>
      </c>
      <c r="D23" s="119">
        <v>24349</v>
      </c>
      <c r="E23" s="125">
        <f t="shared" si="1"/>
        <v>8.5119657738758514E-2</v>
      </c>
      <c r="F23" s="28" t="s">
        <v>215</v>
      </c>
      <c r="G23" s="119">
        <v>22439</v>
      </c>
      <c r="H23" s="125">
        <v>4.7572362278244684E-2</v>
      </c>
      <c r="I23" s="28" t="s">
        <v>215</v>
      </c>
      <c r="J23" s="119">
        <v>21420</v>
      </c>
      <c r="K23" s="125">
        <v>2.5420077552778864E-2</v>
      </c>
      <c r="L23" s="28" t="s">
        <v>239</v>
      </c>
      <c r="M23" s="119">
        <v>20899</v>
      </c>
      <c r="N23" s="125">
        <v>3.1641820515351915E-2</v>
      </c>
      <c r="O23" s="21" t="s">
        <v>239</v>
      </c>
      <c r="P23" s="121">
        <v>20258</v>
      </c>
      <c r="Q23" s="128">
        <v>3.1676512528009848E-2</v>
      </c>
      <c r="S23" s="674"/>
      <c r="T23" s="22" t="s">
        <v>218</v>
      </c>
      <c r="U23" s="711">
        <v>20626</v>
      </c>
      <c r="V23" s="128">
        <v>0.11347441157417415</v>
      </c>
      <c r="W23" s="22" t="s">
        <v>213</v>
      </c>
      <c r="X23" s="711">
        <v>18534</v>
      </c>
      <c r="Y23" s="128">
        <v>3.7331393071024843E-2</v>
      </c>
      <c r="AB23" s="104" t="b">
        <f t="shared" si="0"/>
        <v>0</v>
      </c>
    </row>
    <row r="24" spans="2:28" s="104" customFormat="1" ht="27.75" customHeight="1">
      <c r="B24" s="1012">
        <v>18</v>
      </c>
      <c r="C24" s="571" t="s">
        <v>213</v>
      </c>
      <c r="D24" s="573">
        <v>22978</v>
      </c>
      <c r="E24" s="697">
        <f>D24/G24-1</f>
        <v>4.5309798926394418E-2</v>
      </c>
      <c r="F24" s="571" t="s">
        <v>213</v>
      </c>
      <c r="G24" s="573">
        <v>21982</v>
      </c>
      <c r="H24" s="697">
        <v>3.5714285714285809E-2</v>
      </c>
      <c r="I24" s="571" t="s">
        <v>213</v>
      </c>
      <c r="J24" s="573">
        <v>21224</v>
      </c>
      <c r="K24" s="697">
        <v>2.4868414698923091E-2</v>
      </c>
      <c r="L24" s="571" t="s">
        <v>215</v>
      </c>
      <c r="M24" s="573">
        <v>20889</v>
      </c>
      <c r="N24" s="697">
        <v>8.0707744839360496E-2</v>
      </c>
      <c r="O24" s="572" t="s">
        <v>213</v>
      </c>
      <c r="P24" s="575">
        <v>20109</v>
      </c>
      <c r="Q24" s="698">
        <v>4.364749844301441E-2</v>
      </c>
      <c r="S24" s="674"/>
      <c r="T24" s="22" t="s">
        <v>239</v>
      </c>
      <c r="U24" s="711">
        <v>19636</v>
      </c>
      <c r="V24" s="128">
        <v>9.3866636956158489E-2</v>
      </c>
      <c r="W24" s="22" t="s">
        <v>218</v>
      </c>
      <c r="X24" s="711">
        <v>18524</v>
      </c>
      <c r="Y24" s="128">
        <v>2.0887296775971231E-2</v>
      </c>
      <c r="AB24" s="104" t="b">
        <f t="shared" si="0"/>
        <v>0</v>
      </c>
    </row>
    <row r="25" spans="2:28" s="104" customFormat="1" ht="27.75" customHeight="1">
      <c r="B25" s="1012">
        <v>19</v>
      </c>
      <c r="C25" s="28" t="s">
        <v>219</v>
      </c>
      <c r="D25" s="119">
        <v>21618</v>
      </c>
      <c r="E25" s="125">
        <f>D25/G27-1</f>
        <v>6.5503474789294636E-2</v>
      </c>
      <c r="F25" s="28" t="s">
        <v>239</v>
      </c>
      <c r="G25" s="119">
        <v>20669</v>
      </c>
      <c r="H25" s="125">
        <v>-2.2603679008842859E-2</v>
      </c>
      <c r="I25" s="28" t="s">
        <v>239</v>
      </c>
      <c r="J25" s="119">
        <v>21147</v>
      </c>
      <c r="K25" s="125">
        <v>1.186659648787014E-2</v>
      </c>
      <c r="L25" s="28" t="s">
        <v>569</v>
      </c>
      <c r="M25" s="119">
        <v>20709</v>
      </c>
      <c r="N25" s="125">
        <v>2.9837386244965014E-2</v>
      </c>
      <c r="O25" s="21" t="s">
        <v>218</v>
      </c>
      <c r="P25" s="121">
        <v>19977</v>
      </c>
      <c r="Q25" s="129">
        <v>-3.1465141084068615E-2</v>
      </c>
      <c r="S25" s="674"/>
      <c r="T25" s="22" t="s">
        <v>213</v>
      </c>
      <c r="U25" s="711">
        <v>19268</v>
      </c>
      <c r="V25" s="128">
        <v>3.9602891982302824E-2</v>
      </c>
      <c r="W25" s="22" t="s">
        <v>214</v>
      </c>
      <c r="X25" s="711">
        <v>18447</v>
      </c>
      <c r="Y25" s="128">
        <v>2.7630772658904901E-2</v>
      </c>
      <c r="AB25" s="104" t="b">
        <f t="shared" si="0"/>
        <v>0</v>
      </c>
    </row>
    <row r="26" spans="2:28" s="104" customFormat="1" ht="27.75" customHeight="1">
      <c r="B26" s="1012">
        <v>20</v>
      </c>
      <c r="C26" s="571" t="s">
        <v>212</v>
      </c>
      <c r="D26" s="573">
        <v>20925</v>
      </c>
      <c r="E26" s="697">
        <f t="shared" si="1"/>
        <v>1.765392471549454E-2</v>
      </c>
      <c r="F26" s="571" t="s">
        <v>212</v>
      </c>
      <c r="G26" s="573">
        <v>20562</v>
      </c>
      <c r="H26" s="697">
        <v>1.5808714553897874E-2</v>
      </c>
      <c r="I26" s="571" t="s">
        <v>212</v>
      </c>
      <c r="J26" s="573">
        <v>20242</v>
      </c>
      <c r="K26" s="697">
        <v>-0.26072824221175273</v>
      </c>
      <c r="L26" s="571" t="s">
        <v>216</v>
      </c>
      <c r="M26" s="573">
        <v>20412</v>
      </c>
      <c r="N26" s="697">
        <v>9.2368618216846832E-2</v>
      </c>
      <c r="O26" s="572" t="s">
        <v>215</v>
      </c>
      <c r="P26" s="575">
        <v>19329</v>
      </c>
      <c r="Q26" s="698">
        <v>5.8427335450662587E-2</v>
      </c>
      <c r="S26" s="674"/>
      <c r="T26" s="22" t="s">
        <v>215</v>
      </c>
      <c r="U26" s="711">
        <v>18262</v>
      </c>
      <c r="V26" s="128">
        <v>0.11251903746573255</v>
      </c>
      <c r="W26" s="22" t="s">
        <v>239</v>
      </c>
      <c r="X26" s="711">
        <v>17951</v>
      </c>
      <c r="Y26" s="128">
        <v>4.4816948955241243E-2</v>
      </c>
      <c r="AB26" s="104" t="b">
        <f t="shared" si="0"/>
        <v>0</v>
      </c>
    </row>
    <row r="27" spans="2:28" s="104" customFormat="1" ht="27.75" customHeight="1">
      <c r="B27" s="1012">
        <v>21</v>
      </c>
      <c r="C27" s="28" t="s">
        <v>239</v>
      </c>
      <c r="D27" s="119">
        <v>20115</v>
      </c>
      <c r="E27" s="125">
        <f>D27/G25-1</f>
        <v>-2.6803425419710702E-2</v>
      </c>
      <c r="F27" s="28" t="s">
        <v>219</v>
      </c>
      <c r="G27" s="119">
        <v>20289</v>
      </c>
      <c r="H27" s="125">
        <v>9.3275137407048181E-2</v>
      </c>
      <c r="I27" s="28" t="s">
        <v>218</v>
      </c>
      <c r="J27" s="119">
        <v>19375</v>
      </c>
      <c r="K27" s="125">
        <v>-5.492249255723225E-3</v>
      </c>
      <c r="L27" s="28" t="s">
        <v>218</v>
      </c>
      <c r="M27" s="119">
        <v>19482</v>
      </c>
      <c r="N27" s="125">
        <v>-2.4778495269559997E-2</v>
      </c>
      <c r="O27" s="21" t="s">
        <v>216</v>
      </c>
      <c r="P27" s="121">
        <v>18686</v>
      </c>
      <c r="Q27" s="128">
        <v>6.2006251776072663E-2</v>
      </c>
      <c r="S27" s="674"/>
      <c r="T27" s="22" t="s">
        <v>216</v>
      </c>
      <c r="U27" s="711">
        <v>17595</v>
      </c>
      <c r="V27" s="128">
        <v>2.2489539748953957E-2</v>
      </c>
      <c r="W27" s="22" t="s">
        <v>216</v>
      </c>
      <c r="X27" s="711">
        <v>17208</v>
      </c>
      <c r="Y27" s="128">
        <v>4.265632573921474E-2</v>
      </c>
      <c r="AB27" s="104" t="b">
        <f t="shared" si="0"/>
        <v>0</v>
      </c>
    </row>
    <row r="28" spans="2:28" s="104" customFormat="1" ht="27.75" customHeight="1">
      <c r="B28" s="1012">
        <v>22</v>
      </c>
      <c r="C28" s="571" t="s">
        <v>222</v>
      </c>
      <c r="D28" s="573">
        <v>19861</v>
      </c>
      <c r="E28" s="697">
        <f>D28/G28-1</f>
        <v>3.5721735502711738E-2</v>
      </c>
      <c r="F28" s="571" t="s">
        <v>222</v>
      </c>
      <c r="G28" s="573">
        <v>19176</v>
      </c>
      <c r="H28" s="697">
        <v>5.7169634489222076E-2</v>
      </c>
      <c r="I28" s="571" t="s">
        <v>219</v>
      </c>
      <c r="J28" s="573">
        <v>18558</v>
      </c>
      <c r="K28" s="697">
        <v>4.8060089230247849E-2</v>
      </c>
      <c r="L28" s="571" t="s">
        <v>219</v>
      </c>
      <c r="M28" s="573">
        <v>17707</v>
      </c>
      <c r="N28" s="697">
        <v>4.2536297640654031E-3</v>
      </c>
      <c r="O28" s="572" t="s">
        <v>219</v>
      </c>
      <c r="P28" s="575">
        <v>17632</v>
      </c>
      <c r="Q28" s="698">
        <v>2.6011056153622425E-2</v>
      </c>
      <c r="S28" s="674"/>
      <c r="T28" s="22" t="s">
        <v>219</v>
      </c>
      <c r="U28" s="711">
        <v>17185</v>
      </c>
      <c r="V28" s="128">
        <v>7.1985528039423707E-2</v>
      </c>
      <c r="W28" s="22" t="s">
        <v>215</v>
      </c>
      <c r="X28" s="711">
        <v>16415</v>
      </c>
      <c r="Y28" s="128">
        <v>7.3577501635055498E-2</v>
      </c>
      <c r="AB28" s="104" t="b">
        <f t="shared" si="0"/>
        <v>0</v>
      </c>
    </row>
    <row r="29" spans="2:28" s="104" customFormat="1" ht="27.75" customHeight="1">
      <c r="B29" s="1012">
        <v>23</v>
      </c>
      <c r="C29" s="28" t="s">
        <v>218</v>
      </c>
      <c r="D29" s="119">
        <v>19004</v>
      </c>
      <c r="E29" s="125">
        <f t="shared" si="1"/>
        <v>-6.2748379000209242E-3</v>
      </c>
      <c r="F29" s="28" t="s">
        <v>218</v>
      </c>
      <c r="G29" s="119">
        <v>19124</v>
      </c>
      <c r="H29" s="125">
        <v>-1.2954838709677396E-2</v>
      </c>
      <c r="I29" s="28" t="s">
        <v>222</v>
      </c>
      <c r="J29" s="119">
        <v>18139</v>
      </c>
      <c r="K29" s="125">
        <v>3.3561253561253501E-2</v>
      </c>
      <c r="L29" s="28" t="s">
        <v>222</v>
      </c>
      <c r="M29" s="119">
        <v>16402</v>
      </c>
      <c r="N29" s="125">
        <v>1.4912443536909903E-2</v>
      </c>
      <c r="O29" s="21" t="s">
        <v>222</v>
      </c>
      <c r="P29" s="121">
        <v>16161</v>
      </c>
      <c r="Q29" s="129">
        <v>3.7357981898709758E-2</v>
      </c>
      <c r="S29" s="674"/>
      <c r="T29" s="22" t="s">
        <v>225</v>
      </c>
      <c r="U29" s="711">
        <v>16659</v>
      </c>
      <c r="V29" s="128">
        <v>9.5914742451154611E-2</v>
      </c>
      <c r="W29" s="22" t="s">
        <v>219</v>
      </c>
      <c r="X29" s="711">
        <v>16031</v>
      </c>
      <c r="Y29" s="128">
        <v>-2.9835390946502005E-2</v>
      </c>
      <c r="AB29" s="104" t="b">
        <f t="shared" si="0"/>
        <v>0</v>
      </c>
    </row>
    <row r="30" spans="2:28" s="104" customFormat="1" ht="27.75" customHeight="1">
      <c r="B30" s="1012">
        <v>24</v>
      </c>
      <c r="C30" s="576" t="s">
        <v>224</v>
      </c>
      <c r="D30" s="573">
        <v>17808</v>
      </c>
      <c r="E30" s="697">
        <f t="shared" si="1"/>
        <v>-4.7751457141329334E-2</v>
      </c>
      <c r="F30" s="576" t="s">
        <v>224</v>
      </c>
      <c r="G30" s="573">
        <v>18701</v>
      </c>
      <c r="H30" s="697">
        <v>8.8406471889186378E-2</v>
      </c>
      <c r="I30" s="576" t="s">
        <v>224</v>
      </c>
      <c r="J30" s="573">
        <v>17182</v>
      </c>
      <c r="K30" s="697">
        <v>6.1600247142415743E-2</v>
      </c>
      <c r="L30" s="576" t="s">
        <v>224</v>
      </c>
      <c r="M30" s="573">
        <v>16185</v>
      </c>
      <c r="N30" s="697">
        <v>0.1162838816470102</v>
      </c>
      <c r="O30" s="577" t="s">
        <v>224</v>
      </c>
      <c r="P30" s="575">
        <v>14499</v>
      </c>
      <c r="Q30" s="700">
        <v>5.462612743671813E-2</v>
      </c>
      <c r="S30" s="674"/>
      <c r="T30" s="22" t="s">
        <v>222</v>
      </c>
      <c r="U30" s="711">
        <v>15579</v>
      </c>
      <c r="V30" s="225">
        <v>1.4898513664695541</v>
      </c>
      <c r="W30" s="22" t="s">
        <v>225</v>
      </c>
      <c r="X30" s="711">
        <v>15201</v>
      </c>
      <c r="Y30" s="129">
        <v>4.0290620871863414E-3</v>
      </c>
      <c r="AB30" s="104" t="b">
        <f t="shared" si="0"/>
        <v>0</v>
      </c>
    </row>
    <row r="31" spans="2:28" s="104" customFormat="1" ht="27.75" customHeight="1" thickBot="1">
      <c r="B31" s="1013">
        <v>25</v>
      </c>
      <c r="C31" s="29" t="s">
        <v>220</v>
      </c>
      <c r="D31" s="120">
        <v>15936</v>
      </c>
      <c r="E31" s="689">
        <f>D31/G43-1</f>
        <v>0.12201647539252281</v>
      </c>
      <c r="F31" s="29" t="s">
        <v>856</v>
      </c>
      <c r="G31" s="120">
        <v>15357</v>
      </c>
      <c r="H31" s="689">
        <v>1.9315013938669745E-2</v>
      </c>
      <c r="I31" s="29" t="s">
        <v>856</v>
      </c>
      <c r="J31" s="120">
        <v>15066</v>
      </c>
      <c r="K31" s="689" t="s">
        <v>99</v>
      </c>
      <c r="L31" s="29" t="s">
        <v>236</v>
      </c>
      <c r="M31" s="120">
        <v>14413</v>
      </c>
      <c r="N31" s="126">
        <v>4.0424456796361863E-2</v>
      </c>
      <c r="O31" s="260" t="s">
        <v>236</v>
      </c>
      <c r="P31" s="122">
        <v>13853</v>
      </c>
      <c r="Q31" s="130">
        <v>2.3797206414899019E-2</v>
      </c>
      <c r="S31" s="674"/>
      <c r="T31" s="499" t="s">
        <v>224</v>
      </c>
      <c r="U31" s="712">
        <v>13748</v>
      </c>
      <c r="V31" s="130">
        <v>-0.28399562522785271</v>
      </c>
      <c r="W31" s="25" t="s">
        <v>1770</v>
      </c>
      <c r="X31" s="712">
        <v>13790</v>
      </c>
      <c r="Y31" s="130">
        <v>-4.6927914852443187E-2</v>
      </c>
      <c r="AB31" s="104" t="b">
        <f t="shared" si="0"/>
        <v>0</v>
      </c>
    </row>
    <row r="32" spans="2:28" s="103" customFormat="1" ht="15" customHeight="1">
      <c r="B32" s="56" t="s">
        <v>838</v>
      </c>
      <c r="C32" s="26"/>
      <c r="D32" s="16"/>
      <c r="E32" s="110"/>
      <c r="F32" s="26"/>
      <c r="G32" s="16"/>
      <c r="H32" s="110"/>
      <c r="I32" s="30"/>
      <c r="J32" s="16"/>
      <c r="K32" s="112"/>
      <c r="L32" s="30"/>
      <c r="M32" s="16"/>
      <c r="N32" s="112"/>
      <c r="O32" s="30"/>
      <c r="P32" s="16"/>
      <c r="Q32" s="112"/>
      <c r="S32" s="465"/>
    </row>
    <row r="33" spans="2:28" s="103" customFormat="1" ht="15" customHeight="1">
      <c r="B33" s="56" t="s">
        <v>321</v>
      </c>
      <c r="C33" s="26"/>
      <c r="D33" s="16"/>
      <c r="E33" s="110"/>
      <c r="F33" s="26"/>
      <c r="G33" s="16"/>
      <c r="H33" s="110"/>
      <c r="I33" s="30"/>
      <c r="J33" s="16"/>
      <c r="K33" s="112"/>
      <c r="L33" s="30"/>
      <c r="M33" s="16"/>
      <c r="N33" s="112"/>
      <c r="O33" s="30"/>
      <c r="P33" s="16"/>
      <c r="Q33" s="112"/>
      <c r="S33" s="465"/>
    </row>
    <row r="34" spans="2:28" s="103" customFormat="1" ht="15" customHeight="1">
      <c r="B34" s="56" t="s">
        <v>604</v>
      </c>
      <c r="C34" s="26"/>
      <c r="D34" s="16"/>
      <c r="E34" s="110"/>
      <c r="F34" s="26"/>
      <c r="G34" s="16"/>
      <c r="H34" s="110"/>
      <c r="I34" s="30"/>
      <c r="J34" s="16"/>
      <c r="K34" s="112"/>
      <c r="L34" s="30"/>
      <c r="M34" s="16"/>
      <c r="N34" s="112"/>
      <c r="O34" s="30"/>
      <c r="P34" s="16"/>
      <c r="Q34" s="112"/>
      <c r="S34" s="465"/>
    </row>
    <row r="35" spans="2:28" s="103" customFormat="1" ht="15" customHeight="1">
      <c r="B35" s="14"/>
      <c r="C35" s="26"/>
      <c r="D35" s="16"/>
      <c r="E35" s="110"/>
      <c r="F35" s="26"/>
      <c r="G35" s="16"/>
      <c r="H35" s="110"/>
      <c r="I35" s="30"/>
      <c r="J35" s="16"/>
      <c r="K35" s="112"/>
      <c r="L35" s="30"/>
      <c r="M35" s="16"/>
      <c r="N35" s="112"/>
      <c r="O35" s="30"/>
      <c r="P35" s="16"/>
      <c r="Q35" s="112"/>
      <c r="S35" s="465"/>
    </row>
    <row r="36" spans="2:28" s="103" customFormat="1" ht="16.5" customHeight="1">
      <c r="B36" s="14"/>
      <c r="C36" s="26"/>
      <c r="D36" s="16"/>
      <c r="E36" s="110"/>
      <c r="F36" s="26"/>
      <c r="G36" s="16"/>
      <c r="H36" s="110"/>
      <c r="I36" s="30"/>
      <c r="J36" s="16"/>
      <c r="K36" s="112"/>
      <c r="L36" s="30"/>
      <c r="M36" s="16"/>
      <c r="N36" s="112"/>
      <c r="O36" s="30"/>
      <c r="P36" s="16"/>
      <c r="Q36" s="112"/>
      <c r="S36" s="465"/>
    </row>
    <row r="37" spans="2:28" s="103" customFormat="1" ht="38.25" customHeight="1">
      <c r="B37" s="14"/>
      <c r="C37" s="14"/>
      <c r="D37" s="14"/>
      <c r="E37" s="115"/>
      <c r="F37" s="1738"/>
      <c r="G37" s="1738"/>
      <c r="H37" s="1738"/>
      <c r="I37" s="1738"/>
      <c r="J37" s="1738"/>
      <c r="K37" s="1738"/>
      <c r="L37" s="1738"/>
      <c r="M37" s="1738"/>
      <c r="N37" s="1738"/>
      <c r="O37" s="1738"/>
      <c r="P37" s="1738"/>
      <c r="Q37" s="112"/>
      <c r="S37" s="465"/>
    </row>
    <row r="38" spans="2:28" s="103" customFormat="1" ht="13.35" customHeight="1" thickBot="1">
      <c r="B38" s="14"/>
      <c r="C38" s="26"/>
      <c r="D38" s="16"/>
      <c r="E38" s="110"/>
      <c r="F38" s="26"/>
      <c r="G38" s="16"/>
      <c r="H38" s="110"/>
      <c r="I38" s="30"/>
      <c r="J38" s="16"/>
      <c r="K38" s="112"/>
      <c r="L38" s="30"/>
      <c r="M38" s="16"/>
      <c r="N38" s="112"/>
      <c r="O38" s="30"/>
      <c r="P38" s="16"/>
      <c r="Q38" s="112"/>
      <c r="S38" s="465"/>
    </row>
    <row r="39" spans="2:28" s="103" customFormat="1" ht="30.75" customHeight="1">
      <c r="B39" s="1736" t="s">
        <v>1651</v>
      </c>
      <c r="C39" s="460" t="s">
        <v>1652</v>
      </c>
      <c r="D39" s="461"/>
      <c r="E39" s="672"/>
      <c r="F39" s="460" t="s">
        <v>1016</v>
      </c>
      <c r="G39" s="461"/>
      <c r="H39" s="672"/>
      <c r="I39" s="460" t="s">
        <v>857</v>
      </c>
      <c r="J39" s="461"/>
      <c r="K39" s="672"/>
      <c r="L39" s="460" t="s">
        <v>548</v>
      </c>
      <c r="M39" s="461"/>
      <c r="N39" s="672"/>
      <c r="O39" s="462" t="s">
        <v>540</v>
      </c>
      <c r="P39" s="463"/>
      <c r="Q39" s="464"/>
      <c r="S39" s="465"/>
      <c r="T39" s="462" t="s">
        <v>542</v>
      </c>
      <c r="U39" s="463"/>
      <c r="V39" s="464"/>
      <c r="W39" s="462" t="s">
        <v>544</v>
      </c>
      <c r="X39" s="463"/>
      <c r="Y39" s="464"/>
    </row>
    <row r="40" spans="2:28" s="103" customFormat="1" ht="30.75" customHeight="1" thickBot="1">
      <c r="B40" s="1739"/>
      <c r="C40" s="71" t="s">
        <v>855</v>
      </c>
      <c r="D40" s="42" t="s">
        <v>183</v>
      </c>
      <c r="E40" s="675" t="s">
        <v>13</v>
      </c>
      <c r="F40" s="71" t="s">
        <v>855</v>
      </c>
      <c r="G40" s="42" t="s">
        <v>183</v>
      </c>
      <c r="H40" s="675" t="s">
        <v>13</v>
      </c>
      <c r="I40" s="71" t="s">
        <v>855</v>
      </c>
      <c r="J40" s="42" t="s">
        <v>183</v>
      </c>
      <c r="K40" s="675" t="s">
        <v>13</v>
      </c>
      <c r="L40" s="71" t="s">
        <v>855</v>
      </c>
      <c r="M40" s="42" t="s">
        <v>183</v>
      </c>
      <c r="N40" s="675" t="s">
        <v>13</v>
      </c>
      <c r="O40" s="72" t="s">
        <v>855</v>
      </c>
      <c r="P40" s="42" t="s">
        <v>183</v>
      </c>
      <c r="Q40" s="114" t="s">
        <v>13</v>
      </c>
      <c r="S40" s="465"/>
      <c r="T40" s="73" t="s">
        <v>855</v>
      </c>
      <c r="U40" s="42" t="s">
        <v>183</v>
      </c>
      <c r="V40" s="114" t="s">
        <v>13</v>
      </c>
      <c r="W40" s="73" t="s">
        <v>855</v>
      </c>
      <c r="X40" s="42" t="s">
        <v>183</v>
      </c>
      <c r="Y40" s="114" t="s">
        <v>13</v>
      </c>
    </row>
    <row r="41" spans="2:28" s="103" customFormat="1" ht="27.75" customHeight="1">
      <c r="B41" s="38">
        <v>26</v>
      </c>
      <c r="C41" s="43" t="s">
        <v>240</v>
      </c>
      <c r="D41" s="118">
        <v>15460</v>
      </c>
      <c r="E41" s="676">
        <f>D41/G41-1</f>
        <v>3.3629738583940583E-2</v>
      </c>
      <c r="F41" s="43" t="s">
        <v>240</v>
      </c>
      <c r="G41" s="118">
        <v>14957</v>
      </c>
      <c r="H41" s="676">
        <v>5.8303261869383727E-2</v>
      </c>
      <c r="I41" s="43" t="s">
        <v>240</v>
      </c>
      <c r="J41" s="118">
        <v>14133</v>
      </c>
      <c r="K41" s="676">
        <v>2.621260528608782E-2</v>
      </c>
      <c r="L41" s="43" t="s">
        <v>240</v>
      </c>
      <c r="M41" s="118">
        <v>13772</v>
      </c>
      <c r="N41" s="676">
        <v>0.10992907801418439</v>
      </c>
      <c r="O41" s="43" t="s">
        <v>225</v>
      </c>
      <c r="P41" s="118">
        <v>13637</v>
      </c>
      <c r="Q41" s="134">
        <v>-0.18140344558496913</v>
      </c>
      <c r="S41" s="465"/>
      <c r="T41" s="34" t="s">
        <v>236</v>
      </c>
      <c r="U41" s="118">
        <v>13531</v>
      </c>
      <c r="V41" s="134">
        <v>-1.8781725888324829E-2</v>
      </c>
      <c r="W41" s="34" t="s">
        <v>221</v>
      </c>
      <c r="X41" s="118">
        <v>12009</v>
      </c>
      <c r="Y41" s="134">
        <v>-2.5747508305647981E-3</v>
      </c>
      <c r="AB41" s="104" t="b">
        <f t="shared" ref="AB41:AB65" si="2">S41=E41</f>
        <v>0</v>
      </c>
    </row>
    <row r="42" spans="2:28" s="103" customFormat="1" ht="27.75" customHeight="1">
      <c r="B42" s="39">
        <v>27</v>
      </c>
      <c r="C42" s="571" t="s">
        <v>856</v>
      </c>
      <c r="D42" s="573">
        <v>15291</v>
      </c>
      <c r="E42" s="697">
        <f>D42/G31-1</f>
        <v>-4.2977143973432774E-3</v>
      </c>
      <c r="F42" s="571" t="s">
        <v>221</v>
      </c>
      <c r="G42" s="573">
        <v>14342</v>
      </c>
      <c r="H42" s="697">
        <v>4.2523806062368275E-2</v>
      </c>
      <c r="I42" s="571" t="s">
        <v>221</v>
      </c>
      <c r="J42" s="573">
        <v>13757</v>
      </c>
      <c r="K42" s="697">
        <v>0.16832271762208073</v>
      </c>
      <c r="L42" s="571" t="s">
        <v>220</v>
      </c>
      <c r="M42" s="573">
        <v>12760</v>
      </c>
      <c r="N42" s="697">
        <v>-2.019503954541968E-2</v>
      </c>
      <c r="O42" s="578" t="s">
        <v>220</v>
      </c>
      <c r="P42" s="573">
        <v>13023</v>
      </c>
      <c r="Q42" s="701">
        <v>0.23148936170212764</v>
      </c>
      <c r="S42" s="465"/>
      <c r="T42" s="35" t="s">
        <v>221</v>
      </c>
      <c r="U42" s="116">
        <v>12636</v>
      </c>
      <c r="V42" s="135">
        <v>5.2210841868598479E-2</v>
      </c>
      <c r="W42" s="35" t="s">
        <v>1771</v>
      </c>
      <c r="X42" s="116">
        <v>11657</v>
      </c>
      <c r="Y42" s="135">
        <v>-1.1364600118734636E-2</v>
      </c>
      <c r="AB42" s="104" t="b">
        <f t="shared" si="2"/>
        <v>0</v>
      </c>
    </row>
    <row r="43" spans="2:28" s="103" customFormat="1" ht="27.75" customHeight="1">
      <c r="B43" s="39">
        <v>28</v>
      </c>
      <c r="C43" s="33" t="s">
        <v>221</v>
      </c>
      <c r="D43" s="116">
        <v>14885</v>
      </c>
      <c r="E43" s="132">
        <f>D43/G42-1</f>
        <v>3.7860828336354846E-2</v>
      </c>
      <c r="F43" s="33" t="s">
        <v>220</v>
      </c>
      <c r="G43" s="116">
        <v>14203</v>
      </c>
      <c r="H43" s="132">
        <v>6.8135669699932233E-2</v>
      </c>
      <c r="I43" s="33" t="s">
        <v>220</v>
      </c>
      <c r="J43" s="116">
        <v>13297</v>
      </c>
      <c r="K43" s="132">
        <v>4.2084639498432663E-2</v>
      </c>
      <c r="L43" s="33" t="s">
        <v>223</v>
      </c>
      <c r="M43" s="116">
        <v>12750</v>
      </c>
      <c r="N43" s="132">
        <v>0.30488179306109919</v>
      </c>
      <c r="O43" s="31" t="s">
        <v>221</v>
      </c>
      <c r="P43" s="116">
        <v>12441</v>
      </c>
      <c r="Q43" s="135">
        <v>-1.5432098765432056E-2</v>
      </c>
      <c r="S43" s="465"/>
      <c r="T43" s="35" t="s">
        <v>1771</v>
      </c>
      <c r="U43" s="116">
        <v>11711</v>
      </c>
      <c r="V43" s="135">
        <v>4.6324097109033957E-3</v>
      </c>
      <c r="W43" s="35" t="s">
        <v>220</v>
      </c>
      <c r="X43" s="116">
        <v>11226</v>
      </c>
      <c r="Y43" s="135">
        <v>2.9813778552426395E-2</v>
      </c>
      <c r="AB43" s="104" t="b">
        <f t="shared" si="2"/>
        <v>0</v>
      </c>
    </row>
    <row r="44" spans="2:28" s="103" customFormat="1" ht="27.75" customHeight="1">
      <c r="B44" s="39">
        <v>29</v>
      </c>
      <c r="C44" s="571" t="s">
        <v>223</v>
      </c>
      <c r="D44" s="573">
        <v>14436</v>
      </c>
      <c r="E44" s="697">
        <f t="shared" ref="E44:E64" si="3">D44/G44-1</f>
        <v>2.8718021805743676E-2</v>
      </c>
      <c r="F44" s="571" t="s">
        <v>223</v>
      </c>
      <c r="G44" s="573">
        <v>14033</v>
      </c>
      <c r="H44" s="697">
        <v>5.9734179127020059E-2</v>
      </c>
      <c r="I44" s="571" t="s">
        <v>223</v>
      </c>
      <c r="J44" s="573">
        <v>13242</v>
      </c>
      <c r="K44" s="697">
        <v>3.858823529411759E-2</v>
      </c>
      <c r="L44" s="571" t="s">
        <v>225</v>
      </c>
      <c r="M44" s="573">
        <v>12325</v>
      </c>
      <c r="N44" s="697">
        <v>-9.6208843587299309E-2</v>
      </c>
      <c r="O44" s="578" t="s">
        <v>240</v>
      </c>
      <c r="P44" s="573">
        <v>12408</v>
      </c>
      <c r="Q44" s="701">
        <v>0.13470507544581611</v>
      </c>
      <c r="S44" s="465"/>
      <c r="T44" s="35" t="s">
        <v>223</v>
      </c>
      <c r="U44" s="116">
        <v>11557</v>
      </c>
      <c r="V44" s="135">
        <v>5.2741847331025715E-2</v>
      </c>
      <c r="W44" s="35" t="s">
        <v>223</v>
      </c>
      <c r="X44" s="116">
        <v>10978</v>
      </c>
      <c r="Y44" s="135">
        <v>4.8519579751671538E-2</v>
      </c>
      <c r="AB44" s="104" t="b">
        <f t="shared" si="2"/>
        <v>0</v>
      </c>
    </row>
    <row r="45" spans="2:28" s="103" customFormat="1" ht="27.75" customHeight="1">
      <c r="B45" s="39">
        <v>30</v>
      </c>
      <c r="C45" s="33" t="s">
        <v>225</v>
      </c>
      <c r="D45" s="116">
        <v>12185</v>
      </c>
      <c r="E45" s="132">
        <f>D45/G46-1</f>
        <v>-2.1442338580147768E-2</v>
      </c>
      <c r="F45" s="33" t="s">
        <v>236</v>
      </c>
      <c r="G45" s="116">
        <v>12547</v>
      </c>
      <c r="H45" s="132">
        <v>-1.4452910219150072E-2</v>
      </c>
      <c r="I45" s="33" t="s">
        <v>236</v>
      </c>
      <c r="J45" s="116">
        <v>12731</v>
      </c>
      <c r="K45" s="132">
        <v>-0.11670020120724345</v>
      </c>
      <c r="L45" s="33" t="s">
        <v>221</v>
      </c>
      <c r="M45" s="116">
        <v>11775</v>
      </c>
      <c r="N45" s="132">
        <v>-5.3532674222329435E-2</v>
      </c>
      <c r="O45" s="31" t="s">
        <v>1771</v>
      </c>
      <c r="P45" s="116">
        <v>12035</v>
      </c>
      <c r="Q45" s="135">
        <v>2.7666296644180743E-2</v>
      </c>
      <c r="S45" s="465"/>
      <c r="T45" s="35" t="s">
        <v>240</v>
      </c>
      <c r="U45" s="116">
        <v>10935</v>
      </c>
      <c r="V45" s="135">
        <v>0.23853211009174302</v>
      </c>
      <c r="W45" s="35" t="s">
        <v>227</v>
      </c>
      <c r="X45" s="116">
        <v>9637</v>
      </c>
      <c r="Y45" s="135">
        <v>2.7179705819654565E-2</v>
      </c>
      <c r="AB45" s="104" t="b">
        <f t="shared" si="2"/>
        <v>0</v>
      </c>
    </row>
    <row r="46" spans="2:28" s="103" customFormat="1" ht="27.75" customHeight="1">
      <c r="B46" s="39">
        <v>31</v>
      </c>
      <c r="C46" s="571" t="s">
        <v>236</v>
      </c>
      <c r="D46" s="573">
        <v>11891</v>
      </c>
      <c r="E46" s="697">
        <f>D46/G45-1</f>
        <v>-5.2283414361998903E-2</v>
      </c>
      <c r="F46" s="571" t="s">
        <v>225</v>
      </c>
      <c r="G46" s="573">
        <v>12452</v>
      </c>
      <c r="H46" s="697">
        <v>4.3580288300368863E-2</v>
      </c>
      <c r="I46" s="571" t="s">
        <v>225</v>
      </c>
      <c r="J46" s="573">
        <v>11932</v>
      </c>
      <c r="K46" s="697">
        <v>-3.1886409736308297E-2</v>
      </c>
      <c r="L46" s="571" t="s">
        <v>1771</v>
      </c>
      <c r="M46" s="573">
        <v>11675</v>
      </c>
      <c r="N46" s="697">
        <v>-2.991275446614039E-2</v>
      </c>
      <c r="O46" s="578" t="s">
        <v>227</v>
      </c>
      <c r="P46" s="573">
        <v>10794</v>
      </c>
      <c r="Q46" s="701">
        <v>6.0835380835380759E-2</v>
      </c>
      <c r="S46" s="465"/>
      <c r="T46" s="35" t="s">
        <v>220</v>
      </c>
      <c r="U46" s="116">
        <v>10575</v>
      </c>
      <c r="V46" s="135">
        <v>-5.7990379476215881E-2</v>
      </c>
      <c r="W46" s="35" t="s">
        <v>231</v>
      </c>
      <c r="X46" s="116">
        <v>9610</v>
      </c>
      <c r="Y46" s="135">
        <v>9.8781000420344878E-3</v>
      </c>
      <c r="AB46" s="104" t="b">
        <f t="shared" si="2"/>
        <v>0</v>
      </c>
    </row>
    <row r="47" spans="2:28" s="103" customFormat="1" ht="27.75" customHeight="1">
      <c r="B47" s="39">
        <v>32</v>
      </c>
      <c r="C47" s="33" t="s">
        <v>858</v>
      </c>
      <c r="D47" s="116">
        <v>11460</v>
      </c>
      <c r="E47" s="132">
        <f t="shared" si="3"/>
        <v>-1.2749827705030969E-2</v>
      </c>
      <c r="F47" s="33" t="s">
        <v>858</v>
      </c>
      <c r="G47" s="116">
        <v>11608</v>
      </c>
      <c r="H47" s="132">
        <v>-1.0063107624083245E-2</v>
      </c>
      <c r="I47" s="33" t="s">
        <v>858</v>
      </c>
      <c r="J47" s="116">
        <v>11726</v>
      </c>
      <c r="K47" s="132">
        <v>4.3683083511776299E-3</v>
      </c>
      <c r="L47" s="33" t="s">
        <v>227</v>
      </c>
      <c r="M47" s="116">
        <v>11397</v>
      </c>
      <c r="N47" s="132">
        <v>5.5864369093941102E-2</v>
      </c>
      <c r="O47" s="31" t="s">
        <v>223</v>
      </c>
      <c r="P47" s="116">
        <v>9771</v>
      </c>
      <c r="Q47" s="135">
        <v>-0.15453837501081591</v>
      </c>
      <c r="S47" s="465"/>
      <c r="T47" s="109" t="s">
        <v>227</v>
      </c>
      <c r="U47" s="116">
        <v>10175</v>
      </c>
      <c r="V47" s="135">
        <v>5.5826502023451186E-2</v>
      </c>
      <c r="W47" s="109" t="s">
        <v>1772</v>
      </c>
      <c r="X47" s="116">
        <v>8829</v>
      </c>
      <c r="Y47" s="135">
        <v>8.704752524008863E-2</v>
      </c>
      <c r="AB47" s="104" t="b">
        <f t="shared" si="2"/>
        <v>0</v>
      </c>
    </row>
    <row r="48" spans="2:28" s="103" customFormat="1" ht="27.75" customHeight="1">
      <c r="B48" s="39">
        <v>33</v>
      </c>
      <c r="C48" s="571" t="s">
        <v>227</v>
      </c>
      <c r="D48" s="573">
        <v>11334</v>
      </c>
      <c r="E48" s="697">
        <f t="shared" si="3"/>
        <v>6.7507550186534093E-3</v>
      </c>
      <c r="F48" s="571" t="s">
        <v>227</v>
      </c>
      <c r="G48" s="573">
        <v>11258</v>
      </c>
      <c r="H48" s="697">
        <v>2.89735855954667E-2</v>
      </c>
      <c r="I48" s="571" t="s">
        <v>227</v>
      </c>
      <c r="J48" s="573">
        <v>10941</v>
      </c>
      <c r="K48" s="697">
        <v>-4.0010529086601743E-2</v>
      </c>
      <c r="L48" s="571" t="s">
        <v>228</v>
      </c>
      <c r="M48" s="573">
        <v>9408</v>
      </c>
      <c r="N48" s="697">
        <v>3.5325189831627579E-2</v>
      </c>
      <c r="O48" s="578" t="s">
        <v>226</v>
      </c>
      <c r="P48" s="573">
        <v>9254</v>
      </c>
      <c r="Q48" s="701">
        <v>3.120124804992197E-2</v>
      </c>
      <c r="S48" s="465"/>
      <c r="T48" s="35" t="s">
        <v>226</v>
      </c>
      <c r="U48" s="116">
        <v>8974</v>
      </c>
      <c r="V48" s="135">
        <v>3.4944066428324261E-2</v>
      </c>
      <c r="W48" s="35" t="s">
        <v>226</v>
      </c>
      <c r="X48" s="116">
        <v>8671</v>
      </c>
      <c r="Y48" s="135">
        <v>0.25140712945590993</v>
      </c>
      <c r="AB48" s="104" t="b">
        <f t="shared" si="2"/>
        <v>0</v>
      </c>
    </row>
    <row r="49" spans="2:28" s="103" customFormat="1" ht="27.75" customHeight="1">
      <c r="B49" s="39">
        <v>34</v>
      </c>
      <c r="C49" s="33" t="s">
        <v>233</v>
      </c>
      <c r="D49" s="116">
        <v>10968</v>
      </c>
      <c r="E49" s="132">
        <f t="shared" si="3"/>
        <v>5.7564362163725846E-2</v>
      </c>
      <c r="F49" s="33" t="s">
        <v>233</v>
      </c>
      <c r="G49" s="116">
        <v>10371</v>
      </c>
      <c r="H49" s="132">
        <v>7.5829875518672152E-2</v>
      </c>
      <c r="I49" s="33" t="s">
        <v>228</v>
      </c>
      <c r="J49" s="116">
        <v>9928</v>
      </c>
      <c r="K49" s="132">
        <v>5.5272108843537504E-2</v>
      </c>
      <c r="L49" s="33" t="s">
        <v>226</v>
      </c>
      <c r="M49" s="116">
        <v>9381</v>
      </c>
      <c r="N49" s="132">
        <v>1.3723795115625714E-2</v>
      </c>
      <c r="O49" s="31" t="s">
        <v>228</v>
      </c>
      <c r="P49" s="116">
        <v>9087</v>
      </c>
      <c r="Q49" s="135">
        <v>0.10749542961608771</v>
      </c>
      <c r="S49" s="465"/>
      <c r="T49" s="35" t="s">
        <v>231</v>
      </c>
      <c r="U49" s="116">
        <v>8312</v>
      </c>
      <c r="V49" s="135">
        <v>-0.13506763787721121</v>
      </c>
      <c r="W49" s="35" t="s">
        <v>230</v>
      </c>
      <c r="X49" s="116">
        <v>7755</v>
      </c>
      <c r="Y49" s="135">
        <v>4.4866612772837433E-2</v>
      </c>
      <c r="AB49" s="104" t="b">
        <f t="shared" si="2"/>
        <v>0</v>
      </c>
    </row>
    <row r="50" spans="2:28" s="103" customFormat="1" ht="27.75" customHeight="1">
      <c r="B50" s="39">
        <v>35</v>
      </c>
      <c r="C50" s="571" t="s">
        <v>228</v>
      </c>
      <c r="D50" s="573">
        <v>10922</v>
      </c>
      <c r="E50" s="697">
        <f t="shared" si="3"/>
        <v>6.4003896736483101E-2</v>
      </c>
      <c r="F50" s="571" t="s">
        <v>228</v>
      </c>
      <c r="G50" s="573">
        <v>10265</v>
      </c>
      <c r="H50" s="697">
        <v>3.3944399677679371E-2</v>
      </c>
      <c r="I50" s="571" t="s">
        <v>226</v>
      </c>
      <c r="J50" s="573">
        <v>9647</v>
      </c>
      <c r="K50" s="697">
        <v>2.8355186014284106E-2</v>
      </c>
      <c r="L50" s="571" t="s">
        <v>1773</v>
      </c>
      <c r="M50" s="573">
        <v>9186</v>
      </c>
      <c r="N50" s="697">
        <v>9.5266483844044458E-2</v>
      </c>
      <c r="O50" s="578" t="s">
        <v>229</v>
      </c>
      <c r="P50" s="573">
        <v>8445</v>
      </c>
      <c r="Q50" s="701">
        <v>5.6021007877954165E-2</v>
      </c>
      <c r="S50" s="465"/>
      <c r="T50" s="35" t="s">
        <v>228</v>
      </c>
      <c r="U50" s="116">
        <v>8205</v>
      </c>
      <c r="V50" s="135">
        <v>8.273950910530492E-2</v>
      </c>
      <c r="W50" s="35" t="s">
        <v>233</v>
      </c>
      <c r="X50" s="116">
        <v>7717</v>
      </c>
      <c r="Y50" s="135">
        <v>-4.1366459627329211E-2</v>
      </c>
      <c r="AB50" s="104" t="b">
        <f t="shared" si="2"/>
        <v>0</v>
      </c>
    </row>
    <row r="51" spans="2:28" s="103" customFormat="1" ht="27.75" customHeight="1">
      <c r="B51" s="39">
        <v>36</v>
      </c>
      <c r="C51" s="33" t="s">
        <v>226</v>
      </c>
      <c r="D51" s="116">
        <v>10703</v>
      </c>
      <c r="E51" s="132">
        <f t="shared" si="3"/>
        <v>6.9017179384738281E-2</v>
      </c>
      <c r="F51" s="33" t="s">
        <v>226</v>
      </c>
      <c r="G51" s="116">
        <v>10012</v>
      </c>
      <c r="H51" s="132">
        <v>3.7835596558515538E-2</v>
      </c>
      <c r="I51" s="33" t="s">
        <v>233</v>
      </c>
      <c r="J51" s="116">
        <v>9640</v>
      </c>
      <c r="K51" s="132">
        <v>9.9954358740301341E-2</v>
      </c>
      <c r="L51" s="33" t="s">
        <v>233</v>
      </c>
      <c r="M51" s="116">
        <v>8764</v>
      </c>
      <c r="N51" s="132">
        <v>7.1917808219178037E-2</v>
      </c>
      <c r="O51" s="31" t="s">
        <v>1773</v>
      </c>
      <c r="P51" s="116">
        <v>8387</v>
      </c>
      <c r="Q51" s="135">
        <v>3.6071649166151909E-2</v>
      </c>
      <c r="S51" s="465"/>
      <c r="T51" s="35" t="s">
        <v>1773</v>
      </c>
      <c r="U51" s="116">
        <v>8095</v>
      </c>
      <c r="V51" s="135">
        <v>0.10844858277420233</v>
      </c>
      <c r="W51" s="35" t="s">
        <v>228</v>
      </c>
      <c r="X51" s="116">
        <v>7578</v>
      </c>
      <c r="Y51" s="135">
        <v>2.4607896160086629E-2</v>
      </c>
      <c r="AB51" s="104" t="b">
        <f t="shared" si="2"/>
        <v>0</v>
      </c>
    </row>
    <row r="52" spans="2:28" s="103" customFormat="1" ht="27.75" customHeight="1">
      <c r="B52" s="39">
        <v>37</v>
      </c>
      <c r="C52" s="571" t="s">
        <v>251</v>
      </c>
      <c r="D52" s="573">
        <v>9464</v>
      </c>
      <c r="E52" s="697">
        <f t="shared" si="3"/>
        <v>7.2164948453608213E-2</v>
      </c>
      <c r="F52" s="571" t="s">
        <v>251</v>
      </c>
      <c r="G52" s="573">
        <v>8827</v>
      </c>
      <c r="H52" s="697">
        <v>0.13472168659210704</v>
      </c>
      <c r="I52" s="571" t="s">
        <v>859</v>
      </c>
      <c r="J52" s="573">
        <v>9437</v>
      </c>
      <c r="K52" s="697">
        <v>2.7324188983235409E-2</v>
      </c>
      <c r="L52" s="571" t="s">
        <v>231</v>
      </c>
      <c r="M52" s="573">
        <v>7802</v>
      </c>
      <c r="N52" s="697">
        <v>2.9695129998680292E-2</v>
      </c>
      <c r="O52" s="578" t="s">
        <v>233</v>
      </c>
      <c r="P52" s="573">
        <v>8176</v>
      </c>
      <c r="Q52" s="701">
        <v>9.8629400698736935E-2</v>
      </c>
      <c r="S52" s="465"/>
      <c r="T52" s="35" t="s">
        <v>229</v>
      </c>
      <c r="U52" s="116">
        <v>7997</v>
      </c>
      <c r="V52" s="135">
        <v>0.10333885209713034</v>
      </c>
      <c r="W52" s="35" t="s">
        <v>232</v>
      </c>
      <c r="X52" s="116">
        <v>7365</v>
      </c>
      <c r="Y52" s="135">
        <v>3.1657094831208932E-2</v>
      </c>
      <c r="AB52" s="104" t="b">
        <f t="shared" si="2"/>
        <v>0</v>
      </c>
    </row>
    <row r="53" spans="2:28" s="103" customFormat="1" ht="27.75" customHeight="1">
      <c r="B53" s="39">
        <v>38</v>
      </c>
      <c r="C53" s="33" t="s">
        <v>325</v>
      </c>
      <c r="D53" s="116">
        <v>9226</v>
      </c>
      <c r="E53" s="132">
        <f>D53/G55-1</f>
        <v>0.13369378225608264</v>
      </c>
      <c r="F53" s="33" t="s">
        <v>231</v>
      </c>
      <c r="G53" s="116">
        <v>8569</v>
      </c>
      <c r="H53" s="132">
        <v>0.12749999999999995</v>
      </c>
      <c r="I53" s="33" t="s">
        <v>229</v>
      </c>
      <c r="J53" s="116">
        <v>7832</v>
      </c>
      <c r="K53" s="132">
        <v>1.1363636363636465E-2</v>
      </c>
      <c r="L53" s="33" t="s">
        <v>232</v>
      </c>
      <c r="M53" s="116">
        <v>7783</v>
      </c>
      <c r="N53" s="132">
        <v>5.8154561902299395E-3</v>
      </c>
      <c r="O53" s="31" t="s">
        <v>230</v>
      </c>
      <c r="P53" s="116">
        <v>8135</v>
      </c>
      <c r="Q53" s="135">
        <v>2.7795325331648746E-2</v>
      </c>
      <c r="S53" s="465"/>
      <c r="T53" s="35" t="s">
        <v>230</v>
      </c>
      <c r="U53" s="116">
        <v>7915</v>
      </c>
      <c r="V53" s="135">
        <v>2.0631850419084552E-2</v>
      </c>
      <c r="W53" s="35" t="s">
        <v>1773</v>
      </c>
      <c r="X53" s="116">
        <v>7303</v>
      </c>
      <c r="Y53" s="135">
        <v>5.2760559319590561E-2</v>
      </c>
      <c r="AB53" s="104" t="b">
        <f t="shared" si="2"/>
        <v>0</v>
      </c>
    </row>
    <row r="54" spans="2:28" s="103" customFormat="1" ht="27.75" customHeight="1">
      <c r="B54" s="39">
        <v>39</v>
      </c>
      <c r="C54" s="571" t="s">
        <v>231</v>
      </c>
      <c r="D54" s="573">
        <v>7916</v>
      </c>
      <c r="E54" s="697">
        <f>D54/G53-1</f>
        <v>-7.6204924728673129E-2</v>
      </c>
      <c r="F54" s="571" t="s">
        <v>229</v>
      </c>
      <c r="G54" s="573">
        <v>8511</v>
      </c>
      <c r="H54" s="697">
        <v>8.669560776302343E-2</v>
      </c>
      <c r="I54" s="571" t="s">
        <v>251</v>
      </c>
      <c r="J54" s="573">
        <v>7779</v>
      </c>
      <c r="K54" s="697">
        <v>6.7224584991082414E-2</v>
      </c>
      <c r="L54" s="571" t="s">
        <v>229</v>
      </c>
      <c r="M54" s="573">
        <v>7744</v>
      </c>
      <c r="N54" s="697">
        <v>-8.3007696862048563E-2</v>
      </c>
      <c r="O54" s="578" t="s">
        <v>232</v>
      </c>
      <c r="P54" s="573">
        <v>7738</v>
      </c>
      <c r="Q54" s="701">
        <v>1.5085924176833299E-2</v>
      </c>
      <c r="S54" s="465"/>
      <c r="T54" s="35" t="s">
        <v>232</v>
      </c>
      <c r="U54" s="116">
        <v>7623</v>
      </c>
      <c r="V54" s="135">
        <v>3.5030549898166896E-2</v>
      </c>
      <c r="W54" s="35" t="s">
        <v>229</v>
      </c>
      <c r="X54" s="116">
        <v>7248</v>
      </c>
      <c r="Y54" s="135">
        <v>0.18412024179055719</v>
      </c>
      <c r="AB54" s="104" t="b">
        <f t="shared" si="2"/>
        <v>0</v>
      </c>
    </row>
    <row r="55" spans="2:28" s="103" customFormat="1" ht="27.75" customHeight="1">
      <c r="B55" s="39">
        <v>40</v>
      </c>
      <c r="C55" s="33" t="s">
        <v>258</v>
      </c>
      <c r="D55" s="116">
        <v>7802</v>
      </c>
      <c r="E55" s="132">
        <f>D55/G58-1</f>
        <v>6.6138289150041052E-2</v>
      </c>
      <c r="F55" s="33" t="s">
        <v>325</v>
      </c>
      <c r="G55" s="116">
        <v>8138</v>
      </c>
      <c r="H55" s="132">
        <v>7.7595338983050821E-2</v>
      </c>
      <c r="I55" s="33" t="s">
        <v>231</v>
      </c>
      <c r="J55" s="116">
        <v>7600</v>
      </c>
      <c r="K55" s="132">
        <v>-2.5890797231479135E-2</v>
      </c>
      <c r="L55" s="33" t="s">
        <v>230</v>
      </c>
      <c r="M55" s="116">
        <v>7636</v>
      </c>
      <c r="N55" s="132">
        <v>-6.133988936693302E-2</v>
      </c>
      <c r="O55" s="31" t="s">
        <v>231</v>
      </c>
      <c r="P55" s="116">
        <v>7577</v>
      </c>
      <c r="Q55" s="135">
        <v>-8.8426371511068358E-2</v>
      </c>
      <c r="S55" s="465"/>
      <c r="T55" s="35" t="s">
        <v>233</v>
      </c>
      <c r="U55" s="116">
        <v>7442</v>
      </c>
      <c r="V55" s="135">
        <v>-3.5635609692885817E-2</v>
      </c>
      <c r="W55" s="35" t="s">
        <v>1774</v>
      </c>
      <c r="X55" s="116">
        <v>6742</v>
      </c>
      <c r="Y55" s="135">
        <v>5.0685748360166372E-3</v>
      </c>
      <c r="AB55" s="104" t="b">
        <f t="shared" si="2"/>
        <v>0</v>
      </c>
    </row>
    <row r="56" spans="2:28" s="103" customFormat="1" ht="27.75" customHeight="1">
      <c r="B56" s="39">
        <v>41</v>
      </c>
      <c r="C56" s="571" t="s">
        <v>229</v>
      </c>
      <c r="D56" s="573">
        <v>7678</v>
      </c>
      <c r="E56" s="697">
        <f>D56/G54-1</f>
        <v>-9.7873340383033747E-2</v>
      </c>
      <c r="F56" s="571" t="s">
        <v>230</v>
      </c>
      <c r="G56" s="573">
        <v>7959</v>
      </c>
      <c r="H56" s="697">
        <v>7.8747628083491561E-2</v>
      </c>
      <c r="I56" s="571" t="s">
        <v>325</v>
      </c>
      <c r="J56" s="573">
        <v>7552</v>
      </c>
      <c r="K56" s="697">
        <v>8.4122882572494895E-2</v>
      </c>
      <c r="L56" s="571" t="s">
        <v>251</v>
      </c>
      <c r="M56" s="573">
        <v>7289</v>
      </c>
      <c r="N56" s="697">
        <v>9.4115881116781708E-2</v>
      </c>
      <c r="O56" s="578" t="s">
        <v>235</v>
      </c>
      <c r="P56" s="573">
        <v>6681</v>
      </c>
      <c r="Q56" s="701">
        <v>-3.3979178716020852E-2</v>
      </c>
      <c r="S56" s="465"/>
      <c r="T56" s="35" t="s">
        <v>1774</v>
      </c>
      <c r="U56" s="116">
        <v>6916</v>
      </c>
      <c r="V56" s="135">
        <v>2.5808365470186834E-2</v>
      </c>
      <c r="W56" s="35" t="s">
        <v>325</v>
      </c>
      <c r="X56" s="116">
        <v>6324</v>
      </c>
      <c r="Y56" s="135">
        <v>-2.5127177431786607E-2</v>
      </c>
      <c r="AB56" s="104" t="b">
        <f t="shared" si="2"/>
        <v>0</v>
      </c>
    </row>
    <row r="57" spans="2:28" s="103" customFormat="1" ht="27.75" customHeight="1">
      <c r="B57" s="39">
        <v>42</v>
      </c>
      <c r="C57" s="28" t="s">
        <v>232</v>
      </c>
      <c r="D57" s="119">
        <v>7619</v>
      </c>
      <c r="E57" s="125">
        <f t="shared" si="3"/>
        <v>2.9455478989325767E-2</v>
      </c>
      <c r="F57" s="28" t="s">
        <v>232</v>
      </c>
      <c r="G57" s="119">
        <v>7401</v>
      </c>
      <c r="H57" s="125">
        <v>3.9758359089631989E-2</v>
      </c>
      <c r="I57" s="28" t="s">
        <v>230</v>
      </c>
      <c r="J57" s="119">
        <v>7378</v>
      </c>
      <c r="K57" s="125">
        <v>-3.378732320586697E-2</v>
      </c>
      <c r="L57" s="33" t="s">
        <v>325</v>
      </c>
      <c r="M57" s="116">
        <v>6966</v>
      </c>
      <c r="N57" s="132">
        <v>6.4974774499312105E-2</v>
      </c>
      <c r="O57" s="31" t="s">
        <v>251</v>
      </c>
      <c r="P57" s="116">
        <v>6662</v>
      </c>
      <c r="Q57" s="135">
        <v>8.7140992167101805E-2</v>
      </c>
      <c r="S57" s="465"/>
      <c r="T57" s="35" t="s">
        <v>234</v>
      </c>
      <c r="U57" s="116">
        <v>6571</v>
      </c>
      <c r="V57" s="135">
        <v>4.384432088959489E-2</v>
      </c>
      <c r="W57" s="35" t="s">
        <v>234</v>
      </c>
      <c r="X57" s="116">
        <v>6295</v>
      </c>
      <c r="Y57" s="135">
        <v>6.8397827562796998E-2</v>
      </c>
      <c r="AB57" s="104" t="b">
        <f t="shared" si="2"/>
        <v>0</v>
      </c>
    </row>
    <row r="58" spans="2:28" s="103" customFormat="1" ht="27.75" customHeight="1">
      <c r="B58" s="39">
        <v>43</v>
      </c>
      <c r="C58" s="571" t="s">
        <v>230</v>
      </c>
      <c r="D58" s="573">
        <v>7508</v>
      </c>
      <c r="E58" s="697">
        <f>D58/G56-1</f>
        <v>-5.6665410227415558E-2</v>
      </c>
      <c r="F58" s="571" t="s">
        <v>258</v>
      </c>
      <c r="G58" s="573">
        <v>7318</v>
      </c>
      <c r="H58" s="697">
        <v>5.8126084441873838E-2</v>
      </c>
      <c r="I58" s="571" t="s">
        <v>232</v>
      </c>
      <c r="J58" s="573">
        <v>7118</v>
      </c>
      <c r="K58" s="697">
        <v>-8.5442631376076106E-2</v>
      </c>
      <c r="L58" s="571" t="s">
        <v>234</v>
      </c>
      <c r="M58" s="573">
        <v>6773</v>
      </c>
      <c r="N58" s="697">
        <v>1.910923863978331E-2</v>
      </c>
      <c r="O58" s="578" t="s">
        <v>234</v>
      </c>
      <c r="P58" s="573">
        <v>6646</v>
      </c>
      <c r="Q58" s="701">
        <v>1.1413787855729662E-2</v>
      </c>
      <c r="S58" s="465"/>
      <c r="T58" s="35" t="s">
        <v>325</v>
      </c>
      <c r="U58" s="116">
        <v>6465</v>
      </c>
      <c r="V58" s="135">
        <v>2.2296015180265583E-2</v>
      </c>
      <c r="W58" s="35" t="s">
        <v>222</v>
      </c>
      <c r="X58" s="116">
        <v>6257</v>
      </c>
      <c r="Y58" s="135">
        <v>5.0537273337810662E-2</v>
      </c>
      <c r="AB58" s="104" t="b">
        <f t="shared" si="2"/>
        <v>0</v>
      </c>
    </row>
    <row r="59" spans="2:28" s="103" customFormat="1" ht="27.75" customHeight="1">
      <c r="B59" s="39">
        <v>44</v>
      </c>
      <c r="C59" s="28" t="s">
        <v>570</v>
      </c>
      <c r="D59" s="119">
        <v>7210</v>
      </c>
      <c r="E59" s="125">
        <f t="shared" si="3"/>
        <v>1.5492957746478853E-2</v>
      </c>
      <c r="F59" s="28" t="s">
        <v>570</v>
      </c>
      <c r="G59" s="119">
        <v>7100</v>
      </c>
      <c r="H59" s="125">
        <v>4.9209398551795402E-2</v>
      </c>
      <c r="I59" s="28" t="s">
        <v>258</v>
      </c>
      <c r="J59" s="119">
        <v>6916</v>
      </c>
      <c r="K59" s="125">
        <v>0.10514541387024612</v>
      </c>
      <c r="L59" s="33" t="s">
        <v>570</v>
      </c>
      <c r="M59" s="116">
        <v>6753</v>
      </c>
      <c r="N59" s="132">
        <v>1.0776829815895894E-2</v>
      </c>
      <c r="O59" s="31" t="s">
        <v>325</v>
      </c>
      <c r="P59" s="116">
        <v>6541</v>
      </c>
      <c r="Q59" s="135">
        <v>1.1755607115235822E-2</v>
      </c>
      <c r="S59" s="465"/>
      <c r="T59" s="35" t="s">
        <v>241</v>
      </c>
      <c r="U59" s="116">
        <v>6156</v>
      </c>
      <c r="V59" s="135">
        <v>3.4795763993948459E-2</v>
      </c>
      <c r="W59" s="35" t="s">
        <v>256</v>
      </c>
      <c r="X59" s="116">
        <v>6175</v>
      </c>
      <c r="Y59" s="135">
        <v>3.9018045846204163E-3</v>
      </c>
      <c r="AB59" s="104" t="b">
        <f t="shared" si="2"/>
        <v>0</v>
      </c>
    </row>
    <row r="60" spans="2:28" s="103" customFormat="1" ht="27.75" customHeight="1">
      <c r="B60" s="39">
        <v>45</v>
      </c>
      <c r="C60" s="571" t="s">
        <v>234</v>
      </c>
      <c r="D60" s="573">
        <v>7121</v>
      </c>
      <c r="E60" s="697">
        <f>D60/G60-1</f>
        <v>1.9032627361190713E-2</v>
      </c>
      <c r="F60" s="571" t="s">
        <v>234</v>
      </c>
      <c r="G60" s="573">
        <v>6988</v>
      </c>
      <c r="H60" s="697">
        <v>1.7916970138383004E-2</v>
      </c>
      <c r="I60" s="571" t="s">
        <v>234</v>
      </c>
      <c r="J60" s="573">
        <v>6865</v>
      </c>
      <c r="K60" s="697">
        <v>1.3583345637088406E-2</v>
      </c>
      <c r="L60" s="571" t="s">
        <v>238</v>
      </c>
      <c r="M60" s="573">
        <v>6258</v>
      </c>
      <c r="N60" s="697">
        <v>4.0226063829787329E-2</v>
      </c>
      <c r="O60" s="578" t="s">
        <v>256</v>
      </c>
      <c r="P60" s="573">
        <v>6039</v>
      </c>
      <c r="Q60" s="701">
        <v>1.0035122930255991E-2</v>
      </c>
      <c r="S60" s="465"/>
      <c r="T60" s="35" t="s">
        <v>251</v>
      </c>
      <c r="U60" s="116">
        <v>6128</v>
      </c>
      <c r="V60" s="135">
        <v>0.18667699457784659</v>
      </c>
      <c r="W60" s="35" t="s">
        <v>241</v>
      </c>
      <c r="X60" s="116">
        <v>5949</v>
      </c>
      <c r="Y60" s="135">
        <v>2.5512842613342634E-2</v>
      </c>
      <c r="AB60" s="104" t="b">
        <f t="shared" si="2"/>
        <v>0</v>
      </c>
    </row>
    <row r="61" spans="2:28" s="103" customFormat="1" ht="27.75" customHeight="1">
      <c r="B61" s="39">
        <v>46</v>
      </c>
      <c r="C61" s="28" t="s">
        <v>237</v>
      </c>
      <c r="D61" s="119">
        <v>6719</v>
      </c>
      <c r="E61" s="125">
        <f>D61/G61-1</f>
        <v>1.849325450962569E-2</v>
      </c>
      <c r="F61" s="28" t="s">
        <v>237</v>
      </c>
      <c r="G61" s="119">
        <v>6597</v>
      </c>
      <c r="H61" s="125">
        <v>3.6449332285938718E-2</v>
      </c>
      <c r="I61" s="28" t="s">
        <v>570</v>
      </c>
      <c r="J61" s="119">
        <v>6767</v>
      </c>
      <c r="K61" s="125">
        <v>2.0731526728861027E-3</v>
      </c>
      <c r="L61" s="33" t="s">
        <v>258</v>
      </c>
      <c r="M61" s="116">
        <v>6258</v>
      </c>
      <c r="N61" s="132">
        <v>0.11909871244635184</v>
      </c>
      <c r="O61" s="31" t="s">
        <v>238</v>
      </c>
      <c r="P61" s="116">
        <v>6016</v>
      </c>
      <c r="Q61" s="135">
        <v>1.0582899378464683E-2</v>
      </c>
      <c r="S61" s="465"/>
      <c r="T61" s="35" t="s">
        <v>256</v>
      </c>
      <c r="U61" s="116">
        <v>5979</v>
      </c>
      <c r="V61" s="135">
        <v>-3.1740890688259138E-2</v>
      </c>
      <c r="W61" s="35" t="s">
        <v>238</v>
      </c>
      <c r="X61" s="116">
        <v>5606</v>
      </c>
      <c r="Y61" s="135">
        <v>6.4160971905846687E-2</v>
      </c>
      <c r="AB61" s="104" t="b">
        <f t="shared" si="2"/>
        <v>0</v>
      </c>
    </row>
    <row r="62" spans="2:28" s="103" customFormat="1" ht="27.75" customHeight="1">
      <c r="B62" s="39">
        <v>47</v>
      </c>
      <c r="C62" s="571" t="s">
        <v>238</v>
      </c>
      <c r="D62" s="573">
        <v>6470</v>
      </c>
      <c r="E62" s="702">
        <f>D62/G63-1</f>
        <v>4.8622366288492813E-2</v>
      </c>
      <c r="F62" s="571" t="s">
        <v>859</v>
      </c>
      <c r="G62" s="573">
        <v>6221</v>
      </c>
      <c r="H62" s="702" t="s">
        <v>99</v>
      </c>
      <c r="I62" s="571" t="s">
        <v>237</v>
      </c>
      <c r="J62" s="573">
        <v>6365</v>
      </c>
      <c r="K62" s="697">
        <v>4.9637203166226884E-2</v>
      </c>
      <c r="L62" s="571" t="s">
        <v>241</v>
      </c>
      <c r="M62" s="573">
        <v>6221</v>
      </c>
      <c r="N62" s="697">
        <v>4.4668345927791675E-2</v>
      </c>
      <c r="O62" s="578" t="s">
        <v>241</v>
      </c>
      <c r="P62" s="573">
        <v>5955</v>
      </c>
      <c r="Q62" s="701">
        <v>-3.2651072124756375E-2</v>
      </c>
      <c r="S62" s="465"/>
      <c r="T62" s="35" t="s">
        <v>238</v>
      </c>
      <c r="U62" s="116">
        <v>5953</v>
      </c>
      <c r="V62" s="135">
        <v>6.1897966464502296E-2</v>
      </c>
      <c r="W62" s="35" t="s">
        <v>1775</v>
      </c>
      <c r="X62" s="116">
        <v>5335</v>
      </c>
      <c r="Y62" s="135">
        <v>-3.3514492753623171E-2</v>
      </c>
      <c r="AB62" s="104" t="b">
        <f t="shared" si="2"/>
        <v>0</v>
      </c>
    </row>
    <row r="63" spans="2:28" s="103" customFormat="1" ht="27.75" customHeight="1">
      <c r="B63" s="39">
        <v>48</v>
      </c>
      <c r="C63" s="28" t="s">
        <v>860</v>
      </c>
      <c r="D63" s="119">
        <v>6442</v>
      </c>
      <c r="E63" s="125">
        <f>D63/G65-1</f>
        <v>0.12878920623795342</v>
      </c>
      <c r="F63" s="28" t="s">
        <v>238</v>
      </c>
      <c r="G63" s="119">
        <v>6170</v>
      </c>
      <c r="H63" s="125">
        <v>-2.249683143219261E-2</v>
      </c>
      <c r="I63" s="28" t="s">
        <v>238</v>
      </c>
      <c r="J63" s="119">
        <v>6312</v>
      </c>
      <c r="K63" s="125">
        <v>8.6289549376796781E-3</v>
      </c>
      <c r="L63" s="33" t="s">
        <v>237</v>
      </c>
      <c r="M63" s="116">
        <v>6064</v>
      </c>
      <c r="N63" s="132">
        <v>4.4436789528074394E-2</v>
      </c>
      <c r="O63" s="31" t="s">
        <v>237</v>
      </c>
      <c r="P63" s="116">
        <v>5806</v>
      </c>
      <c r="Q63" s="135">
        <v>1.9311797752809001E-2</v>
      </c>
      <c r="S63" s="465"/>
      <c r="T63" s="35" t="s">
        <v>237</v>
      </c>
      <c r="U63" s="116">
        <v>5696</v>
      </c>
      <c r="V63" s="135">
        <v>7.5731822474032207E-2</v>
      </c>
      <c r="W63" s="35" t="s">
        <v>237</v>
      </c>
      <c r="X63" s="116">
        <v>5295</v>
      </c>
      <c r="Y63" s="135">
        <v>3.1761496492595409E-2</v>
      </c>
      <c r="AB63" s="104" t="b">
        <f t="shared" si="2"/>
        <v>0</v>
      </c>
    </row>
    <row r="64" spans="2:28" s="103" customFormat="1" ht="27.75" customHeight="1">
      <c r="B64" s="39">
        <v>49</v>
      </c>
      <c r="C64" s="571" t="s">
        <v>241</v>
      </c>
      <c r="D64" s="573">
        <v>6412</v>
      </c>
      <c r="E64" s="697">
        <f t="shared" si="3"/>
        <v>7.0808283233132929E-2</v>
      </c>
      <c r="F64" s="571" t="s">
        <v>241</v>
      </c>
      <c r="G64" s="573">
        <v>5988</v>
      </c>
      <c r="H64" s="697">
        <v>3.1831127492041311E-3</v>
      </c>
      <c r="I64" s="571" t="s">
        <v>860</v>
      </c>
      <c r="J64" s="573">
        <v>6232</v>
      </c>
      <c r="K64" s="697">
        <v>0.15364679748241383</v>
      </c>
      <c r="L64" s="571" t="s">
        <v>571</v>
      </c>
      <c r="M64" s="573">
        <v>5872</v>
      </c>
      <c r="N64" s="697">
        <v>-2.7653585030634198E-2</v>
      </c>
      <c r="O64" s="578" t="s">
        <v>1775</v>
      </c>
      <c r="P64" s="573">
        <v>5713</v>
      </c>
      <c r="Q64" s="701">
        <v>6.3413774881098117E-3</v>
      </c>
      <c r="S64" s="465"/>
      <c r="T64" s="35" t="s">
        <v>1775</v>
      </c>
      <c r="U64" s="116">
        <v>5677</v>
      </c>
      <c r="V64" s="135">
        <v>6.4104967197750717E-2</v>
      </c>
      <c r="W64" s="35" t="s">
        <v>251</v>
      </c>
      <c r="X64" s="116">
        <v>5164</v>
      </c>
      <c r="Y64" s="135">
        <v>7.3150457190357399E-2</v>
      </c>
      <c r="AB64" s="104" t="b">
        <f t="shared" si="2"/>
        <v>0</v>
      </c>
    </row>
    <row r="65" spans="2:28" s="103" customFormat="1" ht="27.75" customHeight="1" thickBot="1">
      <c r="B65" s="40">
        <v>50</v>
      </c>
      <c r="C65" s="105" t="s">
        <v>859</v>
      </c>
      <c r="D65" s="117">
        <v>6134</v>
      </c>
      <c r="E65" s="133">
        <f>D65/G62-1</f>
        <v>-1.3984889889085306E-2</v>
      </c>
      <c r="F65" s="105" t="s">
        <v>860</v>
      </c>
      <c r="G65" s="117">
        <v>5707</v>
      </c>
      <c r="H65" s="133">
        <v>-8.4242618741976916E-2</v>
      </c>
      <c r="I65" s="105" t="s">
        <v>241</v>
      </c>
      <c r="J65" s="117">
        <v>5969</v>
      </c>
      <c r="K65" s="133">
        <v>-4.0507956920109334E-2</v>
      </c>
      <c r="L65" s="105" t="s">
        <v>1775</v>
      </c>
      <c r="M65" s="117">
        <v>5402</v>
      </c>
      <c r="N65" s="133">
        <v>-5.4437248380885706E-2</v>
      </c>
      <c r="O65" s="44" t="s">
        <v>258</v>
      </c>
      <c r="P65" s="117">
        <v>5592</v>
      </c>
      <c r="Q65" s="136">
        <v>0.10382945124358467</v>
      </c>
      <c r="S65" s="465"/>
      <c r="T65" s="37" t="s">
        <v>258</v>
      </c>
      <c r="U65" s="117">
        <v>5066</v>
      </c>
      <c r="V65" s="136">
        <v>0.22101711255724266</v>
      </c>
      <c r="W65" s="37" t="s">
        <v>1776</v>
      </c>
      <c r="X65" s="117">
        <v>4196</v>
      </c>
      <c r="Y65" s="136">
        <v>-2.1403091557669063E-3</v>
      </c>
      <c r="AB65" s="104" t="b">
        <f t="shared" si="2"/>
        <v>0</v>
      </c>
    </row>
    <row r="66" spans="2:28" ht="15" customHeight="1">
      <c r="B66" s="56" t="s">
        <v>606</v>
      </c>
      <c r="S66" s="389"/>
    </row>
    <row r="67" spans="2:28" ht="15" customHeight="1">
      <c r="B67" s="56"/>
      <c r="S67" s="389"/>
    </row>
    <row r="68" spans="2:28" ht="15" customHeight="1">
      <c r="S68" s="389"/>
    </row>
    <row r="69" spans="2:28" ht="15" customHeight="1">
      <c r="S69" s="389"/>
    </row>
    <row r="70" spans="2:28" s="103" customFormat="1" ht="16.5" customHeight="1">
      <c r="B70" s="14"/>
      <c r="C70" s="26"/>
      <c r="D70" s="16"/>
      <c r="E70" s="110"/>
      <c r="F70" s="26"/>
      <c r="G70" s="16"/>
      <c r="H70" s="110"/>
      <c r="I70" s="30"/>
      <c r="J70" s="16"/>
      <c r="K70" s="112"/>
      <c r="L70" s="30"/>
      <c r="M70" s="16"/>
      <c r="N70" s="112"/>
      <c r="O70" s="30"/>
      <c r="P70" s="16"/>
      <c r="Q70" s="112"/>
      <c r="S70" s="465"/>
    </row>
    <row r="71" spans="2:28" s="103" customFormat="1" ht="38.25" customHeight="1">
      <c r="B71" s="14"/>
      <c r="C71" s="14"/>
      <c r="D71" s="14"/>
      <c r="E71" s="115"/>
      <c r="F71" s="1738"/>
      <c r="G71" s="1738"/>
      <c r="H71" s="1738"/>
      <c r="I71" s="1738"/>
      <c r="J71" s="1738"/>
      <c r="K71" s="1738"/>
      <c r="L71" s="1738"/>
      <c r="M71" s="1738"/>
      <c r="N71" s="1738"/>
      <c r="O71" s="1738"/>
      <c r="P71" s="1738"/>
      <c r="Q71" s="112"/>
      <c r="S71" s="465"/>
    </row>
    <row r="72" spans="2:28" s="103" customFormat="1" ht="13.35" customHeight="1" thickBot="1">
      <c r="B72" s="14"/>
      <c r="C72" s="26"/>
      <c r="D72" s="16"/>
      <c r="E72" s="110"/>
      <c r="F72" s="26"/>
      <c r="G72" s="16"/>
      <c r="H72" s="110"/>
      <c r="I72" s="30"/>
      <c r="J72" s="16"/>
      <c r="K72" s="112"/>
      <c r="L72" s="30"/>
      <c r="M72" s="16"/>
      <c r="N72" s="112"/>
      <c r="O72" s="30"/>
      <c r="P72" s="16"/>
      <c r="Q72" s="112"/>
      <c r="S72" s="465"/>
    </row>
    <row r="73" spans="2:28" s="103" customFormat="1" ht="30.75" customHeight="1">
      <c r="B73" s="1736" t="s">
        <v>1651</v>
      </c>
      <c r="C73" s="460" t="s">
        <v>1652</v>
      </c>
      <c r="D73" s="461"/>
      <c r="E73" s="672"/>
      <c r="F73" s="460" t="s">
        <v>1016</v>
      </c>
      <c r="G73" s="461"/>
      <c r="H73" s="672"/>
      <c r="I73" s="460" t="s">
        <v>857</v>
      </c>
      <c r="J73" s="461"/>
      <c r="K73" s="672"/>
      <c r="L73" s="460" t="s">
        <v>548</v>
      </c>
      <c r="M73" s="461"/>
      <c r="N73" s="672"/>
      <c r="O73" s="462" t="s">
        <v>540</v>
      </c>
      <c r="P73" s="463"/>
      <c r="Q73" s="464"/>
      <c r="S73" s="465"/>
      <c r="T73" s="462" t="s">
        <v>542</v>
      </c>
      <c r="U73" s="463"/>
      <c r="V73" s="464"/>
      <c r="W73" s="462" t="s">
        <v>544</v>
      </c>
      <c r="X73" s="463"/>
      <c r="Y73" s="464"/>
    </row>
    <row r="74" spans="2:28" s="103" customFormat="1" ht="30.75" customHeight="1" thickBot="1">
      <c r="B74" s="1739"/>
      <c r="C74" s="71" t="s">
        <v>855</v>
      </c>
      <c r="D74" s="42" t="s">
        <v>183</v>
      </c>
      <c r="E74" s="675" t="s">
        <v>13</v>
      </c>
      <c r="F74" s="71" t="s">
        <v>855</v>
      </c>
      <c r="G74" s="42" t="s">
        <v>183</v>
      </c>
      <c r="H74" s="675" t="s">
        <v>13</v>
      </c>
      <c r="I74" s="71" t="s">
        <v>855</v>
      </c>
      <c r="J74" s="42" t="s">
        <v>183</v>
      </c>
      <c r="K74" s="675" t="s">
        <v>13</v>
      </c>
      <c r="L74" s="71" t="s">
        <v>855</v>
      </c>
      <c r="M74" s="42" t="s">
        <v>183</v>
      </c>
      <c r="N74" s="675" t="s">
        <v>13</v>
      </c>
      <c r="O74" s="72" t="s">
        <v>855</v>
      </c>
      <c r="P74" s="42" t="s">
        <v>183</v>
      </c>
      <c r="Q74" s="114" t="s">
        <v>13</v>
      </c>
      <c r="S74" s="465"/>
      <c r="T74" s="73" t="s">
        <v>855</v>
      </c>
      <c r="U74" s="42" t="s">
        <v>183</v>
      </c>
      <c r="V74" s="114" t="s">
        <v>13</v>
      </c>
      <c r="W74" s="73" t="s">
        <v>855</v>
      </c>
      <c r="X74" s="42" t="s">
        <v>183</v>
      </c>
      <c r="Y74" s="114" t="s">
        <v>13</v>
      </c>
    </row>
    <row r="75" spans="2:28" s="103" customFormat="1" ht="27.75" customHeight="1">
      <c r="B75" s="38">
        <v>51</v>
      </c>
      <c r="C75" s="257" t="s">
        <v>257</v>
      </c>
      <c r="D75" s="258">
        <v>5736</v>
      </c>
      <c r="E75" s="690">
        <f>D75/G75-1</f>
        <v>2.814124395052886E-2</v>
      </c>
      <c r="F75" s="691" t="s">
        <v>257</v>
      </c>
      <c r="G75" s="258">
        <v>5579</v>
      </c>
      <c r="H75" s="690">
        <v>5.8834693490225742E-2</v>
      </c>
      <c r="I75" s="257" t="s">
        <v>571</v>
      </c>
      <c r="J75" s="258">
        <v>5721</v>
      </c>
      <c r="K75" s="690">
        <v>-2.5715258855585788E-2</v>
      </c>
      <c r="L75" s="43" t="s">
        <v>257</v>
      </c>
      <c r="M75" s="118">
        <v>5001</v>
      </c>
      <c r="N75" s="676">
        <v>3.6047234307023057E-2</v>
      </c>
      <c r="O75" s="43" t="s">
        <v>243</v>
      </c>
      <c r="P75" s="118">
        <v>5161</v>
      </c>
      <c r="Q75" s="134">
        <v>0.14282550930026572</v>
      </c>
      <c r="S75" s="465"/>
      <c r="T75" s="34" t="s">
        <v>1776</v>
      </c>
      <c r="U75" s="118">
        <v>4516</v>
      </c>
      <c r="V75" s="134">
        <v>7.6263107721639578E-2</v>
      </c>
      <c r="W75" s="34" t="s">
        <v>258</v>
      </c>
      <c r="X75" s="118">
        <v>4149</v>
      </c>
      <c r="Y75" s="134">
        <v>0.11203430715625839</v>
      </c>
      <c r="AB75" s="104" t="b">
        <f t="shared" ref="AB75:AB99" si="4">S75=E75</f>
        <v>0</v>
      </c>
    </row>
    <row r="76" spans="2:28" s="103" customFormat="1" ht="27.75" customHeight="1">
      <c r="B76" s="39">
        <v>52</v>
      </c>
      <c r="C76" s="571" t="s">
        <v>242</v>
      </c>
      <c r="D76" s="573">
        <v>5707</v>
      </c>
      <c r="E76" s="697">
        <f t="shared" ref="E76:E95" si="5">D76/G76-1</f>
        <v>2.4596050269299896E-2</v>
      </c>
      <c r="F76" s="571" t="s">
        <v>242</v>
      </c>
      <c r="G76" s="573">
        <v>5570</v>
      </c>
      <c r="H76" s="697">
        <v>5.7528004556673729E-2</v>
      </c>
      <c r="I76" s="571" t="s">
        <v>257</v>
      </c>
      <c r="J76" s="573">
        <v>5269</v>
      </c>
      <c r="K76" s="697">
        <v>5.3589282143571282E-2</v>
      </c>
      <c r="L76" s="571" t="s">
        <v>572</v>
      </c>
      <c r="M76" s="573">
        <v>4820</v>
      </c>
      <c r="N76" s="697">
        <v>-6.6072466576244882E-2</v>
      </c>
      <c r="O76" s="578" t="s">
        <v>257</v>
      </c>
      <c r="P76" s="573">
        <v>4827</v>
      </c>
      <c r="Q76" s="701">
        <v>0.12885874649204854</v>
      </c>
      <c r="S76" s="465"/>
      <c r="T76" s="35" t="s">
        <v>244</v>
      </c>
      <c r="U76" s="116">
        <v>4280</v>
      </c>
      <c r="V76" s="135">
        <v>3.4066199565112365E-2</v>
      </c>
      <c r="W76" s="35" t="s">
        <v>244</v>
      </c>
      <c r="X76" s="116">
        <v>4139</v>
      </c>
      <c r="Y76" s="135">
        <v>4.2044310171198473E-2</v>
      </c>
      <c r="AB76" s="104" t="b">
        <f t="shared" si="4"/>
        <v>0</v>
      </c>
    </row>
    <row r="77" spans="2:28" s="103" customFormat="1" ht="27.75" customHeight="1">
      <c r="B77" s="39">
        <v>53</v>
      </c>
      <c r="C77" s="28" t="s">
        <v>247</v>
      </c>
      <c r="D77" s="119">
        <v>5315</v>
      </c>
      <c r="E77" s="125">
        <f>D77/G79-1</f>
        <v>4.3384373773066365E-2</v>
      </c>
      <c r="F77" s="28" t="s">
        <v>571</v>
      </c>
      <c r="G77" s="119">
        <v>5338</v>
      </c>
      <c r="H77" s="125">
        <v>-6.6946338052787935E-2</v>
      </c>
      <c r="I77" s="28" t="s">
        <v>242</v>
      </c>
      <c r="J77" s="119">
        <v>5267</v>
      </c>
      <c r="K77" s="125">
        <v>0.17279002449343128</v>
      </c>
      <c r="L77" s="33" t="s">
        <v>242</v>
      </c>
      <c r="M77" s="116">
        <v>4491</v>
      </c>
      <c r="N77" s="132">
        <v>9.536585365853667E-2</v>
      </c>
      <c r="O77" s="31" t="s">
        <v>244</v>
      </c>
      <c r="P77" s="116">
        <v>4340</v>
      </c>
      <c r="Q77" s="135">
        <v>1.4018691588784993E-2</v>
      </c>
      <c r="S77" s="465"/>
      <c r="T77" s="35" t="s">
        <v>257</v>
      </c>
      <c r="U77" s="116">
        <v>4276</v>
      </c>
      <c r="V77" s="135">
        <v>0.2722404046414757</v>
      </c>
      <c r="W77" s="35" t="s">
        <v>245</v>
      </c>
      <c r="X77" s="116">
        <v>4052</v>
      </c>
      <c r="Y77" s="135">
        <v>6.0455378173253083E-2</v>
      </c>
      <c r="AB77" s="104" t="b">
        <f t="shared" si="4"/>
        <v>0</v>
      </c>
    </row>
    <row r="78" spans="2:28" s="103" customFormat="1" ht="27.75" customHeight="1">
      <c r="B78" s="39">
        <v>54</v>
      </c>
      <c r="C78" s="571" t="s">
        <v>1018</v>
      </c>
      <c r="D78" s="573">
        <v>5106</v>
      </c>
      <c r="E78" s="702">
        <f>D78/G80-1</f>
        <v>2.9850746268656803E-2</v>
      </c>
      <c r="F78" s="571" t="s">
        <v>1017</v>
      </c>
      <c r="G78" s="573">
        <v>5169</v>
      </c>
      <c r="H78" s="702" t="s">
        <v>99</v>
      </c>
      <c r="I78" s="571" t="s">
        <v>247</v>
      </c>
      <c r="J78" s="573">
        <v>4921</v>
      </c>
      <c r="K78" s="697">
        <v>0.10559424848348686</v>
      </c>
      <c r="L78" s="571" t="s">
        <v>244</v>
      </c>
      <c r="M78" s="573">
        <v>4484</v>
      </c>
      <c r="N78" s="697">
        <v>3.3179723502304137E-2</v>
      </c>
      <c r="O78" s="578" t="s">
        <v>242</v>
      </c>
      <c r="P78" s="573">
        <v>4100</v>
      </c>
      <c r="Q78" s="701">
        <v>8.0368906455863032E-2</v>
      </c>
      <c r="S78" s="465"/>
      <c r="T78" s="35" t="s">
        <v>245</v>
      </c>
      <c r="U78" s="116">
        <v>4065</v>
      </c>
      <c r="V78" s="135">
        <v>3.2082922013820792E-3</v>
      </c>
      <c r="W78" s="35" t="s">
        <v>249</v>
      </c>
      <c r="X78" s="116">
        <v>3887</v>
      </c>
      <c r="Y78" s="135">
        <v>-2.566076469078804E-3</v>
      </c>
      <c r="AB78" s="104" t="b">
        <f t="shared" si="4"/>
        <v>0</v>
      </c>
    </row>
    <row r="79" spans="2:28" s="103" customFormat="1" ht="27.75" customHeight="1">
      <c r="B79" s="39">
        <v>55</v>
      </c>
      <c r="C79" s="28" t="s">
        <v>1017</v>
      </c>
      <c r="D79" s="119">
        <v>5077</v>
      </c>
      <c r="E79" s="125">
        <f>D79/G78-1</f>
        <v>-1.7798413619655618E-2</v>
      </c>
      <c r="F79" s="28" t="s">
        <v>247</v>
      </c>
      <c r="G79" s="119">
        <v>5094</v>
      </c>
      <c r="H79" s="125">
        <v>3.5155456208087799E-2</v>
      </c>
      <c r="I79" s="28" t="s">
        <v>572</v>
      </c>
      <c r="J79" s="119">
        <v>4729</v>
      </c>
      <c r="K79" s="125">
        <v>-1.8879668049792575E-2</v>
      </c>
      <c r="L79" s="33" t="s">
        <v>247</v>
      </c>
      <c r="M79" s="116">
        <v>4451</v>
      </c>
      <c r="N79" s="132">
        <v>0.16366013071895424</v>
      </c>
      <c r="O79" s="31" t="s">
        <v>245</v>
      </c>
      <c r="P79" s="116">
        <v>4079</v>
      </c>
      <c r="Q79" s="135">
        <v>3.4440344403443568E-3</v>
      </c>
      <c r="S79" s="465"/>
      <c r="T79" s="35" t="s">
        <v>249</v>
      </c>
      <c r="U79" s="116">
        <v>3879</v>
      </c>
      <c r="V79" s="135">
        <v>-2.0581425263699327E-3</v>
      </c>
      <c r="W79" s="35" t="s">
        <v>261</v>
      </c>
      <c r="X79" s="116">
        <v>3573</v>
      </c>
      <c r="Y79" s="135">
        <v>7.4263379434756471E-2</v>
      </c>
      <c r="AB79" s="104" t="b">
        <f t="shared" si="4"/>
        <v>0</v>
      </c>
    </row>
    <row r="80" spans="2:28" s="103" customFormat="1" ht="27.75" customHeight="1">
      <c r="B80" s="39">
        <v>56</v>
      </c>
      <c r="C80" s="571" t="s">
        <v>246</v>
      </c>
      <c r="D80" s="573">
        <v>4945</v>
      </c>
      <c r="E80" s="697">
        <f>D80/G81-1</f>
        <v>5.0786230344241456E-2</v>
      </c>
      <c r="F80" s="571" t="s">
        <v>1018</v>
      </c>
      <c r="G80" s="573">
        <v>4958</v>
      </c>
      <c r="H80" s="697">
        <v>4.8424614083315776E-2</v>
      </c>
      <c r="I80" s="571" t="s">
        <v>244</v>
      </c>
      <c r="J80" s="573">
        <v>4591</v>
      </c>
      <c r="K80" s="697">
        <v>2.3862622658340715E-2</v>
      </c>
      <c r="L80" s="571" t="s">
        <v>245</v>
      </c>
      <c r="M80" s="573">
        <v>4346</v>
      </c>
      <c r="N80" s="697">
        <v>6.5457219906839947E-2</v>
      </c>
      <c r="O80" s="578" t="s">
        <v>246</v>
      </c>
      <c r="P80" s="573">
        <v>4065</v>
      </c>
      <c r="Q80" s="701">
        <v>4.9032258064516165E-2</v>
      </c>
      <c r="S80" s="465"/>
      <c r="T80" s="35" t="s">
        <v>246</v>
      </c>
      <c r="U80" s="116">
        <v>3875</v>
      </c>
      <c r="V80" s="135">
        <v>9.5561210065026936E-2</v>
      </c>
      <c r="W80" s="35" t="s">
        <v>246</v>
      </c>
      <c r="X80" s="116">
        <v>3537</v>
      </c>
      <c r="Y80" s="135">
        <v>0.10221252726706131</v>
      </c>
      <c r="AB80" s="104" t="b">
        <f t="shared" si="4"/>
        <v>0</v>
      </c>
    </row>
    <row r="81" spans="2:28" s="103" customFormat="1" ht="27.75" customHeight="1">
      <c r="B81" s="39">
        <v>57</v>
      </c>
      <c r="C81" s="33" t="s">
        <v>571</v>
      </c>
      <c r="D81" s="116">
        <v>4840</v>
      </c>
      <c r="E81" s="132">
        <f>D81/G77-1</f>
        <v>-9.3293368302735158E-2</v>
      </c>
      <c r="F81" s="33" t="s">
        <v>246</v>
      </c>
      <c r="G81" s="116">
        <v>4706</v>
      </c>
      <c r="H81" s="132">
        <v>4.3921916592724042E-2</v>
      </c>
      <c r="I81" s="33" t="s">
        <v>249</v>
      </c>
      <c r="J81" s="116">
        <v>4526</v>
      </c>
      <c r="K81" s="132">
        <v>0.25443458980044342</v>
      </c>
      <c r="L81" s="33" t="s">
        <v>246</v>
      </c>
      <c r="M81" s="116">
        <v>4336</v>
      </c>
      <c r="N81" s="132">
        <v>6.6666666666666652E-2</v>
      </c>
      <c r="O81" s="31" t="s">
        <v>1777</v>
      </c>
      <c r="P81" s="116">
        <v>3949</v>
      </c>
      <c r="Q81" s="135">
        <v>0.13705729916498699</v>
      </c>
      <c r="S81" s="465"/>
      <c r="T81" s="35" t="s">
        <v>261</v>
      </c>
      <c r="U81" s="116">
        <v>3867</v>
      </c>
      <c r="V81" s="135">
        <v>8.2283795130142723E-2</v>
      </c>
      <c r="W81" s="35" t="s">
        <v>248</v>
      </c>
      <c r="X81" s="116">
        <v>3368</v>
      </c>
      <c r="Y81" s="135">
        <v>3.3445842282908922E-2</v>
      </c>
      <c r="AB81" s="104" t="b">
        <f t="shared" si="4"/>
        <v>0</v>
      </c>
    </row>
    <row r="82" spans="2:28" s="103" customFormat="1" ht="27.75" customHeight="1">
      <c r="B82" s="39">
        <v>58</v>
      </c>
      <c r="C82" s="571" t="s">
        <v>245</v>
      </c>
      <c r="D82" s="573">
        <v>4517</v>
      </c>
      <c r="E82" s="697">
        <f t="shared" si="5"/>
        <v>8.0339209997768446E-3</v>
      </c>
      <c r="F82" s="571" t="s">
        <v>245</v>
      </c>
      <c r="G82" s="573">
        <v>4481</v>
      </c>
      <c r="H82" s="697">
        <v>1.8640600136394569E-2</v>
      </c>
      <c r="I82" s="571" t="s">
        <v>246</v>
      </c>
      <c r="J82" s="573">
        <v>4508</v>
      </c>
      <c r="K82" s="697">
        <v>3.9667896678966752E-2</v>
      </c>
      <c r="L82" s="571" t="s">
        <v>261</v>
      </c>
      <c r="M82" s="573">
        <v>3843</v>
      </c>
      <c r="N82" s="697">
        <v>-1.9642857142857184E-2</v>
      </c>
      <c r="O82" s="578" t="s">
        <v>261</v>
      </c>
      <c r="P82" s="573">
        <v>3920</v>
      </c>
      <c r="Q82" s="701">
        <v>1.3705715024566745E-2</v>
      </c>
      <c r="S82" s="465"/>
      <c r="T82" s="35" t="s">
        <v>242</v>
      </c>
      <c r="U82" s="116">
        <v>3795</v>
      </c>
      <c r="V82" s="135">
        <v>0.15595491928114535</v>
      </c>
      <c r="W82" s="35" t="s">
        <v>257</v>
      </c>
      <c r="X82" s="116">
        <v>3361</v>
      </c>
      <c r="Y82" s="135">
        <v>0.26878067195167987</v>
      </c>
      <c r="AB82" s="104" t="b">
        <f t="shared" si="4"/>
        <v>0</v>
      </c>
    </row>
    <row r="83" spans="2:28" s="103" customFormat="1" ht="27.75" customHeight="1">
      <c r="B83" s="39">
        <v>59</v>
      </c>
      <c r="C83" s="33" t="s">
        <v>249</v>
      </c>
      <c r="D83" s="116">
        <v>4451</v>
      </c>
      <c r="E83" s="132">
        <f>D83/G84-1</f>
        <v>3.4635053463505372E-2</v>
      </c>
      <c r="F83" s="33" t="s">
        <v>244</v>
      </c>
      <c r="G83" s="116">
        <v>4422</v>
      </c>
      <c r="H83" s="132">
        <v>-3.6811152254410784E-2</v>
      </c>
      <c r="I83" s="33" t="s">
        <v>245</v>
      </c>
      <c r="J83" s="116">
        <v>4399</v>
      </c>
      <c r="K83" s="132">
        <v>1.2195121951219523E-2</v>
      </c>
      <c r="L83" s="33" t="s">
        <v>573</v>
      </c>
      <c r="M83" s="116">
        <v>3707</v>
      </c>
      <c r="N83" s="132">
        <v>2.9722222222222205E-2</v>
      </c>
      <c r="O83" s="31" t="s">
        <v>247</v>
      </c>
      <c r="P83" s="116">
        <v>3825</v>
      </c>
      <c r="Q83" s="135">
        <v>0.15315043714199583</v>
      </c>
      <c r="S83" s="465"/>
      <c r="T83" s="35" t="s">
        <v>1777</v>
      </c>
      <c r="U83" s="116">
        <v>3473</v>
      </c>
      <c r="V83" s="135">
        <v>0.11851851851851847</v>
      </c>
      <c r="W83" s="35" t="s">
        <v>1778</v>
      </c>
      <c r="X83" s="116">
        <v>3349</v>
      </c>
      <c r="Y83" s="135">
        <v>5.2152057807100194E-2</v>
      </c>
      <c r="AB83" s="104" t="b">
        <f t="shared" si="4"/>
        <v>0</v>
      </c>
    </row>
    <row r="84" spans="2:28" s="103" customFormat="1" ht="27.75" customHeight="1">
      <c r="B84" s="39">
        <v>60</v>
      </c>
      <c r="C84" s="571" t="s">
        <v>861</v>
      </c>
      <c r="D84" s="573">
        <v>4217</v>
      </c>
      <c r="E84" s="697">
        <f>D84/G86-1</f>
        <v>0.11149182920400635</v>
      </c>
      <c r="F84" s="571" t="s">
        <v>249</v>
      </c>
      <c r="G84" s="573">
        <v>4302</v>
      </c>
      <c r="H84" s="697">
        <v>-4.9491825011047319E-2</v>
      </c>
      <c r="I84" s="571" t="s">
        <v>261</v>
      </c>
      <c r="J84" s="573">
        <v>3733</v>
      </c>
      <c r="K84" s="697">
        <v>-2.8623471246422061E-2</v>
      </c>
      <c r="L84" s="571" t="s">
        <v>249</v>
      </c>
      <c r="M84" s="573">
        <v>3608</v>
      </c>
      <c r="N84" s="697">
        <v>-3.8379530916844318E-2</v>
      </c>
      <c r="O84" s="578" t="s">
        <v>249</v>
      </c>
      <c r="P84" s="573">
        <v>3752</v>
      </c>
      <c r="Q84" s="701">
        <v>-3.2740397009538569E-2</v>
      </c>
      <c r="S84" s="465"/>
      <c r="T84" s="35" t="s">
        <v>1778</v>
      </c>
      <c r="U84" s="116">
        <v>3424</v>
      </c>
      <c r="V84" s="135">
        <v>2.2394744699910429E-2</v>
      </c>
      <c r="W84" s="35" t="s">
        <v>242</v>
      </c>
      <c r="X84" s="116">
        <v>3283</v>
      </c>
      <c r="Y84" s="135">
        <v>0.17966223499820333</v>
      </c>
      <c r="AB84" s="104" t="b">
        <f t="shared" si="4"/>
        <v>0</v>
      </c>
    </row>
    <row r="85" spans="2:28" s="103" customFormat="1" ht="27.75" customHeight="1">
      <c r="B85" s="39">
        <v>61</v>
      </c>
      <c r="C85" s="33" t="s">
        <v>573</v>
      </c>
      <c r="D85" s="116">
        <v>4132</v>
      </c>
      <c r="E85" s="132">
        <f t="shared" si="5"/>
        <v>5.542784163473824E-2</v>
      </c>
      <c r="F85" s="33" t="s">
        <v>573</v>
      </c>
      <c r="G85" s="116">
        <v>3915</v>
      </c>
      <c r="H85" s="132">
        <v>5.953991880920162E-2</v>
      </c>
      <c r="I85" s="33" t="s">
        <v>573</v>
      </c>
      <c r="J85" s="116">
        <v>3695</v>
      </c>
      <c r="K85" s="132">
        <v>-3.2371189641219322E-3</v>
      </c>
      <c r="L85" s="33" t="s">
        <v>1777</v>
      </c>
      <c r="M85" s="116">
        <v>3585</v>
      </c>
      <c r="N85" s="132">
        <v>-9.2175234236515524E-2</v>
      </c>
      <c r="O85" s="31" t="s">
        <v>248</v>
      </c>
      <c r="P85" s="116">
        <v>3600</v>
      </c>
      <c r="Q85" s="135">
        <v>6.1946902654867353E-2</v>
      </c>
      <c r="S85" s="465"/>
      <c r="T85" s="36" t="s">
        <v>248</v>
      </c>
      <c r="U85" s="116">
        <v>3390</v>
      </c>
      <c r="V85" s="135">
        <v>6.5320665083135054E-3</v>
      </c>
      <c r="W85" s="36" t="s">
        <v>269</v>
      </c>
      <c r="X85" s="116">
        <v>3195</v>
      </c>
      <c r="Y85" s="135">
        <v>-2.5617566331198494E-2</v>
      </c>
      <c r="AB85" s="104" t="b">
        <f t="shared" si="4"/>
        <v>0</v>
      </c>
    </row>
    <row r="86" spans="2:28" s="103" customFormat="1" ht="27.75" customHeight="1">
      <c r="B86" s="39">
        <v>62</v>
      </c>
      <c r="C86" s="571" t="s">
        <v>260</v>
      </c>
      <c r="D86" s="573">
        <v>3919</v>
      </c>
      <c r="E86" s="697">
        <f>D86/G87-1</f>
        <v>5.3777897284216225E-2</v>
      </c>
      <c r="F86" s="571" t="s">
        <v>861</v>
      </c>
      <c r="G86" s="573">
        <v>3794</v>
      </c>
      <c r="H86" s="697">
        <v>8.8041296243188905E-2</v>
      </c>
      <c r="I86" s="571" t="s">
        <v>260</v>
      </c>
      <c r="J86" s="573">
        <v>3571</v>
      </c>
      <c r="K86" s="697">
        <v>1.4200511218403822E-2</v>
      </c>
      <c r="L86" s="571" t="s">
        <v>255</v>
      </c>
      <c r="M86" s="573">
        <v>3564</v>
      </c>
      <c r="N86" s="697">
        <v>3.7252619324796177E-2</v>
      </c>
      <c r="O86" s="578" t="s">
        <v>255</v>
      </c>
      <c r="P86" s="573">
        <v>3436</v>
      </c>
      <c r="Q86" s="701">
        <v>3.4628124059018273E-2</v>
      </c>
      <c r="S86" s="465"/>
      <c r="T86" s="35" t="s">
        <v>247</v>
      </c>
      <c r="U86" s="116">
        <v>3380</v>
      </c>
      <c r="V86" s="135">
        <v>6.9281999999999996E-2</v>
      </c>
      <c r="W86" s="35" t="s">
        <v>247</v>
      </c>
      <c r="X86" s="116">
        <v>3161</v>
      </c>
      <c r="Y86" s="135">
        <v>3.6393000000000002E-2</v>
      </c>
      <c r="AB86" s="104" t="b">
        <f t="shared" si="4"/>
        <v>0</v>
      </c>
    </row>
    <row r="87" spans="2:28" s="103" customFormat="1" ht="27.75" customHeight="1">
      <c r="B87" s="39">
        <v>63</v>
      </c>
      <c r="C87" s="33" t="s">
        <v>244</v>
      </c>
      <c r="D87" s="116">
        <v>3891</v>
      </c>
      <c r="E87" s="132">
        <f>D87/G83-1</f>
        <v>-0.1200814111261872</v>
      </c>
      <c r="F87" s="33" t="s">
        <v>260</v>
      </c>
      <c r="G87" s="116">
        <v>3719</v>
      </c>
      <c r="H87" s="132">
        <v>4.1444973396807638E-2</v>
      </c>
      <c r="I87" s="33" t="s">
        <v>861</v>
      </c>
      <c r="J87" s="116">
        <v>3487</v>
      </c>
      <c r="K87" s="132">
        <v>5.602665051483946E-2</v>
      </c>
      <c r="L87" s="33" t="s">
        <v>260</v>
      </c>
      <c r="M87" s="116">
        <v>3521</v>
      </c>
      <c r="N87" s="132">
        <v>5.1358614511794576E-2</v>
      </c>
      <c r="O87" s="31" t="s">
        <v>260</v>
      </c>
      <c r="P87" s="116">
        <v>3349</v>
      </c>
      <c r="Q87" s="135">
        <v>9.7313237221494209E-2</v>
      </c>
      <c r="S87" s="465"/>
      <c r="T87" s="35" t="s">
        <v>255</v>
      </c>
      <c r="U87" s="116">
        <v>3321</v>
      </c>
      <c r="V87" s="135">
        <v>6.7159383033418951E-2</v>
      </c>
      <c r="W87" s="35" t="s">
        <v>255</v>
      </c>
      <c r="X87" s="116">
        <v>3112</v>
      </c>
      <c r="Y87" s="135">
        <v>6.50239561943875E-2</v>
      </c>
      <c r="AB87" s="104" t="b">
        <f t="shared" si="4"/>
        <v>0</v>
      </c>
    </row>
    <row r="88" spans="2:28" s="103" customFormat="1" ht="27.75" customHeight="1">
      <c r="B88" s="39">
        <v>64</v>
      </c>
      <c r="C88" s="571" t="s">
        <v>575</v>
      </c>
      <c r="D88" s="573">
        <v>3759</v>
      </c>
      <c r="E88" s="697">
        <f>D88/G89-1</f>
        <v>5.5306007860752349E-2</v>
      </c>
      <c r="F88" s="571" t="s">
        <v>574</v>
      </c>
      <c r="G88" s="573">
        <v>3639</v>
      </c>
      <c r="H88" s="697">
        <v>5.2342394447657536E-2</v>
      </c>
      <c r="I88" s="571" t="s">
        <v>575</v>
      </c>
      <c r="J88" s="573">
        <v>3473</v>
      </c>
      <c r="K88" s="697">
        <v>5.1468362095065112E-2</v>
      </c>
      <c r="L88" s="571" t="s">
        <v>574</v>
      </c>
      <c r="M88" s="573">
        <v>3406</v>
      </c>
      <c r="N88" s="697">
        <v>5.155912318616851E-2</v>
      </c>
      <c r="O88" s="578" t="s">
        <v>254</v>
      </c>
      <c r="P88" s="573">
        <v>3239</v>
      </c>
      <c r="Q88" s="701">
        <v>5.0259403372243883E-2</v>
      </c>
      <c r="S88" s="465"/>
      <c r="T88" s="35" t="s">
        <v>250</v>
      </c>
      <c r="U88" s="116">
        <v>3186</v>
      </c>
      <c r="V88" s="135">
        <v>0.17999999999999994</v>
      </c>
      <c r="W88" s="35" t="s">
        <v>1777</v>
      </c>
      <c r="X88" s="116">
        <v>3105</v>
      </c>
      <c r="Y88" s="135">
        <v>-8.6206896551723755E-3</v>
      </c>
      <c r="AB88" s="104" t="b">
        <f t="shared" si="4"/>
        <v>0</v>
      </c>
    </row>
    <row r="89" spans="2:28" s="103" customFormat="1" ht="27.75" customHeight="1">
      <c r="B89" s="39">
        <v>65</v>
      </c>
      <c r="C89" s="33" t="s">
        <v>574</v>
      </c>
      <c r="D89" s="116">
        <v>3722</v>
      </c>
      <c r="E89" s="132">
        <f>D89/G88-1</f>
        <v>2.2808463863698725E-2</v>
      </c>
      <c r="F89" s="33" t="s">
        <v>575</v>
      </c>
      <c r="G89" s="116">
        <v>3562</v>
      </c>
      <c r="H89" s="132">
        <v>2.5626259717823174E-2</v>
      </c>
      <c r="I89" s="33" t="s">
        <v>574</v>
      </c>
      <c r="J89" s="116">
        <v>3458</v>
      </c>
      <c r="K89" s="132">
        <v>1.5267175572519109E-2</v>
      </c>
      <c r="L89" s="33" t="s">
        <v>575</v>
      </c>
      <c r="M89" s="116">
        <v>3303</v>
      </c>
      <c r="N89" s="132">
        <v>4.6246436490338994E-2</v>
      </c>
      <c r="O89" s="31" t="s">
        <v>1778</v>
      </c>
      <c r="P89" s="116">
        <v>3235</v>
      </c>
      <c r="Q89" s="135">
        <v>-5.5198598130841159E-2</v>
      </c>
      <c r="S89" s="465"/>
      <c r="T89" s="35" t="s">
        <v>254</v>
      </c>
      <c r="U89" s="116">
        <v>3084</v>
      </c>
      <c r="V89" s="135">
        <v>7.6064200976971419E-2</v>
      </c>
      <c r="W89" s="35" t="s">
        <v>273</v>
      </c>
      <c r="X89" s="116">
        <v>3077</v>
      </c>
      <c r="Y89" s="135">
        <v>-9.8711189220855311E-2</v>
      </c>
      <c r="AB89" s="104" t="b">
        <f t="shared" si="4"/>
        <v>0</v>
      </c>
    </row>
    <row r="90" spans="2:28" s="103" customFormat="1" ht="27.75" customHeight="1">
      <c r="B90" s="39">
        <v>66</v>
      </c>
      <c r="C90" s="571" t="s">
        <v>863</v>
      </c>
      <c r="D90" s="573">
        <v>3518</v>
      </c>
      <c r="E90" s="697">
        <f>D90/G97-1</f>
        <v>0.15382092489340771</v>
      </c>
      <c r="F90" s="571" t="s">
        <v>252</v>
      </c>
      <c r="G90" s="573">
        <v>3416</v>
      </c>
      <c r="H90" s="697">
        <v>3.1400966183574797E-2</v>
      </c>
      <c r="I90" s="571" t="s">
        <v>255</v>
      </c>
      <c r="J90" s="573">
        <v>3374</v>
      </c>
      <c r="K90" s="697">
        <v>-5.3310886644220012E-2</v>
      </c>
      <c r="L90" s="571" t="s">
        <v>1778</v>
      </c>
      <c r="M90" s="573">
        <v>3302</v>
      </c>
      <c r="N90" s="697">
        <v>2.0710973724884063E-2</v>
      </c>
      <c r="O90" s="578" t="s">
        <v>250</v>
      </c>
      <c r="P90" s="573">
        <v>3157</v>
      </c>
      <c r="Q90" s="701">
        <v>-9.1023226616446795E-3</v>
      </c>
      <c r="S90" s="465"/>
      <c r="T90" s="35" t="s">
        <v>260</v>
      </c>
      <c r="U90" s="116">
        <v>3052</v>
      </c>
      <c r="V90" s="135">
        <v>0.17069428461833525</v>
      </c>
      <c r="W90" s="35" t="s">
        <v>254</v>
      </c>
      <c r="X90" s="116">
        <v>2866</v>
      </c>
      <c r="Y90" s="135">
        <v>6.9802164986935367E-2</v>
      </c>
      <c r="AB90" s="104" t="b">
        <f t="shared" si="4"/>
        <v>0</v>
      </c>
    </row>
    <row r="91" spans="2:28" s="103" customFormat="1" ht="27.75" customHeight="1">
      <c r="B91" s="39">
        <v>67</v>
      </c>
      <c r="C91" s="33" t="s">
        <v>255</v>
      </c>
      <c r="D91" s="116">
        <v>3475</v>
      </c>
      <c r="E91" s="132">
        <f>D91/G93-1</f>
        <v>3.8863976083707064E-2</v>
      </c>
      <c r="F91" s="33" t="s">
        <v>862</v>
      </c>
      <c r="G91" s="116">
        <v>3408</v>
      </c>
      <c r="H91" s="132">
        <v>1.6403220996122903E-2</v>
      </c>
      <c r="I91" s="33" t="s">
        <v>862</v>
      </c>
      <c r="J91" s="116">
        <v>3353</v>
      </c>
      <c r="K91" s="132">
        <v>-6.4714086471408638E-2</v>
      </c>
      <c r="L91" s="33" t="s">
        <v>252</v>
      </c>
      <c r="M91" s="116">
        <v>3235</v>
      </c>
      <c r="N91" s="132">
        <v>7.1901921802518309E-2</v>
      </c>
      <c r="O91" s="31" t="s">
        <v>252</v>
      </c>
      <c r="P91" s="116">
        <v>3018</v>
      </c>
      <c r="Q91" s="135">
        <v>5.6647784071977014E-3</v>
      </c>
      <c r="S91" s="465"/>
      <c r="T91" s="35" t="s">
        <v>252</v>
      </c>
      <c r="U91" s="116">
        <v>3001</v>
      </c>
      <c r="V91" s="135">
        <v>9.0083545223392569E-2</v>
      </c>
      <c r="W91" s="35" t="s">
        <v>253</v>
      </c>
      <c r="X91" s="116">
        <v>2780</v>
      </c>
      <c r="Y91" s="135">
        <v>-0.12934544315690577</v>
      </c>
      <c r="AB91" s="104" t="b">
        <f t="shared" si="4"/>
        <v>0</v>
      </c>
    </row>
    <row r="92" spans="2:28" s="103" customFormat="1" ht="27.75" customHeight="1">
      <c r="B92" s="39">
        <v>68</v>
      </c>
      <c r="C92" s="571" t="s">
        <v>252</v>
      </c>
      <c r="D92" s="573">
        <v>3473</v>
      </c>
      <c r="E92" s="697">
        <f>D92/G90-1</f>
        <v>1.6686182669789273E-2</v>
      </c>
      <c r="F92" s="571" t="s">
        <v>577</v>
      </c>
      <c r="G92" s="573">
        <v>3354</v>
      </c>
      <c r="H92" s="697">
        <v>6.5438373570521069E-2</v>
      </c>
      <c r="I92" s="571" t="s">
        <v>252</v>
      </c>
      <c r="J92" s="573">
        <v>3312</v>
      </c>
      <c r="K92" s="697">
        <v>2.3802163833075651E-2</v>
      </c>
      <c r="L92" s="571" t="s">
        <v>1779</v>
      </c>
      <c r="M92" s="573">
        <v>3052</v>
      </c>
      <c r="N92" s="697">
        <v>6.2674094707520833E-2</v>
      </c>
      <c r="O92" s="578" t="s">
        <v>273</v>
      </c>
      <c r="P92" s="573">
        <v>2913</v>
      </c>
      <c r="Q92" s="701">
        <v>3.8873038516405112E-2</v>
      </c>
      <c r="S92" s="465"/>
      <c r="T92" s="35" t="s">
        <v>253</v>
      </c>
      <c r="U92" s="116">
        <v>2890</v>
      </c>
      <c r="V92" s="135">
        <v>3.9568345323740983E-2</v>
      </c>
      <c r="W92" s="35" t="s">
        <v>252</v>
      </c>
      <c r="X92" s="116">
        <v>2753</v>
      </c>
      <c r="Y92" s="135">
        <v>0.10562248995983925</v>
      </c>
      <c r="AB92" s="104" t="b">
        <f t="shared" si="4"/>
        <v>0</v>
      </c>
    </row>
    <row r="93" spans="2:28" s="103" customFormat="1" ht="27.75" customHeight="1">
      <c r="B93" s="39">
        <v>69</v>
      </c>
      <c r="C93" s="33" t="s">
        <v>577</v>
      </c>
      <c r="D93" s="116">
        <v>3441</v>
      </c>
      <c r="E93" s="132">
        <f>D93/G92-1</f>
        <v>2.5939177101967692E-2</v>
      </c>
      <c r="F93" s="33" t="s">
        <v>255</v>
      </c>
      <c r="G93" s="116">
        <v>3345</v>
      </c>
      <c r="H93" s="132">
        <v>-8.5951393005334609E-3</v>
      </c>
      <c r="I93" s="33" t="s">
        <v>577</v>
      </c>
      <c r="J93" s="116">
        <v>3148</v>
      </c>
      <c r="K93" s="132">
        <v>0.1053370786516854</v>
      </c>
      <c r="L93" s="33" t="s">
        <v>576</v>
      </c>
      <c r="M93" s="116">
        <v>2891</v>
      </c>
      <c r="N93" s="132">
        <v>0.12359113874854266</v>
      </c>
      <c r="O93" s="31" t="s">
        <v>253</v>
      </c>
      <c r="P93" s="116">
        <v>2898</v>
      </c>
      <c r="Q93" s="135">
        <v>2.7681660899654403E-3</v>
      </c>
      <c r="S93" s="465"/>
      <c r="T93" s="35" t="s">
        <v>347</v>
      </c>
      <c r="U93" s="116">
        <v>2841</v>
      </c>
      <c r="V93" s="135">
        <v>8.5179526355996904E-2</v>
      </c>
      <c r="W93" s="35" t="s">
        <v>250</v>
      </c>
      <c r="X93" s="116">
        <v>2700</v>
      </c>
      <c r="Y93" s="135">
        <v>9.3560145808019524E-2</v>
      </c>
      <c r="AB93" s="104" t="b">
        <f t="shared" si="4"/>
        <v>0</v>
      </c>
    </row>
    <row r="94" spans="2:28" s="103" customFormat="1" ht="27.75" customHeight="1">
      <c r="B94" s="39">
        <v>70</v>
      </c>
      <c r="C94" s="571" t="s">
        <v>862</v>
      </c>
      <c r="D94" s="573">
        <v>3410</v>
      </c>
      <c r="E94" s="697">
        <f>D94/G91-1</f>
        <v>5.8685446009398845E-4</v>
      </c>
      <c r="F94" s="571" t="s">
        <v>261</v>
      </c>
      <c r="G94" s="573">
        <v>3318</v>
      </c>
      <c r="H94" s="697">
        <v>-0.11117064023573531</v>
      </c>
      <c r="I94" s="571" t="s">
        <v>347</v>
      </c>
      <c r="J94" s="573">
        <v>3102</v>
      </c>
      <c r="K94" s="697">
        <v>1.6382699868938477E-2</v>
      </c>
      <c r="L94" s="571" t="s">
        <v>577</v>
      </c>
      <c r="M94" s="573">
        <v>2848</v>
      </c>
      <c r="N94" s="697">
        <v>-1.7253278122843385E-2</v>
      </c>
      <c r="O94" s="578" t="s">
        <v>347</v>
      </c>
      <c r="P94" s="573">
        <v>2872</v>
      </c>
      <c r="Q94" s="701">
        <v>1.0911650827173602E-2</v>
      </c>
      <c r="S94" s="465"/>
      <c r="T94" s="35" t="s">
        <v>273</v>
      </c>
      <c r="U94" s="116">
        <v>2804</v>
      </c>
      <c r="V94" s="135">
        <v>-8.8722781930451688E-2</v>
      </c>
      <c r="W94" s="35" t="s">
        <v>347</v>
      </c>
      <c r="X94" s="116">
        <v>2618</v>
      </c>
      <c r="Y94" s="135">
        <v>4.8458149779735615E-2</v>
      </c>
      <c r="AB94" s="104" t="b">
        <f t="shared" si="4"/>
        <v>0</v>
      </c>
    </row>
    <row r="95" spans="2:28" s="103" customFormat="1" ht="27.75" customHeight="1">
      <c r="B95" s="39">
        <v>71</v>
      </c>
      <c r="C95" s="33" t="s">
        <v>269</v>
      </c>
      <c r="D95" s="116">
        <v>3246</v>
      </c>
      <c r="E95" s="132">
        <f t="shared" si="5"/>
        <v>1.883239171374762E-2</v>
      </c>
      <c r="F95" s="138" t="s">
        <v>269</v>
      </c>
      <c r="G95" s="116">
        <v>3186</v>
      </c>
      <c r="H95" s="132">
        <v>6.9127516778523468E-2</v>
      </c>
      <c r="I95" s="138" t="s">
        <v>269</v>
      </c>
      <c r="J95" s="116">
        <v>2980</v>
      </c>
      <c r="K95" s="132">
        <v>0.23805567095970082</v>
      </c>
      <c r="L95" s="33" t="s">
        <v>273</v>
      </c>
      <c r="M95" s="116">
        <v>2812</v>
      </c>
      <c r="N95" s="132">
        <v>-3.4672159285959459E-2</v>
      </c>
      <c r="O95" s="31" t="s">
        <v>1780</v>
      </c>
      <c r="P95" s="116">
        <v>2773</v>
      </c>
      <c r="Q95" s="135">
        <v>5.8396946564885477E-2</v>
      </c>
      <c r="S95" s="465"/>
      <c r="T95" s="35" t="s">
        <v>270</v>
      </c>
      <c r="U95" s="116">
        <v>2789</v>
      </c>
      <c r="V95" s="135">
        <v>9.759937032664312E-2</v>
      </c>
      <c r="W95" s="35" t="s">
        <v>260</v>
      </c>
      <c r="X95" s="116">
        <v>2607</v>
      </c>
      <c r="Y95" s="135">
        <v>0.12322274881516582</v>
      </c>
      <c r="AB95" s="104" t="b">
        <f t="shared" si="4"/>
        <v>0</v>
      </c>
    </row>
    <row r="96" spans="2:28" s="103" customFormat="1" ht="27.75" customHeight="1">
      <c r="B96" s="39">
        <v>72</v>
      </c>
      <c r="C96" s="571" t="s">
        <v>261</v>
      </c>
      <c r="D96" s="573">
        <v>3221</v>
      </c>
      <c r="E96" s="697">
        <f>D96/G94-1</f>
        <v>-2.9234478601567249E-2</v>
      </c>
      <c r="F96" s="571" t="s">
        <v>259</v>
      </c>
      <c r="G96" s="573">
        <v>3050</v>
      </c>
      <c r="H96" s="697">
        <v>2.3833501174890914E-2</v>
      </c>
      <c r="I96" s="571" t="s">
        <v>259</v>
      </c>
      <c r="J96" s="573">
        <v>2979</v>
      </c>
      <c r="K96" s="697">
        <v>6.3928571428571335E-2</v>
      </c>
      <c r="L96" s="571" t="s">
        <v>259</v>
      </c>
      <c r="M96" s="573">
        <v>2800</v>
      </c>
      <c r="N96" s="697">
        <v>9.2043681747269845E-2</v>
      </c>
      <c r="O96" s="578" t="s">
        <v>263</v>
      </c>
      <c r="P96" s="573">
        <v>2603</v>
      </c>
      <c r="Q96" s="701">
        <v>6.2448979591836817E-2</v>
      </c>
      <c r="S96" s="465"/>
      <c r="T96" s="35" t="s">
        <v>1780</v>
      </c>
      <c r="U96" s="116">
        <v>2620</v>
      </c>
      <c r="V96" s="135">
        <v>1.9455252918287869E-2</v>
      </c>
      <c r="W96" s="35" t="s">
        <v>1780</v>
      </c>
      <c r="X96" s="116">
        <v>2570</v>
      </c>
      <c r="Y96" s="135">
        <v>2.7311744049940412E-3</v>
      </c>
      <c r="AB96" s="104" t="b">
        <f t="shared" si="4"/>
        <v>0</v>
      </c>
    </row>
    <row r="97" spans="2:28" s="103" customFormat="1" ht="27.75" customHeight="1">
      <c r="B97" s="39">
        <v>73</v>
      </c>
      <c r="C97" s="33" t="s">
        <v>263</v>
      </c>
      <c r="D97" s="116">
        <v>3039</v>
      </c>
      <c r="E97" s="132">
        <f>D97/G99-1</f>
        <v>4.3612637362637319E-2</v>
      </c>
      <c r="F97" s="33" t="s">
        <v>863</v>
      </c>
      <c r="G97" s="116">
        <v>3049</v>
      </c>
      <c r="H97" s="132">
        <v>0.22351524879614759</v>
      </c>
      <c r="I97" s="33" t="s">
        <v>263</v>
      </c>
      <c r="J97" s="116">
        <v>2797</v>
      </c>
      <c r="K97" s="132">
        <v>3.9776951672862548E-2</v>
      </c>
      <c r="L97" s="33" t="s">
        <v>263</v>
      </c>
      <c r="M97" s="116">
        <v>2690</v>
      </c>
      <c r="N97" s="132">
        <v>3.342297349212453E-2</v>
      </c>
      <c r="O97" s="31" t="s">
        <v>270</v>
      </c>
      <c r="P97" s="116">
        <v>2573</v>
      </c>
      <c r="Q97" s="135">
        <v>-7.7447113660810363E-2</v>
      </c>
      <c r="S97" s="465"/>
      <c r="T97" s="35" t="s">
        <v>262</v>
      </c>
      <c r="U97" s="116">
        <v>2597</v>
      </c>
      <c r="V97" s="135">
        <v>5.7841140529531598E-2</v>
      </c>
      <c r="W97" s="35" t="s">
        <v>270</v>
      </c>
      <c r="X97" s="116">
        <v>2541</v>
      </c>
      <c r="Y97" s="135">
        <v>4.9566294919454856E-2</v>
      </c>
      <c r="AB97" s="104" t="b">
        <f t="shared" si="4"/>
        <v>0</v>
      </c>
    </row>
    <row r="98" spans="2:28" s="103" customFormat="1" ht="27.75" customHeight="1">
      <c r="B98" s="39">
        <v>74</v>
      </c>
      <c r="C98" s="571" t="s">
        <v>576</v>
      </c>
      <c r="D98" s="573">
        <v>3034</v>
      </c>
      <c r="E98" s="697">
        <f>D98/G109-1</f>
        <v>7.2463768115942129E-2</v>
      </c>
      <c r="F98" s="571" t="s">
        <v>347</v>
      </c>
      <c r="G98" s="573">
        <v>2958</v>
      </c>
      <c r="H98" s="697">
        <v>-4.6421663442940075E-2</v>
      </c>
      <c r="I98" s="571" t="s">
        <v>576</v>
      </c>
      <c r="J98" s="573">
        <v>2732</v>
      </c>
      <c r="K98" s="697">
        <v>-5.4998270494638568E-2</v>
      </c>
      <c r="L98" s="571" t="s">
        <v>578</v>
      </c>
      <c r="M98" s="573">
        <v>2573</v>
      </c>
      <c r="N98" s="697">
        <v>3.0024019215372233E-2</v>
      </c>
      <c r="O98" s="578" t="s">
        <v>259</v>
      </c>
      <c r="P98" s="573">
        <v>2564</v>
      </c>
      <c r="Q98" s="701">
        <v>1.7056723522411721E-2</v>
      </c>
      <c r="S98" s="465"/>
      <c r="T98" s="35" t="s">
        <v>259</v>
      </c>
      <c r="U98" s="116">
        <v>2521</v>
      </c>
      <c r="V98" s="135">
        <v>8.9455488331892763E-2</v>
      </c>
      <c r="W98" s="35" t="s">
        <v>262</v>
      </c>
      <c r="X98" s="116">
        <v>2455</v>
      </c>
      <c r="Y98" s="135">
        <v>2.3343059608170069E-2</v>
      </c>
      <c r="AB98" s="104" t="b">
        <f t="shared" si="4"/>
        <v>0</v>
      </c>
    </row>
    <row r="99" spans="2:28" s="103" customFormat="1" ht="27.75" customHeight="1" thickBot="1">
      <c r="B99" s="40">
        <v>75</v>
      </c>
      <c r="C99" s="105" t="s">
        <v>259</v>
      </c>
      <c r="D99" s="117">
        <v>3013</v>
      </c>
      <c r="E99" s="133">
        <f>D99/G96-1</f>
        <v>-1.2131147540983656E-2</v>
      </c>
      <c r="F99" s="105" t="s">
        <v>263</v>
      </c>
      <c r="G99" s="117">
        <v>2912</v>
      </c>
      <c r="H99" s="133">
        <v>4.1115480872363275E-2</v>
      </c>
      <c r="I99" s="105" t="s">
        <v>578</v>
      </c>
      <c r="J99" s="117">
        <v>2641</v>
      </c>
      <c r="K99" s="133">
        <v>2.6428293820442983E-2</v>
      </c>
      <c r="L99" s="105" t="s">
        <v>579</v>
      </c>
      <c r="M99" s="117">
        <v>2526</v>
      </c>
      <c r="N99" s="133">
        <v>-8.9073205914172338E-2</v>
      </c>
      <c r="O99" s="44" t="s">
        <v>262</v>
      </c>
      <c r="P99" s="117">
        <v>2498</v>
      </c>
      <c r="Q99" s="136">
        <v>-3.8120908740854831E-2</v>
      </c>
      <c r="S99" s="465"/>
      <c r="T99" s="37" t="s">
        <v>263</v>
      </c>
      <c r="U99" s="117">
        <v>2450</v>
      </c>
      <c r="V99" s="136">
        <v>8.0723423026025642E-2</v>
      </c>
      <c r="W99" s="37" t="s">
        <v>259</v>
      </c>
      <c r="X99" s="117">
        <v>2314</v>
      </c>
      <c r="Y99" s="136">
        <v>4.0000000000000036E-2</v>
      </c>
      <c r="AB99" s="104" t="b">
        <f t="shared" si="4"/>
        <v>0</v>
      </c>
    </row>
    <row r="100" spans="2:28" ht="15" customHeight="1">
      <c r="S100" s="389"/>
    </row>
    <row r="101" spans="2:28" ht="15" customHeight="1">
      <c r="S101" s="389"/>
    </row>
    <row r="102" spans="2:28" ht="15" customHeight="1">
      <c r="S102" s="389"/>
    </row>
    <row r="103" spans="2:28" ht="15" customHeight="1">
      <c r="S103" s="389"/>
    </row>
    <row r="104" spans="2:28" s="103" customFormat="1" ht="16.5" customHeight="1">
      <c r="B104" s="14"/>
      <c r="C104" s="26"/>
      <c r="D104" s="16"/>
      <c r="E104" s="110"/>
      <c r="F104" s="26"/>
      <c r="G104" s="16"/>
      <c r="H104" s="110"/>
      <c r="I104" s="30"/>
      <c r="J104" s="16"/>
      <c r="K104" s="112"/>
      <c r="L104" s="30"/>
      <c r="M104" s="16"/>
      <c r="N104" s="112"/>
      <c r="O104" s="30"/>
      <c r="P104" s="16"/>
      <c r="Q104" s="112"/>
      <c r="S104" s="465"/>
    </row>
    <row r="105" spans="2:28" s="103" customFormat="1" ht="38.25" customHeight="1">
      <c r="B105" s="14"/>
      <c r="C105" s="14"/>
      <c r="D105" s="14"/>
      <c r="E105" s="115"/>
      <c r="F105" s="1738"/>
      <c r="G105" s="1738"/>
      <c r="H105" s="1738"/>
      <c r="I105" s="1738"/>
      <c r="J105" s="1738"/>
      <c r="K105" s="1738"/>
      <c r="L105" s="1738"/>
      <c r="M105" s="1738"/>
      <c r="N105" s="1738"/>
      <c r="O105" s="1738"/>
      <c r="P105" s="1738"/>
      <c r="Q105" s="112"/>
      <c r="S105" s="465"/>
    </row>
    <row r="106" spans="2:28" s="103" customFormat="1" ht="13.35" customHeight="1" thickBot="1">
      <c r="B106" s="14"/>
      <c r="C106" s="26"/>
      <c r="D106" s="16"/>
      <c r="E106" s="110"/>
      <c r="F106" s="26"/>
      <c r="G106" s="16"/>
      <c r="H106" s="110"/>
      <c r="I106" s="30"/>
      <c r="J106" s="16"/>
      <c r="K106" s="112"/>
      <c r="L106" s="30"/>
      <c r="M106" s="16"/>
      <c r="N106" s="112"/>
      <c r="O106" s="30"/>
      <c r="P106" s="16"/>
      <c r="Q106" s="112"/>
      <c r="S106" s="465"/>
    </row>
    <row r="107" spans="2:28" s="103" customFormat="1" ht="30.75" customHeight="1">
      <c r="B107" s="1736" t="s">
        <v>1651</v>
      </c>
      <c r="C107" s="460" t="s">
        <v>1652</v>
      </c>
      <c r="D107" s="461"/>
      <c r="E107" s="672"/>
      <c r="F107" s="460" t="s">
        <v>1016</v>
      </c>
      <c r="G107" s="461"/>
      <c r="H107" s="672"/>
      <c r="I107" s="460" t="s">
        <v>857</v>
      </c>
      <c r="J107" s="461"/>
      <c r="K107" s="672"/>
      <c r="L107" s="460" t="s">
        <v>548</v>
      </c>
      <c r="M107" s="461"/>
      <c r="N107" s="672"/>
      <c r="O107" s="462" t="s">
        <v>540</v>
      </c>
      <c r="P107" s="463"/>
      <c r="Q107" s="464"/>
      <c r="S107" s="465"/>
      <c r="T107" s="462" t="s">
        <v>542</v>
      </c>
      <c r="U107" s="463"/>
      <c r="V107" s="464"/>
      <c r="W107" s="462" t="s">
        <v>544</v>
      </c>
      <c r="X107" s="463"/>
      <c r="Y107" s="464"/>
    </row>
    <row r="108" spans="2:28" s="103" customFormat="1" ht="30.75" customHeight="1" thickBot="1">
      <c r="B108" s="1739"/>
      <c r="C108" s="71" t="s">
        <v>855</v>
      </c>
      <c r="D108" s="42" t="s">
        <v>183</v>
      </c>
      <c r="E108" s="675" t="s">
        <v>13</v>
      </c>
      <c r="F108" s="71" t="s">
        <v>855</v>
      </c>
      <c r="G108" s="42" t="s">
        <v>183</v>
      </c>
      <c r="H108" s="675" t="s">
        <v>13</v>
      </c>
      <c r="I108" s="71" t="s">
        <v>855</v>
      </c>
      <c r="J108" s="42" t="s">
        <v>183</v>
      </c>
      <c r="K108" s="675" t="s">
        <v>13</v>
      </c>
      <c r="L108" s="71" t="s">
        <v>855</v>
      </c>
      <c r="M108" s="42" t="s">
        <v>183</v>
      </c>
      <c r="N108" s="675" t="s">
        <v>13</v>
      </c>
      <c r="O108" s="72" t="s">
        <v>855</v>
      </c>
      <c r="P108" s="42" t="s">
        <v>183</v>
      </c>
      <c r="Q108" s="114" t="s">
        <v>13</v>
      </c>
      <c r="S108" s="465"/>
      <c r="T108" s="73" t="s">
        <v>855</v>
      </c>
      <c r="U108" s="42" t="s">
        <v>183</v>
      </c>
      <c r="V108" s="114" t="s">
        <v>13</v>
      </c>
      <c r="W108" s="73" t="s">
        <v>855</v>
      </c>
      <c r="X108" s="42" t="s">
        <v>183</v>
      </c>
      <c r="Y108" s="114" t="s">
        <v>13</v>
      </c>
    </row>
    <row r="109" spans="2:28" s="103" customFormat="1" ht="27.75" customHeight="1">
      <c r="B109" s="38">
        <v>76</v>
      </c>
      <c r="C109" s="43" t="s">
        <v>347</v>
      </c>
      <c r="D109" s="118">
        <v>2986</v>
      </c>
      <c r="E109" s="676">
        <f>D109/G98-1</f>
        <v>9.4658553076403251E-3</v>
      </c>
      <c r="F109" s="281" t="s">
        <v>576</v>
      </c>
      <c r="G109" s="118">
        <v>2829</v>
      </c>
      <c r="H109" s="676">
        <v>3.5505124450951664E-2</v>
      </c>
      <c r="I109" s="262" t="s">
        <v>579</v>
      </c>
      <c r="J109" s="118">
        <v>2529</v>
      </c>
      <c r="K109" s="676">
        <v>1.1876484560569001E-3</v>
      </c>
      <c r="L109" s="262" t="s">
        <v>269</v>
      </c>
      <c r="M109" s="118">
        <v>2407</v>
      </c>
      <c r="N109" s="676">
        <v>4.7432550043516208E-2</v>
      </c>
      <c r="O109" s="43" t="s">
        <v>266</v>
      </c>
      <c r="P109" s="118">
        <v>2399</v>
      </c>
      <c r="Q109" s="134">
        <v>9.1446769790718863E-2</v>
      </c>
      <c r="S109" s="465"/>
      <c r="T109" s="34" t="s">
        <v>266</v>
      </c>
      <c r="U109" s="118">
        <v>2198</v>
      </c>
      <c r="V109" s="134">
        <v>-1.5673981191222541E-2</v>
      </c>
      <c r="W109" s="34" t="s">
        <v>263</v>
      </c>
      <c r="X109" s="118">
        <v>2267</v>
      </c>
      <c r="Y109" s="134">
        <v>-8.9192446765769429E-2</v>
      </c>
      <c r="AB109" s="104" t="b">
        <f t="shared" ref="AB109:AB133" si="6">S109=E109</f>
        <v>0</v>
      </c>
    </row>
    <row r="110" spans="2:28" s="103" customFormat="1" ht="27.75" customHeight="1">
      <c r="B110" s="39">
        <v>77</v>
      </c>
      <c r="C110" s="571" t="s">
        <v>578</v>
      </c>
      <c r="D110" s="573">
        <v>2624</v>
      </c>
      <c r="E110" s="697">
        <f t="shared" ref="E110:E133" si="7">D110/G110-1</f>
        <v>-2.6605853287723358E-3</v>
      </c>
      <c r="F110" s="571" t="s">
        <v>578</v>
      </c>
      <c r="G110" s="573">
        <v>2631</v>
      </c>
      <c r="H110" s="697">
        <v>-3.7864445285876736E-3</v>
      </c>
      <c r="I110" s="571" t="s">
        <v>863</v>
      </c>
      <c r="J110" s="573">
        <v>2492</v>
      </c>
      <c r="K110" s="697">
        <v>9.7797356828193793E-2</v>
      </c>
      <c r="L110" s="576" t="s">
        <v>1781</v>
      </c>
      <c r="M110" s="573">
        <v>2270</v>
      </c>
      <c r="N110" s="697">
        <v>0.26603457891801452</v>
      </c>
      <c r="O110" s="604" t="s">
        <v>269</v>
      </c>
      <c r="P110" s="573">
        <v>2298</v>
      </c>
      <c r="Q110" s="701">
        <v>8.2940622054665347E-2</v>
      </c>
      <c r="S110" s="465"/>
      <c r="T110" s="36" t="s">
        <v>269</v>
      </c>
      <c r="U110" s="116">
        <v>2122</v>
      </c>
      <c r="V110" s="135">
        <v>-0.33583724569640061</v>
      </c>
      <c r="W110" s="35" t="s">
        <v>266</v>
      </c>
      <c r="X110" s="116">
        <v>2233</v>
      </c>
      <c r="Y110" s="135">
        <v>-5.3452115812917533E-3</v>
      </c>
      <c r="AB110" s="104" t="b">
        <f t="shared" si="6"/>
        <v>0</v>
      </c>
    </row>
    <row r="111" spans="2:28" s="103" customFormat="1" ht="27.75" customHeight="1">
      <c r="B111" s="39">
        <v>78</v>
      </c>
      <c r="C111" s="33" t="s">
        <v>329</v>
      </c>
      <c r="D111" s="116">
        <v>2608</v>
      </c>
      <c r="E111" s="132">
        <f>D111/G114-1</f>
        <v>0.12656587473002157</v>
      </c>
      <c r="F111" s="33" t="s">
        <v>579</v>
      </c>
      <c r="G111" s="116">
        <v>2484</v>
      </c>
      <c r="H111" s="132">
        <v>-1.7793594306049876E-2</v>
      </c>
      <c r="I111" s="33" t="s">
        <v>273</v>
      </c>
      <c r="J111" s="116">
        <v>2320</v>
      </c>
      <c r="K111" s="132">
        <v>-0.17496443812233287</v>
      </c>
      <c r="L111" s="33" t="s">
        <v>266</v>
      </c>
      <c r="M111" s="116">
        <v>2255</v>
      </c>
      <c r="N111" s="132">
        <v>-6.0025010421008718E-2</v>
      </c>
      <c r="O111" s="31" t="s">
        <v>264</v>
      </c>
      <c r="P111" s="116">
        <v>1984</v>
      </c>
      <c r="Q111" s="135">
        <v>3.3871808233454814E-2</v>
      </c>
      <c r="S111" s="465"/>
      <c r="T111" s="35" t="s">
        <v>267</v>
      </c>
      <c r="U111" s="116">
        <v>2005</v>
      </c>
      <c r="V111" s="135">
        <v>-2.4805447470817144E-2</v>
      </c>
      <c r="W111" s="35" t="s">
        <v>267</v>
      </c>
      <c r="X111" s="116">
        <v>2056</v>
      </c>
      <c r="Y111" s="135">
        <v>3.3685268979386729E-2</v>
      </c>
      <c r="AB111" s="104" t="b">
        <f t="shared" si="6"/>
        <v>0</v>
      </c>
    </row>
    <row r="112" spans="2:28" s="103" customFormat="1" ht="27.75" customHeight="1">
      <c r="B112" s="39">
        <v>79</v>
      </c>
      <c r="C112" s="571" t="s">
        <v>268</v>
      </c>
      <c r="D112" s="573">
        <v>2553</v>
      </c>
      <c r="E112" s="697">
        <f>D112/G116-1</f>
        <v>0.16628597533120137</v>
      </c>
      <c r="F112" s="571" t="s">
        <v>273</v>
      </c>
      <c r="G112" s="573">
        <v>2460</v>
      </c>
      <c r="H112" s="697">
        <v>6.0344827586206851E-2</v>
      </c>
      <c r="I112" s="571" t="s">
        <v>264</v>
      </c>
      <c r="J112" s="573">
        <v>2165</v>
      </c>
      <c r="K112" s="697">
        <v>3.83693045563549E-2</v>
      </c>
      <c r="L112" s="571" t="s">
        <v>264</v>
      </c>
      <c r="M112" s="573">
        <v>2085</v>
      </c>
      <c r="N112" s="697">
        <v>5.0907258064516236E-2</v>
      </c>
      <c r="O112" s="578" t="s">
        <v>271</v>
      </c>
      <c r="P112" s="573">
        <v>1966</v>
      </c>
      <c r="Q112" s="701">
        <v>3.419253024723834E-2</v>
      </c>
      <c r="S112" s="465"/>
      <c r="T112" s="35" t="s">
        <v>265</v>
      </c>
      <c r="U112" s="116">
        <v>1920</v>
      </c>
      <c r="V112" s="135">
        <v>0.15872057936028972</v>
      </c>
      <c r="W112" s="35" t="s">
        <v>264</v>
      </c>
      <c r="X112" s="116">
        <v>1981</v>
      </c>
      <c r="Y112" s="135">
        <v>0.10423634336677812</v>
      </c>
      <c r="AB112" s="104" t="b">
        <f t="shared" si="6"/>
        <v>0</v>
      </c>
    </row>
    <row r="113" spans="2:28" s="103" customFormat="1" ht="27.75" customHeight="1">
      <c r="B113" s="39">
        <v>80</v>
      </c>
      <c r="C113" s="28" t="s">
        <v>579</v>
      </c>
      <c r="D113" s="119">
        <v>2481</v>
      </c>
      <c r="E113" s="125">
        <f>D113/G111-1</f>
        <v>-1.2077294685990392E-3</v>
      </c>
      <c r="F113" s="28" t="s">
        <v>266</v>
      </c>
      <c r="G113" s="119">
        <v>2318</v>
      </c>
      <c r="H113" s="125">
        <v>9.9620493358633766E-2</v>
      </c>
      <c r="I113" s="28" t="s">
        <v>271</v>
      </c>
      <c r="J113" s="119">
        <v>2124</v>
      </c>
      <c r="K113" s="125">
        <v>3.1067961165048619E-2</v>
      </c>
      <c r="L113" s="33" t="s">
        <v>271</v>
      </c>
      <c r="M113" s="116">
        <v>2069</v>
      </c>
      <c r="N113" s="132">
        <v>5.239064089521861E-2</v>
      </c>
      <c r="O113" s="31" t="s">
        <v>267</v>
      </c>
      <c r="P113" s="116">
        <v>1899</v>
      </c>
      <c r="Q113" s="135">
        <v>-5.2867830423940165E-2</v>
      </c>
      <c r="S113" s="465"/>
      <c r="T113" s="35" t="s">
        <v>264</v>
      </c>
      <c r="U113" s="116">
        <v>1919</v>
      </c>
      <c r="V113" s="135">
        <v>-3.1297324583543618E-2</v>
      </c>
      <c r="W113" s="35" t="s">
        <v>268</v>
      </c>
      <c r="X113" s="116">
        <v>1835</v>
      </c>
      <c r="Y113" s="135">
        <v>-1.5029522275899043E-2</v>
      </c>
      <c r="AB113" s="104" t="b">
        <f t="shared" si="6"/>
        <v>0</v>
      </c>
    </row>
    <row r="114" spans="2:28" s="103" customFormat="1" ht="27.75" customHeight="1">
      <c r="B114" s="39">
        <v>81</v>
      </c>
      <c r="C114" s="571" t="s">
        <v>273</v>
      </c>
      <c r="D114" s="573">
        <v>2465</v>
      </c>
      <c r="E114" s="697">
        <f>D114/G112-1</f>
        <v>2.0325203252031798E-3</v>
      </c>
      <c r="F114" s="571" t="s">
        <v>329</v>
      </c>
      <c r="G114" s="573">
        <v>2315</v>
      </c>
      <c r="H114" s="697">
        <v>0.30349099099099108</v>
      </c>
      <c r="I114" s="571" t="s">
        <v>266</v>
      </c>
      <c r="J114" s="573">
        <v>2108</v>
      </c>
      <c r="K114" s="697">
        <v>-6.5188470066518844E-2</v>
      </c>
      <c r="L114" s="571" t="s">
        <v>580</v>
      </c>
      <c r="M114" s="573">
        <v>1932</v>
      </c>
      <c r="N114" s="697">
        <v>1.7377567140600236E-2</v>
      </c>
      <c r="O114" s="578" t="s">
        <v>276</v>
      </c>
      <c r="P114" s="573">
        <v>1819</v>
      </c>
      <c r="Q114" s="701">
        <v>-2.0990312163616798E-2</v>
      </c>
      <c r="S114" s="465"/>
      <c r="T114" s="35" t="s">
        <v>271</v>
      </c>
      <c r="U114" s="116">
        <v>1901</v>
      </c>
      <c r="V114" s="135">
        <v>4.9116997792494566E-2</v>
      </c>
      <c r="W114" s="35" t="s">
        <v>271</v>
      </c>
      <c r="X114" s="116">
        <v>1812</v>
      </c>
      <c r="Y114" s="135">
        <v>5.9649122807017507E-2</v>
      </c>
      <c r="AB114" s="104" t="b">
        <f t="shared" si="6"/>
        <v>0</v>
      </c>
    </row>
    <row r="115" spans="2:28" s="103" customFormat="1" ht="27.75" customHeight="1">
      <c r="B115" s="39">
        <v>82</v>
      </c>
      <c r="C115" s="28" t="s">
        <v>266</v>
      </c>
      <c r="D115" s="119">
        <v>2417</v>
      </c>
      <c r="E115" s="125">
        <f>D115/G113-1</f>
        <v>4.270923209663513E-2</v>
      </c>
      <c r="F115" s="28" t="s">
        <v>264</v>
      </c>
      <c r="G115" s="119">
        <v>2264</v>
      </c>
      <c r="H115" s="125">
        <v>4.5727482678983744E-2</v>
      </c>
      <c r="I115" s="28" t="s">
        <v>581</v>
      </c>
      <c r="J115" s="119">
        <v>1935</v>
      </c>
      <c r="K115" s="125">
        <v>9.5076400679117157E-2</v>
      </c>
      <c r="L115" s="33" t="s">
        <v>581</v>
      </c>
      <c r="M115" s="116">
        <v>1767</v>
      </c>
      <c r="N115" s="132">
        <v>-1.340033500837523E-2</v>
      </c>
      <c r="O115" s="31" t="s">
        <v>1781</v>
      </c>
      <c r="P115" s="116">
        <v>1793</v>
      </c>
      <c r="Q115" s="135">
        <v>0.21230561189993247</v>
      </c>
      <c r="S115" s="465"/>
      <c r="T115" s="35" t="s">
        <v>276</v>
      </c>
      <c r="U115" s="116">
        <v>1858</v>
      </c>
      <c r="V115" s="135">
        <v>5.8689458689458629E-2</v>
      </c>
      <c r="W115" s="35" t="s">
        <v>276</v>
      </c>
      <c r="X115" s="116">
        <v>1755</v>
      </c>
      <c r="Y115" s="135">
        <v>4.2780748663101553E-2</v>
      </c>
      <c r="AB115" s="104" t="b">
        <f t="shared" si="6"/>
        <v>0</v>
      </c>
    </row>
    <row r="116" spans="2:28" s="103" customFormat="1" ht="27.75" customHeight="1">
      <c r="B116" s="39">
        <v>83</v>
      </c>
      <c r="C116" s="571" t="s">
        <v>581</v>
      </c>
      <c r="D116" s="573">
        <v>2316</v>
      </c>
      <c r="E116" s="697">
        <f>D116/G117-1</f>
        <v>6.1411549037580171E-2</v>
      </c>
      <c r="F116" s="571" t="s">
        <v>268</v>
      </c>
      <c r="G116" s="573">
        <v>2189</v>
      </c>
      <c r="H116" s="697">
        <v>0.32827669902912615</v>
      </c>
      <c r="I116" s="571" t="s">
        <v>580</v>
      </c>
      <c r="J116" s="573">
        <v>1801</v>
      </c>
      <c r="K116" s="697">
        <v>-6.7805383022774279E-2</v>
      </c>
      <c r="L116" s="571" t="s">
        <v>1782</v>
      </c>
      <c r="M116" s="573">
        <v>1759</v>
      </c>
      <c r="N116" s="697">
        <v>5.0149253731343268E-2</v>
      </c>
      <c r="O116" s="578" t="s">
        <v>1783</v>
      </c>
      <c r="P116" s="573">
        <v>1791</v>
      </c>
      <c r="Q116" s="701">
        <v>3.7058482918355562E-2</v>
      </c>
      <c r="S116" s="465"/>
      <c r="T116" s="35" t="s">
        <v>268</v>
      </c>
      <c r="U116" s="116">
        <v>1766</v>
      </c>
      <c r="V116" s="135">
        <v>-3.7602179836512262E-2</v>
      </c>
      <c r="W116" s="35" t="s">
        <v>265</v>
      </c>
      <c r="X116" s="116">
        <v>1657</v>
      </c>
      <c r="Y116" s="135">
        <v>0.19725433526011571</v>
      </c>
      <c r="AB116" s="104" t="b">
        <f t="shared" si="6"/>
        <v>0</v>
      </c>
    </row>
    <row r="117" spans="2:28" s="103" customFormat="1" ht="27.75" customHeight="1">
      <c r="B117" s="39">
        <v>84</v>
      </c>
      <c r="C117" s="28" t="s">
        <v>264</v>
      </c>
      <c r="D117" s="119">
        <v>2257</v>
      </c>
      <c r="E117" s="125">
        <f>D117/G115-1</f>
        <v>-3.0918727915194566E-3</v>
      </c>
      <c r="F117" s="28" t="s">
        <v>581</v>
      </c>
      <c r="G117" s="119">
        <v>2182</v>
      </c>
      <c r="H117" s="125">
        <v>0.12764857881136948</v>
      </c>
      <c r="I117" s="28" t="s">
        <v>864</v>
      </c>
      <c r="J117" s="119">
        <v>1798</v>
      </c>
      <c r="K117" s="125">
        <v>2.2171688459351913E-2</v>
      </c>
      <c r="L117" s="33" t="s">
        <v>1784</v>
      </c>
      <c r="M117" s="116">
        <v>1750</v>
      </c>
      <c r="N117" s="132">
        <v>2.4590163934426146E-2</v>
      </c>
      <c r="O117" s="31" t="s">
        <v>268</v>
      </c>
      <c r="P117" s="116">
        <v>1785</v>
      </c>
      <c r="Q117" s="135">
        <v>1.0758776896942157E-2</v>
      </c>
      <c r="S117" s="465"/>
      <c r="T117" s="35" t="s">
        <v>1783</v>
      </c>
      <c r="U117" s="116">
        <v>1727</v>
      </c>
      <c r="V117" s="135">
        <v>6.0810810810810745E-2</v>
      </c>
      <c r="W117" s="35" t="s">
        <v>1783</v>
      </c>
      <c r="X117" s="116">
        <v>1628</v>
      </c>
      <c r="Y117" s="135">
        <v>1.1808576755748978E-2</v>
      </c>
      <c r="AB117" s="104" t="b">
        <f t="shared" si="6"/>
        <v>0</v>
      </c>
    </row>
    <row r="118" spans="2:28" s="103" customFormat="1" ht="27.75" customHeight="1">
      <c r="B118" s="39">
        <v>85</v>
      </c>
      <c r="C118" s="571" t="s">
        <v>271</v>
      </c>
      <c r="D118" s="573">
        <v>2181</v>
      </c>
      <c r="E118" s="697">
        <f t="shared" si="7"/>
        <v>3.6596958174905048E-2</v>
      </c>
      <c r="F118" s="571" t="s">
        <v>271</v>
      </c>
      <c r="G118" s="573">
        <v>2104</v>
      </c>
      <c r="H118" s="697">
        <v>-9.4161958568738102E-3</v>
      </c>
      <c r="I118" s="571" t="s">
        <v>865</v>
      </c>
      <c r="J118" s="573">
        <v>1791</v>
      </c>
      <c r="K118" s="697">
        <v>2.3428571428571354E-2</v>
      </c>
      <c r="L118" s="571" t="s">
        <v>265</v>
      </c>
      <c r="M118" s="573">
        <v>1711</v>
      </c>
      <c r="N118" s="697">
        <v>-1.5535097813578869E-2</v>
      </c>
      <c r="O118" s="578" t="s">
        <v>265</v>
      </c>
      <c r="P118" s="573">
        <v>1738</v>
      </c>
      <c r="Q118" s="701">
        <v>-9.4791666666666718E-2</v>
      </c>
      <c r="S118" s="465"/>
      <c r="T118" s="35" t="s">
        <v>1784</v>
      </c>
      <c r="U118" s="116">
        <v>1613</v>
      </c>
      <c r="V118" s="135">
        <v>5.909389363099149E-2</v>
      </c>
      <c r="W118" s="35" t="s">
        <v>1784</v>
      </c>
      <c r="X118" s="116">
        <v>1523</v>
      </c>
      <c r="Y118" s="135">
        <v>1.4656895403064585E-2</v>
      </c>
      <c r="AB118" s="104" t="b">
        <f t="shared" si="6"/>
        <v>0</v>
      </c>
    </row>
    <row r="119" spans="2:28" s="103" customFormat="1" ht="27.75" customHeight="1">
      <c r="B119" s="39">
        <v>86</v>
      </c>
      <c r="C119" s="28" t="s">
        <v>865</v>
      </c>
      <c r="D119" s="119">
        <v>2019</v>
      </c>
      <c r="E119" s="125">
        <f>D119/G120-1</f>
        <v>3.0102040816326614E-2</v>
      </c>
      <c r="F119" s="28" t="s">
        <v>864</v>
      </c>
      <c r="G119" s="119">
        <v>1974</v>
      </c>
      <c r="H119" s="125">
        <v>9.7886540600667482E-2</v>
      </c>
      <c r="I119" s="28" t="s">
        <v>329</v>
      </c>
      <c r="J119" s="119">
        <v>1776</v>
      </c>
      <c r="K119" s="125">
        <v>0.33533834586466171</v>
      </c>
      <c r="L119" s="33" t="s">
        <v>268</v>
      </c>
      <c r="M119" s="116">
        <v>1622</v>
      </c>
      <c r="N119" s="132">
        <v>-9.1316526610644266E-2</v>
      </c>
      <c r="O119" s="31" t="s">
        <v>1784</v>
      </c>
      <c r="P119" s="116">
        <v>1708</v>
      </c>
      <c r="Q119" s="135">
        <v>5.8896466212027265E-2</v>
      </c>
      <c r="S119" s="465"/>
      <c r="T119" s="35" t="s">
        <v>1782</v>
      </c>
      <c r="U119" s="116">
        <v>1605</v>
      </c>
      <c r="V119" s="135">
        <v>0.11613351877607792</v>
      </c>
      <c r="W119" s="35" t="s">
        <v>1782</v>
      </c>
      <c r="X119" s="116">
        <v>1438</v>
      </c>
      <c r="Y119" s="135">
        <v>8.4464555052790269E-2</v>
      </c>
      <c r="AB119" s="104" t="b">
        <f t="shared" si="6"/>
        <v>0</v>
      </c>
    </row>
    <row r="120" spans="2:28" s="103" customFormat="1" ht="27.75" customHeight="1">
      <c r="B120" s="39">
        <v>87</v>
      </c>
      <c r="C120" s="571" t="s">
        <v>580</v>
      </c>
      <c r="D120" s="573">
        <v>1857</v>
      </c>
      <c r="E120" s="697">
        <f>D120/G121-1</f>
        <v>1.0781671159030282E-3</v>
      </c>
      <c r="F120" s="571" t="s">
        <v>865</v>
      </c>
      <c r="G120" s="573">
        <v>1960</v>
      </c>
      <c r="H120" s="697">
        <v>9.436069235064215E-2</v>
      </c>
      <c r="I120" s="571" t="s">
        <v>268</v>
      </c>
      <c r="J120" s="573">
        <v>1648</v>
      </c>
      <c r="K120" s="697">
        <v>1.6029593094944561E-2</v>
      </c>
      <c r="L120" s="571" t="s">
        <v>276</v>
      </c>
      <c r="M120" s="573">
        <v>1621</v>
      </c>
      <c r="N120" s="697">
        <v>-0.10885101704233091</v>
      </c>
      <c r="O120" s="578" t="s">
        <v>275</v>
      </c>
      <c r="P120" s="573">
        <v>1701</v>
      </c>
      <c r="Q120" s="701">
        <v>0.55626715462031107</v>
      </c>
      <c r="S120" s="465"/>
      <c r="T120" s="35" t="s">
        <v>281</v>
      </c>
      <c r="U120" s="116">
        <v>1502</v>
      </c>
      <c r="V120" s="135">
        <v>9.5550692924872394E-2</v>
      </c>
      <c r="W120" s="35" t="s">
        <v>281</v>
      </c>
      <c r="X120" s="116">
        <v>1371</v>
      </c>
      <c r="Y120" s="135">
        <v>4.4969512195121908E-2</v>
      </c>
      <c r="AB120" s="104" t="b">
        <f t="shared" si="6"/>
        <v>0</v>
      </c>
    </row>
    <row r="121" spans="2:28" s="103" customFormat="1" ht="27.75" customHeight="1">
      <c r="B121" s="39">
        <v>88</v>
      </c>
      <c r="C121" s="28" t="s">
        <v>864</v>
      </c>
      <c r="D121" s="119">
        <v>1825</v>
      </c>
      <c r="E121" s="125">
        <f>D121/G119-1</f>
        <v>-7.5481256332320168E-2</v>
      </c>
      <c r="F121" s="28" t="s">
        <v>580</v>
      </c>
      <c r="G121" s="119">
        <v>1855</v>
      </c>
      <c r="H121" s="125">
        <v>2.9983342587451389E-2</v>
      </c>
      <c r="I121" s="28" t="s">
        <v>272</v>
      </c>
      <c r="J121" s="119">
        <v>1646</v>
      </c>
      <c r="K121" s="125">
        <v>5.7840616966581049E-2</v>
      </c>
      <c r="L121" s="33" t="s">
        <v>1785</v>
      </c>
      <c r="M121" s="116">
        <v>1580</v>
      </c>
      <c r="N121" s="132">
        <v>9.1914305459571466E-2</v>
      </c>
      <c r="O121" s="31" t="s">
        <v>1782</v>
      </c>
      <c r="P121" s="116">
        <v>1675</v>
      </c>
      <c r="Q121" s="135">
        <v>4.3613707165109039E-2</v>
      </c>
      <c r="S121" s="465"/>
      <c r="T121" s="35" t="s">
        <v>1781</v>
      </c>
      <c r="U121" s="116">
        <v>1479</v>
      </c>
      <c r="V121" s="135">
        <v>0.23147377185678608</v>
      </c>
      <c r="W121" s="35" t="s">
        <v>332</v>
      </c>
      <c r="X121" s="116">
        <v>1312</v>
      </c>
      <c r="Y121" s="135">
        <v>-3.8123167155425186E-2</v>
      </c>
      <c r="AB121" s="104" t="b">
        <f t="shared" si="6"/>
        <v>0</v>
      </c>
    </row>
    <row r="122" spans="2:28" s="103" customFormat="1" ht="27.75" customHeight="1">
      <c r="B122" s="39">
        <v>89</v>
      </c>
      <c r="C122" s="571" t="s">
        <v>869</v>
      </c>
      <c r="D122" s="573">
        <v>1676</v>
      </c>
      <c r="E122" s="697">
        <f>D122/G128-1</f>
        <v>0.12257200267916946</v>
      </c>
      <c r="F122" s="571" t="s">
        <v>866</v>
      </c>
      <c r="G122" s="573">
        <v>1660</v>
      </c>
      <c r="H122" s="697">
        <v>2.3427866831072786E-2</v>
      </c>
      <c r="I122" s="571" t="s">
        <v>866</v>
      </c>
      <c r="J122" s="573">
        <v>1622</v>
      </c>
      <c r="K122" s="697">
        <v>2.6582278481012578E-2</v>
      </c>
      <c r="L122" s="571" t="s">
        <v>582</v>
      </c>
      <c r="M122" s="573">
        <v>1566</v>
      </c>
      <c r="N122" s="697">
        <v>2.8909329829172048E-2</v>
      </c>
      <c r="O122" s="578" t="s">
        <v>281</v>
      </c>
      <c r="P122" s="573">
        <v>1522</v>
      </c>
      <c r="Q122" s="701">
        <v>1.3315579227696439E-2</v>
      </c>
      <c r="S122" s="465"/>
      <c r="T122" s="35" t="s">
        <v>332</v>
      </c>
      <c r="U122" s="116">
        <v>1401</v>
      </c>
      <c r="V122" s="135">
        <v>6.7835365853658569E-2</v>
      </c>
      <c r="W122" s="35" t="s">
        <v>1786</v>
      </c>
      <c r="X122" s="116">
        <v>1294</v>
      </c>
      <c r="Y122" s="135">
        <v>9.5681625740897447E-2</v>
      </c>
      <c r="AB122" s="104" t="b">
        <f t="shared" si="6"/>
        <v>0</v>
      </c>
    </row>
    <row r="123" spans="2:28" s="103" customFormat="1" ht="27.75" customHeight="1">
      <c r="B123" s="39">
        <v>90</v>
      </c>
      <c r="C123" s="28" t="s">
        <v>866</v>
      </c>
      <c r="D123" s="119">
        <v>1655</v>
      </c>
      <c r="E123" s="125">
        <f>D123/G122-1</f>
        <v>-3.0120481927711218E-3</v>
      </c>
      <c r="F123" s="28" t="s">
        <v>332</v>
      </c>
      <c r="G123" s="119">
        <v>1620</v>
      </c>
      <c r="H123" s="125">
        <v>0</v>
      </c>
      <c r="I123" s="28" t="s">
        <v>332</v>
      </c>
      <c r="J123" s="119">
        <v>1620</v>
      </c>
      <c r="K123" s="125">
        <v>6.7193675889328119E-2</v>
      </c>
      <c r="L123" s="33" t="s">
        <v>272</v>
      </c>
      <c r="M123" s="116">
        <v>1556</v>
      </c>
      <c r="N123" s="132">
        <v>7.4585635359116109E-2</v>
      </c>
      <c r="O123" s="31" t="s">
        <v>272</v>
      </c>
      <c r="P123" s="116">
        <v>1448</v>
      </c>
      <c r="Q123" s="135">
        <v>8.8721804511278091E-2</v>
      </c>
      <c r="S123" s="465"/>
      <c r="T123" s="35" t="s">
        <v>1785</v>
      </c>
      <c r="U123" s="116">
        <v>1348</v>
      </c>
      <c r="V123" s="135">
        <v>0.11037891268533762</v>
      </c>
      <c r="W123" s="35" t="s">
        <v>279</v>
      </c>
      <c r="X123" s="116">
        <v>1294</v>
      </c>
      <c r="Y123" s="135">
        <v>6.3270336894001744E-2</v>
      </c>
      <c r="AB123" s="104" t="b">
        <f t="shared" si="6"/>
        <v>0</v>
      </c>
    </row>
    <row r="124" spans="2:28" s="103" customFormat="1" ht="27.75" customHeight="1">
      <c r="B124" s="39">
        <v>91</v>
      </c>
      <c r="C124" s="571" t="s">
        <v>582</v>
      </c>
      <c r="D124" s="573">
        <v>1645</v>
      </c>
      <c r="E124" s="697">
        <f>D124/G125-1</f>
        <v>2.7482823235477793E-2</v>
      </c>
      <c r="F124" s="571" t="s">
        <v>265</v>
      </c>
      <c r="G124" s="573">
        <v>1618</v>
      </c>
      <c r="H124" s="697">
        <v>1.2515644555694649E-2</v>
      </c>
      <c r="I124" s="571" t="s">
        <v>265</v>
      </c>
      <c r="J124" s="573">
        <v>1598</v>
      </c>
      <c r="K124" s="697">
        <v>-6.6043249561659856E-2</v>
      </c>
      <c r="L124" s="571" t="s">
        <v>1787</v>
      </c>
      <c r="M124" s="573">
        <v>1518</v>
      </c>
      <c r="N124" s="697">
        <v>8.5836909871244593E-2</v>
      </c>
      <c r="O124" s="578" t="s">
        <v>1785</v>
      </c>
      <c r="P124" s="573">
        <v>1447</v>
      </c>
      <c r="Q124" s="701">
        <v>7.3442136498516275E-2</v>
      </c>
      <c r="S124" s="465"/>
      <c r="T124" s="35" t="s">
        <v>1786</v>
      </c>
      <c r="U124" s="116">
        <v>1347</v>
      </c>
      <c r="V124" s="135">
        <v>4.0958268933539488E-2</v>
      </c>
      <c r="W124" s="35" t="s">
        <v>272</v>
      </c>
      <c r="X124" s="116">
        <v>1275</v>
      </c>
      <c r="Y124" s="135">
        <v>7.23296888141296E-2</v>
      </c>
      <c r="AB124" s="104" t="b">
        <f t="shared" si="6"/>
        <v>0</v>
      </c>
    </row>
    <row r="125" spans="2:28" s="103" customFormat="1" ht="27.75" customHeight="1">
      <c r="B125" s="39">
        <v>92</v>
      </c>
      <c r="C125" s="28" t="s">
        <v>868</v>
      </c>
      <c r="D125" s="119">
        <v>1618</v>
      </c>
      <c r="E125" s="125">
        <f>D125/G126-1</f>
        <v>5.5446836268754129E-2</v>
      </c>
      <c r="F125" s="28" t="s">
        <v>582</v>
      </c>
      <c r="G125" s="119">
        <v>1601</v>
      </c>
      <c r="H125" s="125">
        <v>2.7599486521181049E-2</v>
      </c>
      <c r="I125" s="28" t="s">
        <v>582</v>
      </c>
      <c r="J125" s="119">
        <v>1558</v>
      </c>
      <c r="K125" s="125">
        <v>-5.1085568326947328E-3</v>
      </c>
      <c r="L125" s="33" t="s">
        <v>1788</v>
      </c>
      <c r="M125" s="116">
        <v>1355</v>
      </c>
      <c r="N125" s="132">
        <v>1.726726726726735E-2</v>
      </c>
      <c r="O125" s="31" t="s">
        <v>332</v>
      </c>
      <c r="P125" s="116">
        <v>1398</v>
      </c>
      <c r="Q125" s="135">
        <v>-2.1413276231263545E-3</v>
      </c>
      <c r="S125" s="465"/>
      <c r="T125" s="35" t="s">
        <v>272</v>
      </c>
      <c r="U125" s="116">
        <v>1330</v>
      </c>
      <c r="V125" s="135">
        <v>4.3137254901960853E-2</v>
      </c>
      <c r="W125" s="35" t="s">
        <v>1789</v>
      </c>
      <c r="X125" s="116">
        <v>1238</v>
      </c>
      <c r="Y125" s="135">
        <v>1.5586546349466879E-2</v>
      </c>
      <c r="AB125" s="104" t="b">
        <f t="shared" si="6"/>
        <v>0</v>
      </c>
    </row>
    <row r="126" spans="2:28" s="103" customFormat="1" ht="27.75" customHeight="1">
      <c r="B126" s="39">
        <v>93</v>
      </c>
      <c r="C126" s="571" t="s">
        <v>265</v>
      </c>
      <c r="D126" s="573">
        <v>1608</v>
      </c>
      <c r="E126" s="697">
        <f>D126/G124-1</f>
        <v>-6.1804697156984112E-3</v>
      </c>
      <c r="F126" s="571" t="s">
        <v>868</v>
      </c>
      <c r="G126" s="573">
        <v>1533</v>
      </c>
      <c r="H126" s="697">
        <v>0.18837209302325575</v>
      </c>
      <c r="I126" s="571" t="s">
        <v>276</v>
      </c>
      <c r="J126" s="573">
        <v>1520</v>
      </c>
      <c r="K126" s="697">
        <v>-6.2307217766810585E-2</v>
      </c>
      <c r="L126" s="571" t="s">
        <v>329</v>
      </c>
      <c r="M126" s="573">
        <v>1330</v>
      </c>
      <c r="N126" s="697">
        <v>0.49270482603815946</v>
      </c>
      <c r="O126" s="578" t="s">
        <v>1790</v>
      </c>
      <c r="P126" s="573">
        <v>1342</v>
      </c>
      <c r="Q126" s="701">
        <v>0.26009389671361505</v>
      </c>
      <c r="S126" s="465"/>
      <c r="T126" s="35" t="s">
        <v>1788</v>
      </c>
      <c r="U126" s="116">
        <v>1291</v>
      </c>
      <c r="V126" s="135">
        <v>4.959349593495932E-2</v>
      </c>
      <c r="W126" s="35" t="s">
        <v>1788</v>
      </c>
      <c r="X126" s="116">
        <v>1230</v>
      </c>
      <c r="Y126" s="135">
        <v>-0.12579957356076754</v>
      </c>
      <c r="AB126" s="104" t="b">
        <f t="shared" si="6"/>
        <v>0</v>
      </c>
    </row>
    <row r="127" spans="2:28" s="103" customFormat="1" ht="27.75" customHeight="1">
      <c r="B127" s="39">
        <v>94</v>
      </c>
      <c r="C127" s="28" t="s">
        <v>332</v>
      </c>
      <c r="D127" s="119">
        <v>1603</v>
      </c>
      <c r="E127" s="125">
        <f>D127/G123-1</f>
        <v>-1.0493827160493852E-2</v>
      </c>
      <c r="F127" s="28" t="s">
        <v>276</v>
      </c>
      <c r="G127" s="119">
        <v>1500</v>
      </c>
      <c r="H127" s="125">
        <v>-1.3157894736842146E-2</v>
      </c>
      <c r="I127" s="28" t="s">
        <v>867</v>
      </c>
      <c r="J127" s="119">
        <v>1336</v>
      </c>
      <c r="K127" s="125">
        <v>-1.4022140221402246E-2</v>
      </c>
      <c r="L127" s="33" t="s">
        <v>583</v>
      </c>
      <c r="M127" s="116">
        <v>1287</v>
      </c>
      <c r="N127" s="132">
        <v>3.7903225806451557E-2</v>
      </c>
      <c r="O127" s="31" t="s">
        <v>1788</v>
      </c>
      <c r="P127" s="116">
        <v>1332</v>
      </c>
      <c r="Q127" s="135">
        <v>3.1758326878388754E-2</v>
      </c>
      <c r="S127" s="465"/>
      <c r="T127" s="35" t="s">
        <v>1791</v>
      </c>
      <c r="U127" s="116">
        <v>1188</v>
      </c>
      <c r="V127" s="135">
        <v>5.0397877984084793E-2</v>
      </c>
      <c r="W127" s="35" t="s">
        <v>1785</v>
      </c>
      <c r="X127" s="116">
        <v>1214</v>
      </c>
      <c r="Y127" s="135">
        <v>5.1993067590987874E-2</v>
      </c>
      <c r="AB127" s="104" t="b">
        <f t="shared" si="6"/>
        <v>0</v>
      </c>
    </row>
    <row r="128" spans="2:28" s="103" customFormat="1" ht="27.75" customHeight="1">
      <c r="B128" s="39">
        <v>95</v>
      </c>
      <c r="C128" s="571" t="s">
        <v>276</v>
      </c>
      <c r="D128" s="573">
        <v>1473</v>
      </c>
      <c r="E128" s="697">
        <f>D128/G127-1</f>
        <v>-1.8000000000000016E-2</v>
      </c>
      <c r="F128" s="571" t="s">
        <v>869</v>
      </c>
      <c r="G128" s="573">
        <v>1493</v>
      </c>
      <c r="H128" s="697">
        <v>0.17006269592476486</v>
      </c>
      <c r="I128" s="571" t="s">
        <v>868</v>
      </c>
      <c r="J128" s="573">
        <v>1290</v>
      </c>
      <c r="K128" s="697">
        <v>2.3310023310023631E-3</v>
      </c>
      <c r="L128" s="571" t="s">
        <v>584</v>
      </c>
      <c r="M128" s="573">
        <v>1283</v>
      </c>
      <c r="N128" s="697">
        <v>-0.24573780129335687</v>
      </c>
      <c r="O128" s="578" t="s">
        <v>1791</v>
      </c>
      <c r="P128" s="573">
        <v>1273</v>
      </c>
      <c r="Q128" s="701">
        <v>7.1548821548821584E-2</v>
      </c>
      <c r="S128" s="465"/>
      <c r="T128" s="35" t="s">
        <v>279</v>
      </c>
      <c r="U128" s="116">
        <v>1183</v>
      </c>
      <c r="V128" s="135">
        <v>-8.5780525502318405E-2</v>
      </c>
      <c r="W128" s="35" t="s">
        <v>1781</v>
      </c>
      <c r="X128" s="116">
        <v>1201</v>
      </c>
      <c r="Y128" s="135">
        <v>0.16715257531584071</v>
      </c>
      <c r="AB128" s="104" t="b">
        <f t="shared" si="6"/>
        <v>0</v>
      </c>
    </row>
    <row r="129" spans="2:28" s="103" customFormat="1" ht="27.75" customHeight="1">
      <c r="B129" s="39">
        <v>96</v>
      </c>
      <c r="C129" s="33" t="s">
        <v>274</v>
      </c>
      <c r="D129" s="119">
        <v>1325</v>
      </c>
      <c r="E129" s="125">
        <f>D129/G131-1</f>
        <v>3.515625E-2</v>
      </c>
      <c r="F129" s="28" t="s">
        <v>272</v>
      </c>
      <c r="G129" s="119">
        <v>1434</v>
      </c>
      <c r="H129" s="125">
        <v>-0.12879708383961119</v>
      </c>
      <c r="I129" s="28" t="s">
        <v>869</v>
      </c>
      <c r="J129" s="119">
        <v>1276</v>
      </c>
      <c r="K129" s="125">
        <v>1.6733067729083562E-2</v>
      </c>
      <c r="L129" s="33" t="s">
        <v>1791</v>
      </c>
      <c r="M129" s="116">
        <v>1255</v>
      </c>
      <c r="N129" s="132">
        <v>-1.4139827179890041E-2</v>
      </c>
      <c r="O129" s="31" t="s">
        <v>1786</v>
      </c>
      <c r="P129" s="116">
        <v>1240</v>
      </c>
      <c r="Q129" s="135">
        <v>-7.9435783221974754E-2</v>
      </c>
      <c r="S129" s="465"/>
      <c r="T129" s="35" t="s">
        <v>331</v>
      </c>
      <c r="U129" s="116">
        <v>1143</v>
      </c>
      <c r="V129" s="135">
        <v>6.0296846011131722E-2</v>
      </c>
      <c r="W129" s="35" t="s">
        <v>1791</v>
      </c>
      <c r="X129" s="116">
        <v>1131</v>
      </c>
      <c r="Y129" s="135">
        <v>-6.1511423550087985E-3</v>
      </c>
      <c r="AB129" s="104" t="b">
        <f t="shared" si="6"/>
        <v>0</v>
      </c>
    </row>
    <row r="130" spans="2:28" s="103" customFormat="1" ht="27.75" customHeight="1">
      <c r="B130" s="39">
        <v>97</v>
      </c>
      <c r="C130" s="571" t="s">
        <v>1206</v>
      </c>
      <c r="D130" s="573">
        <v>1306</v>
      </c>
      <c r="E130" s="702" t="s">
        <v>1792</v>
      </c>
      <c r="F130" s="571" t="s">
        <v>870</v>
      </c>
      <c r="G130" s="573">
        <v>1334</v>
      </c>
      <c r="H130" s="697">
        <v>8.5435313262815393E-2</v>
      </c>
      <c r="I130" s="571" t="s">
        <v>274</v>
      </c>
      <c r="J130" s="573">
        <v>1243</v>
      </c>
      <c r="K130" s="697">
        <v>5.6972789115646183E-2</v>
      </c>
      <c r="L130" s="571" t="s">
        <v>585</v>
      </c>
      <c r="M130" s="573">
        <v>1194</v>
      </c>
      <c r="N130" s="697">
        <v>8.445945945946054E-3</v>
      </c>
      <c r="O130" s="578" t="s">
        <v>279</v>
      </c>
      <c r="P130" s="573">
        <v>1201</v>
      </c>
      <c r="Q130" s="701">
        <v>1.5215553677092153E-2</v>
      </c>
      <c r="S130" s="465"/>
      <c r="T130" s="35" t="s">
        <v>1789</v>
      </c>
      <c r="U130" s="116">
        <v>1129</v>
      </c>
      <c r="V130" s="135">
        <v>-8.8045234248788407E-2</v>
      </c>
      <c r="W130" s="35" t="s">
        <v>275</v>
      </c>
      <c r="X130" s="116">
        <v>1094</v>
      </c>
      <c r="Y130" s="135">
        <v>-6.357856494096259E-3</v>
      </c>
      <c r="AB130" s="104" t="b">
        <f t="shared" si="6"/>
        <v>0</v>
      </c>
    </row>
    <row r="131" spans="2:28" s="103" customFormat="1" ht="27.75" customHeight="1">
      <c r="B131" s="39">
        <v>98</v>
      </c>
      <c r="C131" s="33" t="s">
        <v>867</v>
      </c>
      <c r="D131" s="116">
        <v>1283</v>
      </c>
      <c r="E131" s="132">
        <f>D131/G132-1</f>
        <v>3.634894991922466E-2</v>
      </c>
      <c r="F131" s="33" t="s">
        <v>274</v>
      </c>
      <c r="G131" s="116">
        <v>1280</v>
      </c>
      <c r="H131" s="132">
        <v>2.9766693483507689E-2</v>
      </c>
      <c r="I131" s="33" t="s">
        <v>870</v>
      </c>
      <c r="J131" s="116">
        <v>1229</v>
      </c>
      <c r="K131" s="132">
        <v>6.4991334488734731E-2</v>
      </c>
      <c r="L131" s="33" t="s">
        <v>279</v>
      </c>
      <c r="M131" s="116">
        <v>1177</v>
      </c>
      <c r="N131" s="132">
        <v>-1.9983347210657754E-2</v>
      </c>
      <c r="O131" s="31" t="s">
        <v>331</v>
      </c>
      <c r="P131" s="116">
        <v>1184</v>
      </c>
      <c r="Q131" s="135">
        <v>3.5870516185476875E-2</v>
      </c>
      <c r="S131" s="465"/>
      <c r="T131" s="35" t="s">
        <v>1793</v>
      </c>
      <c r="U131" s="116">
        <v>1113</v>
      </c>
      <c r="V131" s="135">
        <v>6.0000000000000053E-2</v>
      </c>
      <c r="W131" s="35" t="s">
        <v>331</v>
      </c>
      <c r="X131" s="116">
        <v>1078</v>
      </c>
      <c r="Y131" s="135">
        <v>0</v>
      </c>
      <c r="AB131" s="104" t="b">
        <f t="shared" si="6"/>
        <v>0</v>
      </c>
    </row>
    <row r="132" spans="2:28" s="103" customFormat="1" ht="27.75" customHeight="1">
      <c r="B132" s="39">
        <v>99</v>
      </c>
      <c r="C132" s="571" t="s">
        <v>272</v>
      </c>
      <c r="D132" s="573">
        <v>1228</v>
      </c>
      <c r="E132" s="697">
        <f>D132/G129-1</f>
        <v>-0.14365411436541142</v>
      </c>
      <c r="F132" s="571" t="s">
        <v>867</v>
      </c>
      <c r="G132" s="573">
        <v>1238</v>
      </c>
      <c r="H132" s="697">
        <v>-7.3353293413173648E-2</v>
      </c>
      <c r="I132" s="571" t="s">
        <v>331</v>
      </c>
      <c r="J132" s="573">
        <v>1202</v>
      </c>
      <c r="K132" s="697">
        <v>6.7001675041875597E-3</v>
      </c>
      <c r="L132" s="571" t="s">
        <v>274</v>
      </c>
      <c r="M132" s="573">
        <v>1176</v>
      </c>
      <c r="N132" s="697">
        <v>7.9889807162534465E-2</v>
      </c>
      <c r="O132" s="578" t="s">
        <v>293</v>
      </c>
      <c r="P132" s="573">
        <v>1102</v>
      </c>
      <c r="Q132" s="701">
        <v>7.8277886497064575E-2</v>
      </c>
      <c r="S132" s="465"/>
      <c r="T132" s="35" t="s">
        <v>275</v>
      </c>
      <c r="U132" s="116">
        <v>1093</v>
      </c>
      <c r="V132" s="135">
        <v>-9.1407678244970203E-4</v>
      </c>
      <c r="W132" s="35" t="s">
        <v>1793</v>
      </c>
      <c r="X132" s="116">
        <v>1050</v>
      </c>
      <c r="Y132" s="135">
        <v>-2.6876737720111232E-2</v>
      </c>
      <c r="AB132" s="104" t="b">
        <f t="shared" si="6"/>
        <v>0</v>
      </c>
    </row>
    <row r="133" spans="2:28" s="103" customFormat="1" ht="27.75" customHeight="1" thickBot="1">
      <c r="B133" s="102">
        <v>100</v>
      </c>
      <c r="C133" s="105" t="s">
        <v>584</v>
      </c>
      <c r="D133" s="117">
        <v>1201</v>
      </c>
      <c r="E133" s="133">
        <f t="shared" si="7"/>
        <v>1.0942760942761032E-2</v>
      </c>
      <c r="F133" s="105" t="s">
        <v>584</v>
      </c>
      <c r="G133" s="117">
        <v>1188</v>
      </c>
      <c r="H133" s="133">
        <v>-5.0251256281407253E-3</v>
      </c>
      <c r="I133" s="105" t="s">
        <v>584</v>
      </c>
      <c r="J133" s="117">
        <v>1194</v>
      </c>
      <c r="K133" s="133">
        <v>-6.9368667186282096E-2</v>
      </c>
      <c r="L133" s="105" t="s">
        <v>586</v>
      </c>
      <c r="M133" s="117">
        <v>1154</v>
      </c>
      <c r="N133" s="133">
        <v>7.6492537313432862E-2</v>
      </c>
      <c r="O133" s="44" t="s">
        <v>274</v>
      </c>
      <c r="P133" s="117">
        <v>1089</v>
      </c>
      <c r="Q133" s="136">
        <v>2.0618556701030855E-2</v>
      </c>
      <c r="S133" s="465"/>
      <c r="T133" s="37" t="s">
        <v>274</v>
      </c>
      <c r="U133" s="117">
        <v>1067</v>
      </c>
      <c r="V133" s="136">
        <v>9.3237704918032849E-2</v>
      </c>
      <c r="W133" s="37" t="s">
        <v>1794</v>
      </c>
      <c r="X133" s="117">
        <v>1004</v>
      </c>
      <c r="Y133" s="136">
        <v>-3.9682539682539542E-3</v>
      </c>
      <c r="AB133" s="104" t="b">
        <f t="shared" si="6"/>
        <v>0</v>
      </c>
    </row>
    <row r="134" spans="2:28" ht="15" customHeight="1">
      <c r="B134" s="56" t="s">
        <v>607</v>
      </c>
      <c r="S134" s="389"/>
    </row>
    <row r="135" spans="2:28" ht="15" customHeight="1">
      <c r="S135" s="389"/>
    </row>
    <row r="136" spans="2:28" ht="15" customHeight="1">
      <c r="S136" s="389"/>
    </row>
    <row r="137" spans="2:28" ht="15" customHeight="1">
      <c r="S137" s="389"/>
    </row>
    <row r="138" spans="2:28" s="103" customFormat="1" ht="16.5" customHeight="1">
      <c r="B138" s="14"/>
      <c r="C138" s="26"/>
      <c r="D138" s="16"/>
      <c r="E138" s="110"/>
      <c r="F138" s="26"/>
      <c r="G138" s="16"/>
      <c r="H138" s="110"/>
      <c r="I138" s="30"/>
      <c r="J138" s="16"/>
      <c r="K138" s="112"/>
      <c r="L138" s="30"/>
      <c r="M138" s="16"/>
      <c r="N138" s="112"/>
      <c r="O138" s="30"/>
      <c r="P138" s="16"/>
      <c r="Q138" s="112"/>
      <c r="S138" s="465"/>
    </row>
    <row r="139" spans="2:28" s="103" customFormat="1" ht="38.25" customHeight="1">
      <c r="B139" s="14"/>
      <c r="C139" s="14"/>
      <c r="D139" s="14"/>
      <c r="E139" s="115"/>
      <c r="F139" s="1738"/>
      <c r="G139" s="1738"/>
      <c r="H139" s="1738"/>
      <c r="I139" s="1738"/>
      <c r="J139" s="1738"/>
      <c r="K139" s="1738"/>
      <c r="L139" s="1738"/>
      <c r="M139" s="1738"/>
      <c r="N139" s="1738"/>
      <c r="O139" s="1738"/>
      <c r="P139" s="1738"/>
      <c r="Q139" s="112"/>
      <c r="S139" s="465"/>
    </row>
    <row r="140" spans="2:28" s="103" customFormat="1" ht="13.35" customHeight="1" thickBot="1">
      <c r="B140" s="14"/>
      <c r="C140" s="26"/>
      <c r="D140" s="16"/>
      <c r="E140" s="110"/>
      <c r="F140" s="26"/>
      <c r="G140" s="16"/>
      <c r="H140" s="110"/>
      <c r="I140" s="30"/>
      <c r="J140" s="16"/>
      <c r="K140" s="112"/>
      <c r="L140" s="30"/>
      <c r="M140" s="16"/>
      <c r="N140" s="112"/>
      <c r="O140" s="30"/>
      <c r="P140" s="16"/>
      <c r="Q140" s="112"/>
      <c r="S140" s="465"/>
    </row>
    <row r="141" spans="2:28" s="103" customFormat="1" ht="30.75" customHeight="1">
      <c r="B141" s="1736" t="s">
        <v>1651</v>
      </c>
      <c r="C141" s="460" t="s">
        <v>1652</v>
      </c>
      <c r="D141" s="461"/>
      <c r="E141" s="672"/>
      <c r="F141" s="460" t="s">
        <v>1016</v>
      </c>
      <c r="G141" s="461"/>
      <c r="H141" s="672"/>
      <c r="I141" s="460" t="s">
        <v>857</v>
      </c>
      <c r="J141" s="461"/>
      <c r="K141" s="672"/>
      <c r="L141" s="460" t="s">
        <v>548</v>
      </c>
      <c r="M141" s="461"/>
      <c r="N141" s="672"/>
      <c r="O141" s="462" t="s">
        <v>540</v>
      </c>
      <c r="P141" s="463"/>
      <c r="Q141" s="464"/>
      <c r="S141" s="465"/>
      <c r="T141" s="462" t="s">
        <v>542</v>
      </c>
      <c r="U141" s="463"/>
      <c r="V141" s="464"/>
      <c r="W141" s="462" t="s">
        <v>544</v>
      </c>
      <c r="X141" s="463"/>
      <c r="Y141" s="464"/>
    </row>
    <row r="142" spans="2:28" s="103" customFormat="1" ht="30.75" customHeight="1" thickBot="1">
      <c r="B142" s="1739"/>
      <c r="C142" s="71" t="s">
        <v>855</v>
      </c>
      <c r="D142" s="42" t="s">
        <v>183</v>
      </c>
      <c r="E142" s="675" t="s">
        <v>13</v>
      </c>
      <c r="F142" s="71" t="s">
        <v>855</v>
      </c>
      <c r="G142" s="42" t="s">
        <v>183</v>
      </c>
      <c r="H142" s="675" t="s">
        <v>13</v>
      </c>
      <c r="I142" s="71" t="s">
        <v>855</v>
      </c>
      <c r="J142" s="42" t="s">
        <v>183</v>
      </c>
      <c r="K142" s="675" t="s">
        <v>13</v>
      </c>
      <c r="L142" s="71" t="s">
        <v>855</v>
      </c>
      <c r="M142" s="42" t="s">
        <v>183</v>
      </c>
      <c r="N142" s="675" t="s">
        <v>13</v>
      </c>
      <c r="O142" s="72" t="s">
        <v>855</v>
      </c>
      <c r="P142" s="42" t="s">
        <v>183</v>
      </c>
      <c r="Q142" s="114" t="s">
        <v>13</v>
      </c>
      <c r="S142" s="465"/>
      <c r="T142" s="73" t="s">
        <v>855</v>
      </c>
      <c r="U142" s="42" t="s">
        <v>183</v>
      </c>
      <c r="V142" s="114" t="s">
        <v>13</v>
      </c>
      <c r="W142" s="73" t="s">
        <v>855</v>
      </c>
      <c r="X142" s="42" t="s">
        <v>183</v>
      </c>
      <c r="Y142" s="114" t="s">
        <v>13</v>
      </c>
    </row>
    <row r="143" spans="2:28" s="103" customFormat="1" ht="27.75" customHeight="1">
      <c r="B143" s="100">
        <v>101</v>
      </c>
      <c r="C143" s="43" t="s">
        <v>871</v>
      </c>
      <c r="D143" s="118">
        <v>1156</v>
      </c>
      <c r="E143" s="676">
        <f>D143/G145-1</f>
        <v>2.9385574354407806E-2</v>
      </c>
      <c r="F143" s="34" t="s">
        <v>279</v>
      </c>
      <c r="G143" s="118">
        <v>1139</v>
      </c>
      <c r="H143" s="676">
        <v>-4.6063651591289778E-2</v>
      </c>
      <c r="I143" s="43" t="s">
        <v>279</v>
      </c>
      <c r="J143" s="118">
        <v>1194</v>
      </c>
      <c r="K143" s="676">
        <v>1.4443500424808908E-2</v>
      </c>
      <c r="L143" s="43" t="s">
        <v>1795</v>
      </c>
      <c r="M143" s="118">
        <v>1148</v>
      </c>
      <c r="N143" s="676">
        <v>0.27839643652561241</v>
      </c>
      <c r="O143" s="43" t="s">
        <v>286</v>
      </c>
      <c r="P143" s="118">
        <v>1072</v>
      </c>
      <c r="Q143" s="142">
        <v>0.17030567685589526</v>
      </c>
      <c r="S143" s="465"/>
      <c r="T143" s="34" t="s">
        <v>1790</v>
      </c>
      <c r="U143" s="118">
        <v>1065</v>
      </c>
      <c r="V143" s="142">
        <v>0.34810126582278489</v>
      </c>
      <c r="W143" s="34" t="s">
        <v>293</v>
      </c>
      <c r="X143" s="118">
        <v>986</v>
      </c>
      <c r="Y143" s="142">
        <v>5.9076262083780806E-2</v>
      </c>
      <c r="AB143" s="104" t="b">
        <f t="shared" ref="AB143:AB167" si="8">S143=E143</f>
        <v>0</v>
      </c>
    </row>
    <row r="144" spans="2:28" s="103" customFormat="1" ht="27.75" customHeight="1">
      <c r="B144" s="101">
        <v>102</v>
      </c>
      <c r="C144" s="571" t="s">
        <v>333</v>
      </c>
      <c r="D144" s="573">
        <v>1147</v>
      </c>
      <c r="E144" s="697">
        <f>D144/G148-1</f>
        <v>3.6133694670279937E-2</v>
      </c>
      <c r="F144" s="571" t="s">
        <v>587</v>
      </c>
      <c r="G144" s="573">
        <v>1134</v>
      </c>
      <c r="H144" s="697">
        <v>7.2847682119205226E-2</v>
      </c>
      <c r="I144" s="571" t="s">
        <v>333</v>
      </c>
      <c r="J144" s="573">
        <v>1088</v>
      </c>
      <c r="K144" s="697">
        <v>-6.3926940639269514E-3</v>
      </c>
      <c r="L144" s="571" t="s">
        <v>293</v>
      </c>
      <c r="M144" s="573">
        <v>1140</v>
      </c>
      <c r="N144" s="697">
        <v>3.4482758620689724E-2</v>
      </c>
      <c r="O144" s="578" t="s">
        <v>284</v>
      </c>
      <c r="P144" s="573">
        <v>1046</v>
      </c>
      <c r="Q144" s="703">
        <v>4.8030739673390332E-3</v>
      </c>
      <c r="S144" s="465"/>
      <c r="T144" s="35" t="s">
        <v>327</v>
      </c>
      <c r="U144" s="116">
        <v>1064</v>
      </c>
      <c r="V144" s="143">
        <v>9.3525179856115193E-2</v>
      </c>
      <c r="W144" s="35" t="s">
        <v>274</v>
      </c>
      <c r="X144" s="116">
        <v>976</v>
      </c>
      <c r="Y144" s="143">
        <v>8.5650723025584075E-2</v>
      </c>
      <c r="AB144" s="104" t="b">
        <f t="shared" si="8"/>
        <v>0</v>
      </c>
    </row>
    <row r="145" spans="2:28" s="103" customFormat="1" ht="27.75" customHeight="1">
      <c r="B145" s="101">
        <v>103</v>
      </c>
      <c r="C145" s="33" t="s">
        <v>587</v>
      </c>
      <c r="D145" s="116">
        <v>1136</v>
      </c>
      <c r="E145" s="132">
        <f>D145/G144-1</f>
        <v>1.7636684303350414E-3</v>
      </c>
      <c r="F145" s="33" t="s">
        <v>871</v>
      </c>
      <c r="G145" s="116">
        <v>1123</v>
      </c>
      <c r="H145" s="132">
        <v>8.6073500967118077E-2</v>
      </c>
      <c r="I145" s="33" t="s">
        <v>327</v>
      </c>
      <c r="J145" s="116">
        <v>1086</v>
      </c>
      <c r="K145" s="132">
        <v>9.1457286432160778E-2</v>
      </c>
      <c r="L145" s="33" t="s">
        <v>1796</v>
      </c>
      <c r="M145" s="116">
        <v>1095</v>
      </c>
      <c r="N145" s="132">
        <v>8.308605341246289E-2</v>
      </c>
      <c r="O145" s="31" t="s">
        <v>1789</v>
      </c>
      <c r="P145" s="116">
        <v>1045</v>
      </c>
      <c r="Q145" s="143">
        <v>-7.4402125775022143E-2</v>
      </c>
      <c r="S145" s="465"/>
      <c r="T145" s="35" t="s">
        <v>284</v>
      </c>
      <c r="U145" s="116">
        <v>1041</v>
      </c>
      <c r="V145" s="143">
        <v>0.35019455252918297</v>
      </c>
      <c r="W145" s="35" t="s">
        <v>327</v>
      </c>
      <c r="X145" s="116">
        <v>973</v>
      </c>
      <c r="Y145" s="143">
        <v>7.6327433628318619E-2</v>
      </c>
      <c r="AB145" s="104" t="b">
        <f t="shared" si="8"/>
        <v>0</v>
      </c>
    </row>
    <row r="146" spans="2:28" s="103" customFormat="1" ht="27.75" customHeight="1">
      <c r="B146" s="101">
        <v>104</v>
      </c>
      <c r="C146" s="571" t="s">
        <v>279</v>
      </c>
      <c r="D146" s="573">
        <v>1128</v>
      </c>
      <c r="E146" s="697">
        <f>D146/G143-1</f>
        <v>-9.6575943810359721E-3</v>
      </c>
      <c r="F146" s="571" t="s">
        <v>284</v>
      </c>
      <c r="G146" s="573">
        <v>1112</v>
      </c>
      <c r="H146" s="697">
        <v>7.3359073359073435E-2</v>
      </c>
      <c r="I146" s="571" t="s">
        <v>278</v>
      </c>
      <c r="J146" s="573">
        <v>1083</v>
      </c>
      <c r="K146" s="697">
        <v>8.6258776328987041E-2</v>
      </c>
      <c r="L146" s="571" t="s">
        <v>1797</v>
      </c>
      <c r="M146" s="573">
        <v>1065</v>
      </c>
      <c r="N146" s="697">
        <v>0.11635220125786172</v>
      </c>
      <c r="O146" s="578" t="s">
        <v>333</v>
      </c>
      <c r="P146" s="573">
        <v>1011</v>
      </c>
      <c r="Q146" s="703">
        <v>0.11221122112211224</v>
      </c>
      <c r="S146" s="465"/>
      <c r="T146" s="35" t="s">
        <v>293</v>
      </c>
      <c r="U146" s="116">
        <v>1022</v>
      </c>
      <c r="V146" s="143">
        <v>3.6511156186612492E-2</v>
      </c>
      <c r="W146" s="35" t="s">
        <v>278</v>
      </c>
      <c r="X146" s="116">
        <v>933</v>
      </c>
      <c r="Y146" s="143">
        <v>2.0787746170678245E-2</v>
      </c>
      <c r="AB146" s="104" t="b">
        <f t="shared" si="8"/>
        <v>0</v>
      </c>
    </row>
    <row r="147" spans="2:28" s="103" customFormat="1" ht="27.75" customHeight="1">
      <c r="B147" s="101">
        <v>105</v>
      </c>
      <c r="C147" s="33" t="s">
        <v>284</v>
      </c>
      <c r="D147" s="116">
        <v>1114</v>
      </c>
      <c r="E147" s="132">
        <f>D147/G146-1</f>
        <v>1.7985611510791255E-3</v>
      </c>
      <c r="F147" s="33" t="s">
        <v>278</v>
      </c>
      <c r="G147" s="116">
        <v>1109</v>
      </c>
      <c r="H147" s="132">
        <v>2.4007386888273308E-2</v>
      </c>
      <c r="I147" s="33" t="s">
        <v>589</v>
      </c>
      <c r="J147" s="116">
        <v>1064</v>
      </c>
      <c r="K147" s="132">
        <v>8.020304568527914E-2</v>
      </c>
      <c r="L147" s="33" t="s">
        <v>587</v>
      </c>
      <c r="M147" s="116">
        <v>1064</v>
      </c>
      <c r="N147" s="132">
        <v>0.10259067357512963</v>
      </c>
      <c r="O147" s="31" t="s">
        <v>1793</v>
      </c>
      <c r="P147" s="116">
        <v>986</v>
      </c>
      <c r="Q147" s="143">
        <v>-0.11410601976639712</v>
      </c>
      <c r="S147" s="465"/>
      <c r="T147" s="35" t="s">
        <v>278</v>
      </c>
      <c r="U147" s="116">
        <v>997</v>
      </c>
      <c r="V147" s="143">
        <v>6.8595927116827493E-2</v>
      </c>
      <c r="W147" s="35" t="s">
        <v>289</v>
      </c>
      <c r="X147" s="116">
        <v>892</v>
      </c>
      <c r="Y147" s="143">
        <v>8.1212121212121291E-2</v>
      </c>
      <c r="AB147" s="104" t="b">
        <f t="shared" si="8"/>
        <v>0</v>
      </c>
    </row>
    <row r="148" spans="2:28" s="103" customFormat="1" ht="27.75" customHeight="1">
      <c r="B148" s="101">
        <v>106</v>
      </c>
      <c r="C148" s="571" t="s">
        <v>327</v>
      </c>
      <c r="D148" s="573">
        <v>1106</v>
      </c>
      <c r="E148" s="697">
        <f>D148/G149-1</f>
        <v>4.1431261770244809E-2</v>
      </c>
      <c r="F148" s="571" t="s">
        <v>333</v>
      </c>
      <c r="G148" s="573">
        <v>1107</v>
      </c>
      <c r="H148" s="697">
        <v>1.7463235294117752E-2</v>
      </c>
      <c r="I148" s="571" t="s">
        <v>587</v>
      </c>
      <c r="J148" s="573">
        <v>1057</v>
      </c>
      <c r="K148" s="697">
        <v>-6.5789473684210176E-3</v>
      </c>
      <c r="L148" s="571" t="s">
        <v>284</v>
      </c>
      <c r="M148" s="573">
        <v>1046</v>
      </c>
      <c r="N148" s="697">
        <v>0</v>
      </c>
      <c r="O148" s="578" t="s">
        <v>291</v>
      </c>
      <c r="P148" s="573">
        <v>977</v>
      </c>
      <c r="Q148" s="703">
        <v>0.11149032992036401</v>
      </c>
      <c r="S148" s="465"/>
      <c r="T148" s="35" t="s">
        <v>1794</v>
      </c>
      <c r="U148" s="116">
        <v>944</v>
      </c>
      <c r="V148" s="143">
        <v>-5.9760956175298752E-2</v>
      </c>
      <c r="W148" s="35" t="s">
        <v>1797</v>
      </c>
      <c r="X148" s="116">
        <v>855</v>
      </c>
      <c r="Y148" s="143">
        <v>2.028639618138417E-2</v>
      </c>
      <c r="AB148" s="104" t="b">
        <f t="shared" si="8"/>
        <v>0</v>
      </c>
    </row>
    <row r="149" spans="2:28" s="103" customFormat="1" ht="27.75" customHeight="1">
      <c r="B149" s="101">
        <v>107</v>
      </c>
      <c r="C149" s="33" t="s">
        <v>278</v>
      </c>
      <c r="D149" s="116">
        <v>1053</v>
      </c>
      <c r="E149" s="132">
        <f>D149/G147-1</f>
        <v>-5.0495942290351703E-2</v>
      </c>
      <c r="F149" s="33" t="s">
        <v>327</v>
      </c>
      <c r="G149" s="116">
        <v>1062</v>
      </c>
      <c r="H149" s="132">
        <v>-2.2099447513812209E-2</v>
      </c>
      <c r="I149" s="33" t="s">
        <v>284</v>
      </c>
      <c r="J149" s="116">
        <v>1036</v>
      </c>
      <c r="K149" s="132">
        <v>-9.5602294455067183E-3</v>
      </c>
      <c r="L149" s="33" t="s">
        <v>290</v>
      </c>
      <c r="M149" s="116">
        <v>1019</v>
      </c>
      <c r="N149" s="132">
        <v>8.059384941675507E-2</v>
      </c>
      <c r="O149" s="31" t="s">
        <v>282</v>
      </c>
      <c r="P149" s="116">
        <v>965</v>
      </c>
      <c r="Q149" s="143">
        <v>0.21383647798742134</v>
      </c>
      <c r="S149" s="465"/>
      <c r="T149" s="35" t="s">
        <v>289</v>
      </c>
      <c r="U149" s="116">
        <v>934</v>
      </c>
      <c r="V149" s="143">
        <v>4.7085201793721998E-2</v>
      </c>
      <c r="W149" s="35" t="s">
        <v>333</v>
      </c>
      <c r="X149" s="116">
        <v>840</v>
      </c>
      <c r="Y149" s="143">
        <v>0.13055181695827733</v>
      </c>
      <c r="AB149" s="104" t="b">
        <f t="shared" si="8"/>
        <v>0</v>
      </c>
    </row>
    <row r="150" spans="2:28" s="103" customFormat="1" ht="27.75" customHeight="1">
      <c r="B150" s="101">
        <v>108</v>
      </c>
      <c r="C150" s="571" t="s">
        <v>283</v>
      </c>
      <c r="D150" s="573">
        <v>1034</v>
      </c>
      <c r="E150" s="697">
        <f>D150/G154-1</f>
        <v>0.10706638115631684</v>
      </c>
      <c r="F150" s="571" t="s">
        <v>290</v>
      </c>
      <c r="G150" s="573">
        <v>1035</v>
      </c>
      <c r="H150" s="697">
        <v>2.3738872403560762E-2</v>
      </c>
      <c r="I150" s="571" t="s">
        <v>871</v>
      </c>
      <c r="J150" s="573">
        <v>1034</v>
      </c>
      <c r="K150" s="697">
        <v>-2.9107981220657275E-2</v>
      </c>
      <c r="L150" s="571" t="s">
        <v>1793</v>
      </c>
      <c r="M150" s="573">
        <v>1019</v>
      </c>
      <c r="N150" s="697">
        <v>3.3468559837728229E-2</v>
      </c>
      <c r="O150" s="578" t="s">
        <v>1797</v>
      </c>
      <c r="P150" s="573">
        <v>954</v>
      </c>
      <c r="Q150" s="703">
        <v>3.3586132177681582E-2</v>
      </c>
      <c r="S150" s="465"/>
      <c r="T150" s="35" t="s">
        <v>1797</v>
      </c>
      <c r="U150" s="116">
        <v>923</v>
      </c>
      <c r="V150" s="143">
        <v>7.953216374269001E-2</v>
      </c>
      <c r="W150" s="35" t="s">
        <v>1798</v>
      </c>
      <c r="X150" s="116">
        <v>806</v>
      </c>
      <c r="Y150" s="143">
        <v>3.0690537084399061E-2</v>
      </c>
      <c r="AB150" s="104" t="b">
        <f t="shared" si="8"/>
        <v>0</v>
      </c>
    </row>
    <row r="151" spans="2:28" s="103" customFormat="1" ht="27.75" customHeight="1">
      <c r="B151" s="101">
        <v>109</v>
      </c>
      <c r="C151" s="33" t="s">
        <v>277</v>
      </c>
      <c r="D151" s="116">
        <v>1030</v>
      </c>
      <c r="E151" s="132">
        <f>D151/G153-1</f>
        <v>8.6497890295358593E-2</v>
      </c>
      <c r="F151" s="33" t="s">
        <v>872</v>
      </c>
      <c r="G151" s="116">
        <v>969</v>
      </c>
      <c r="H151" s="132">
        <v>-2.8084252758274864E-2</v>
      </c>
      <c r="I151" s="33" t="s">
        <v>290</v>
      </c>
      <c r="J151" s="116">
        <v>1011</v>
      </c>
      <c r="K151" s="132">
        <v>-7.8508341511285273E-3</v>
      </c>
      <c r="L151" s="33" t="s">
        <v>1790</v>
      </c>
      <c r="M151" s="116">
        <v>1013</v>
      </c>
      <c r="N151" s="132">
        <v>-0.2451564828614009</v>
      </c>
      <c r="O151" s="31" t="s">
        <v>278</v>
      </c>
      <c r="P151" s="116">
        <v>950</v>
      </c>
      <c r="Q151" s="143">
        <v>-4.7141424272818422E-2</v>
      </c>
      <c r="S151" s="465"/>
      <c r="T151" s="35" t="s">
        <v>277</v>
      </c>
      <c r="U151" s="116">
        <v>920</v>
      </c>
      <c r="V151" s="143">
        <v>0.1471321695760599</v>
      </c>
      <c r="W151" s="35" t="s">
        <v>277</v>
      </c>
      <c r="X151" s="116">
        <v>802</v>
      </c>
      <c r="Y151" s="143">
        <v>2.2959183673469497E-2</v>
      </c>
      <c r="AB151" s="104" t="b">
        <f t="shared" si="8"/>
        <v>0</v>
      </c>
    </row>
    <row r="152" spans="2:28" s="103" customFormat="1" ht="27.75" customHeight="1">
      <c r="B152" s="101">
        <v>110</v>
      </c>
      <c r="C152" s="571" t="s">
        <v>872</v>
      </c>
      <c r="D152" s="573">
        <v>988</v>
      </c>
      <c r="E152" s="697">
        <f>D152/G151-1</f>
        <v>1.9607843137254832E-2</v>
      </c>
      <c r="F152" s="571" t="s">
        <v>873</v>
      </c>
      <c r="G152" s="573">
        <v>956</v>
      </c>
      <c r="H152" s="697">
        <v>2.5751072961373467E-2</v>
      </c>
      <c r="I152" s="571" t="s">
        <v>872</v>
      </c>
      <c r="J152" s="573">
        <v>997</v>
      </c>
      <c r="K152" s="697">
        <v>-2.1589793915603561E-2</v>
      </c>
      <c r="L152" s="571" t="s">
        <v>588</v>
      </c>
      <c r="M152" s="573">
        <v>997</v>
      </c>
      <c r="N152" s="697">
        <v>4.9473684210526336E-2</v>
      </c>
      <c r="O152" s="578" t="s">
        <v>290</v>
      </c>
      <c r="P152" s="573">
        <v>943</v>
      </c>
      <c r="Q152" s="703">
        <v>7.8947368421052655E-2</v>
      </c>
      <c r="S152" s="465"/>
      <c r="T152" s="35" t="s">
        <v>286</v>
      </c>
      <c r="U152" s="116">
        <v>916</v>
      </c>
      <c r="V152" s="143">
        <v>0.36920777279521677</v>
      </c>
      <c r="W152" s="35" t="s">
        <v>282</v>
      </c>
      <c r="X152" s="116">
        <v>795</v>
      </c>
      <c r="Y152" s="143">
        <v>2.5806451612903292E-2</v>
      </c>
      <c r="AB152" s="104" t="b">
        <f t="shared" si="8"/>
        <v>0</v>
      </c>
    </row>
    <row r="153" spans="2:28" s="103" customFormat="1" ht="27.75" customHeight="1">
      <c r="B153" s="101">
        <v>111</v>
      </c>
      <c r="C153" s="28" t="s">
        <v>290</v>
      </c>
      <c r="D153" s="119">
        <v>984</v>
      </c>
      <c r="E153" s="125">
        <f>D153/G150-1</f>
        <v>-4.9275362318840554E-2</v>
      </c>
      <c r="F153" s="28" t="s">
        <v>277</v>
      </c>
      <c r="G153" s="119">
        <v>948</v>
      </c>
      <c r="H153" s="125">
        <v>3.0434782608695699E-2</v>
      </c>
      <c r="I153" s="28" t="s">
        <v>328</v>
      </c>
      <c r="J153" s="119">
        <v>985</v>
      </c>
      <c r="K153" s="125">
        <v>-1.0141987829614951E-3</v>
      </c>
      <c r="L153" s="33" t="s">
        <v>327</v>
      </c>
      <c r="M153" s="116">
        <v>995</v>
      </c>
      <c r="N153" s="132">
        <v>5.5143160127253399E-2</v>
      </c>
      <c r="O153" s="31" t="s">
        <v>327</v>
      </c>
      <c r="P153" s="116">
        <v>943</v>
      </c>
      <c r="Q153" s="143">
        <v>-0.11372180451127822</v>
      </c>
      <c r="S153" s="465"/>
      <c r="T153" s="35" t="s">
        <v>333</v>
      </c>
      <c r="U153" s="116">
        <v>909</v>
      </c>
      <c r="V153" s="143">
        <v>8.2142857142857073E-2</v>
      </c>
      <c r="W153" s="35" t="s">
        <v>1790</v>
      </c>
      <c r="X153" s="116">
        <v>790</v>
      </c>
      <c r="Y153" s="143">
        <v>3.8119440914865521E-3</v>
      </c>
      <c r="AB153" s="104" t="b">
        <f t="shared" si="8"/>
        <v>0</v>
      </c>
    </row>
    <row r="154" spans="2:28" s="103" customFormat="1" ht="27.75" customHeight="1">
      <c r="B154" s="101">
        <v>112</v>
      </c>
      <c r="C154" s="571" t="s">
        <v>873</v>
      </c>
      <c r="D154" s="573">
        <v>949</v>
      </c>
      <c r="E154" s="702">
        <f>D154/G152-1</f>
        <v>-7.3221757322176062E-3</v>
      </c>
      <c r="F154" s="571" t="s">
        <v>283</v>
      </c>
      <c r="G154" s="573">
        <v>934</v>
      </c>
      <c r="H154" s="702">
        <v>2.5246981339187791E-2</v>
      </c>
      <c r="I154" s="571" t="s">
        <v>293</v>
      </c>
      <c r="J154" s="573">
        <v>946</v>
      </c>
      <c r="K154" s="697">
        <v>-0.1701754385964912</v>
      </c>
      <c r="L154" s="571" t="s">
        <v>1799</v>
      </c>
      <c r="M154" s="573">
        <v>986</v>
      </c>
      <c r="N154" s="697">
        <v>8.5903083700440419E-2</v>
      </c>
      <c r="O154" s="578" t="s">
        <v>1794</v>
      </c>
      <c r="P154" s="573">
        <v>908</v>
      </c>
      <c r="Q154" s="703">
        <v>-3.8135593220338992E-2</v>
      </c>
      <c r="S154" s="465"/>
      <c r="T154" s="35" t="s">
        <v>291</v>
      </c>
      <c r="U154" s="116">
        <v>879</v>
      </c>
      <c r="V154" s="143">
        <v>0.36279069767441863</v>
      </c>
      <c r="W154" s="35" t="s">
        <v>285</v>
      </c>
      <c r="X154" s="116">
        <v>789</v>
      </c>
      <c r="Y154" s="143">
        <v>0.18825301204819267</v>
      </c>
      <c r="AB154" s="104" t="b">
        <f t="shared" si="8"/>
        <v>0</v>
      </c>
    </row>
    <row r="155" spans="2:28" s="103" customFormat="1" ht="27.75" customHeight="1">
      <c r="B155" s="101">
        <v>113</v>
      </c>
      <c r="C155" s="33" t="s">
        <v>293</v>
      </c>
      <c r="D155" s="116">
        <v>867</v>
      </c>
      <c r="E155" s="132">
        <f>D155/G156-1</f>
        <v>-2.4746906636670452E-2</v>
      </c>
      <c r="F155" s="33" t="s">
        <v>280</v>
      </c>
      <c r="G155" s="116">
        <v>898</v>
      </c>
      <c r="H155" s="132">
        <v>3.3519553072625108E-3</v>
      </c>
      <c r="I155" s="33" t="s">
        <v>873</v>
      </c>
      <c r="J155" s="116">
        <v>932</v>
      </c>
      <c r="K155" s="132">
        <v>-2.7139874739039671E-2</v>
      </c>
      <c r="L155" s="33" t="s">
        <v>589</v>
      </c>
      <c r="M155" s="116">
        <v>985</v>
      </c>
      <c r="N155" s="132">
        <v>8.1883316274309337E-3</v>
      </c>
      <c r="O155" s="31" t="s">
        <v>328</v>
      </c>
      <c r="P155" s="116">
        <v>908</v>
      </c>
      <c r="Q155" s="143">
        <v>6.4478311840562741E-2</v>
      </c>
      <c r="S155" s="465"/>
      <c r="T155" s="35" t="s">
        <v>290</v>
      </c>
      <c r="U155" s="116">
        <v>874</v>
      </c>
      <c r="V155" s="143">
        <v>0.23796033994334276</v>
      </c>
      <c r="W155" s="35" t="s">
        <v>280</v>
      </c>
      <c r="X155" s="116">
        <v>789</v>
      </c>
      <c r="Y155" s="143">
        <v>-2.5925925925925908E-2</v>
      </c>
      <c r="AB155" s="104" t="b">
        <f t="shared" si="8"/>
        <v>0</v>
      </c>
    </row>
    <row r="156" spans="2:28" s="103" customFormat="1" ht="27.75" customHeight="1">
      <c r="B156" s="101">
        <v>114</v>
      </c>
      <c r="C156" s="571" t="s">
        <v>330</v>
      </c>
      <c r="D156" s="573">
        <v>863</v>
      </c>
      <c r="E156" s="697">
        <f>D156/G160-1</f>
        <v>6.2807881773399021E-2</v>
      </c>
      <c r="F156" s="571" t="s">
        <v>293</v>
      </c>
      <c r="G156" s="573">
        <v>889</v>
      </c>
      <c r="H156" s="697">
        <v>-6.0253699788583526E-2</v>
      </c>
      <c r="I156" s="571" t="s">
        <v>277</v>
      </c>
      <c r="J156" s="573">
        <v>920</v>
      </c>
      <c r="K156" s="697">
        <v>8.7719298245614308E-3</v>
      </c>
      <c r="L156" s="571" t="s">
        <v>1789</v>
      </c>
      <c r="M156" s="573">
        <v>958</v>
      </c>
      <c r="N156" s="697">
        <v>-8.3253588516746357E-2</v>
      </c>
      <c r="O156" s="578" t="s">
        <v>277</v>
      </c>
      <c r="P156" s="573">
        <v>907</v>
      </c>
      <c r="Q156" s="703">
        <v>-1.413043478260867E-2</v>
      </c>
      <c r="S156" s="465"/>
      <c r="T156" s="35" t="s">
        <v>1798</v>
      </c>
      <c r="U156" s="116">
        <v>873</v>
      </c>
      <c r="V156" s="143">
        <v>8.3126550868486415E-2</v>
      </c>
      <c r="W156" s="35" t="s">
        <v>294</v>
      </c>
      <c r="X156" s="116">
        <v>781</v>
      </c>
      <c r="Y156" s="143">
        <v>2.7631578947368451E-2</v>
      </c>
      <c r="AB156" s="104" t="b">
        <f t="shared" si="8"/>
        <v>0</v>
      </c>
    </row>
    <row r="157" spans="2:28" s="103" customFormat="1" ht="27.75" customHeight="1">
      <c r="B157" s="101">
        <v>115</v>
      </c>
      <c r="C157" s="33" t="s">
        <v>328</v>
      </c>
      <c r="D157" s="116">
        <v>841</v>
      </c>
      <c r="E157" s="132">
        <f>D157/G158-1</f>
        <v>-8.2547169811321153E-3</v>
      </c>
      <c r="F157" s="33" t="s">
        <v>294</v>
      </c>
      <c r="G157" s="116">
        <v>867</v>
      </c>
      <c r="H157" s="132">
        <v>5.2184466019417508E-2</v>
      </c>
      <c r="I157" s="33" t="s">
        <v>283</v>
      </c>
      <c r="J157" s="116">
        <v>911</v>
      </c>
      <c r="K157" s="132">
        <v>6.7995310668229836E-2</v>
      </c>
      <c r="L157" s="33" t="s">
        <v>277</v>
      </c>
      <c r="M157" s="116">
        <v>912</v>
      </c>
      <c r="N157" s="132">
        <v>5.5126791620727644E-3</v>
      </c>
      <c r="O157" s="31" t="s">
        <v>289</v>
      </c>
      <c r="P157" s="116">
        <v>898</v>
      </c>
      <c r="Q157" s="143">
        <v>-3.8543897216274048E-2</v>
      </c>
      <c r="S157" s="465"/>
      <c r="T157" s="35" t="s">
        <v>328</v>
      </c>
      <c r="U157" s="116">
        <v>853</v>
      </c>
      <c r="V157" s="143">
        <v>0.2788605697151425</v>
      </c>
      <c r="W157" s="35" t="s">
        <v>336</v>
      </c>
      <c r="X157" s="116">
        <v>778</v>
      </c>
      <c r="Y157" s="143">
        <v>2.3684210526315752E-2</v>
      </c>
      <c r="AB157" s="104" t="b">
        <f t="shared" si="8"/>
        <v>0</v>
      </c>
    </row>
    <row r="158" spans="2:28" s="103" customFormat="1" ht="27.75" customHeight="1">
      <c r="B158" s="101">
        <v>116</v>
      </c>
      <c r="C158" s="571" t="s">
        <v>294</v>
      </c>
      <c r="D158" s="573">
        <v>826</v>
      </c>
      <c r="E158" s="697">
        <f>D158/G157-1</f>
        <v>-4.7289504036908903E-2</v>
      </c>
      <c r="F158" s="571" t="s">
        <v>328</v>
      </c>
      <c r="G158" s="573">
        <v>848</v>
      </c>
      <c r="H158" s="697">
        <v>-0.13908629441624365</v>
      </c>
      <c r="I158" s="571" t="s">
        <v>280</v>
      </c>
      <c r="J158" s="573">
        <v>895</v>
      </c>
      <c r="K158" s="697">
        <v>3.828306264501169E-2</v>
      </c>
      <c r="L158" s="571" t="s">
        <v>1800</v>
      </c>
      <c r="M158" s="573">
        <v>864</v>
      </c>
      <c r="N158" s="697">
        <v>-4.8458149779735726E-2</v>
      </c>
      <c r="O158" s="578" t="s">
        <v>329</v>
      </c>
      <c r="P158" s="573">
        <v>891</v>
      </c>
      <c r="Q158" s="703">
        <v>0.42559999999999998</v>
      </c>
      <c r="S158" s="465"/>
      <c r="T158" s="35" t="s">
        <v>283</v>
      </c>
      <c r="U158" s="116">
        <v>820</v>
      </c>
      <c r="V158" s="143">
        <v>8.7533156498673659E-2</v>
      </c>
      <c r="W158" s="35" t="s">
        <v>284</v>
      </c>
      <c r="X158" s="116">
        <v>771</v>
      </c>
      <c r="Y158" s="143">
        <v>0.28929765886287617</v>
      </c>
      <c r="AB158" s="104" t="b">
        <f t="shared" si="8"/>
        <v>0</v>
      </c>
    </row>
    <row r="159" spans="2:28" s="103" customFormat="1" ht="27.75" customHeight="1">
      <c r="B159" s="101">
        <v>117</v>
      </c>
      <c r="C159" s="33" t="s">
        <v>875</v>
      </c>
      <c r="D159" s="116">
        <v>771</v>
      </c>
      <c r="E159" s="132">
        <f>D159/G162-1</f>
        <v>-1.4066496163682829E-2</v>
      </c>
      <c r="F159" s="33" t="s">
        <v>285</v>
      </c>
      <c r="G159" s="116">
        <v>826</v>
      </c>
      <c r="H159" s="132">
        <v>1.101591187270512E-2</v>
      </c>
      <c r="I159" s="33" t="s">
        <v>294</v>
      </c>
      <c r="J159" s="116">
        <v>824</v>
      </c>
      <c r="K159" s="132">
        <v>9.8039215686274161E-3</v>
      </c>
      <c r="L159" s="33" t="s">
        <v>280</v>
      </c>
      <c r="M159" s="116">
        <v>862</v>
      </c>
      <c r="N159" s="132">
        <v>1.531213191990588E-2</v>
      </c>
      <c r="O159" s="31" t="s">
        <v>283</v>
      </c>
      <c r="P159" s="116">
        <v>856</v>
      </c>
      <c r="Q159" s="143">
        <v>4.3902439024390283E-2</v>
      </c>
      <c r="S159" s="465"/>
      <c r="T159" s="35" t="s">
        <v>280</v>
      </c>
      <c r="U159" s="116">
        <v>804</v>
      </c>
      <c r="V159" s="143">
        <v>1.9011406844106515E-2</v>
      </c>
      <c r="W159" s="35" t="s">
        <v>283</v>
      </c>
      <c r="X159" s="116">
        <v>754</v>
      </c>
      <c r="Y159" s="143">
        <v>9.7525473071324642E-2</v>
      </c>
      <c r="AB159" s="104" t="b">
        <f t="shared" si="8"/>
        <v>0</v>
      </c>
    </row>
    <row r="160" spans="2:28" s="103" customFormat="1" ht="27.75" customHeight="1">
      <c r="B160" s="101">
        <v>118</v>
      </c>
      <c r="C160" s="571" t="s">
        <v>331</v>
      </c>
      <c r="D160" s="573">
        <v>767</v>
      </c>
      <c r="E160" s="697">
        <f>D160/G165-1</f>
        <v>3.9295392953929476E-2</v>
      </c>
      <c r="F160" s="571" t="s">
        <v>330</v>
      </c>
      <c r="G160" s="573">
        <v>812</v>
      </c>
      <c r="H160" s="697">
        <v>9.2866756393001237E-2</v>
      </c>
      <c r="I160" s="571" t="s">
        <v>285</v>
      </c>
      <c r="J160" s="573">
        <v>817</v>
      </c>
      <c r="K160" s="697">
        <v>1.8703241895261735E-2</v>
      </c>
      <c r="L160" s="571" t="s">
        <v>283</v>
      </c>
      <c r="M160" s="573">
        <v>853</v>
      </c>
      <c r="N160" s="697">
        <v>-3.5046728971962482E-3</v>
      </c>
      <c r="O160" s="578" t="s">
        <v>280</v>
      </c>
      <c r="P160" s="573">
        <v>849</v>
      </c>
      <c r="Q160" s="703">
        <v>5.5970149253731449E-2</v>
      </c>
      <c r="S160" s="465"/>
      <c r="T160" s="35" t="s">
        <v>282</v>
      </c>
      <c r="U160" s="116">
        <v>795</v>
      </c>
      <c r="V160" s="143">
        <v>0</v>
      </c>
      <c r="W160" s="35" t="s">
        <v>1801</v>
      </c>
      <c r="X160" s="116">
        <v>739</v>
      </c>
      <c r="Y160" s="143">
        <v>-2.1192052980132492E-2</v>
      </c>
      <c r="AB160" s="104" t="b">
        <f t="shared" si="8"/>
        <v>0</v>
      </c>
    </row>
    <row r="161" spans="2:28" s="103" customFormat="1" ht="27.75" customHeight="1">
      <c r="B161" s="101">
        <v>119</v>
      </c>
      <c r="C161" s="33" t="s">
        <v>285</v>
      </c>
      <c r="D161" s="116">
        <v>746</v>
      </c>
      <c r="E161" s="132">
        <f>D161/G159-1</f>
        <v>-9.6852300242130762E-2</v>
      </c>
      <c r="F161" s="33" t="s">
        <v>589</v>
      </c>
      <c r="G161" s="116">
        <v>798</v>
      </c>
      <c r="H161" s="132">
        <v>-0.25</v>
      </c>
      <c r="I161" s="33" t="s">
        <v>874</v>
      </c>
      <c r="J161" s="116">
        <v>810</v>
      </c>
      <c r="K161" s="132">
        <v>-6.25E-2</v>
      </c>
      <c r="L161" s="33" t="s">
        <v>294</v>
      </c>
      <c r="M161" s="116">
        <v>816</v>
      </c>
      <c r="N161" s="132">
        <v>5.8365758754863828E-2</v>
      </c>
      <c r="O161" s="31" t="s">
        <v>1798</v>
      </c>
      <c r="P161" s="116">
        <v>847</v>
      </c>
      <c r="Q161" s="143">
        <v>-2.9782359679266901E-2</v>
      </c>
      <c r="S161" s="465"/>
      <c r="T161" s="35" t="s">
        <v>336</v>
      </c>
      <c r="U161" s="116">
        <v>775</v>
      </c>
      <c r="V161" s="143">
        <v>-3.856041131105381E-3</v>
      </c>
      <c r="W161" s="35" t="s">
        <v>290</v>
      </c>
      <c r="X161" s="116">
        <v>706</v>
      </c>
      <c r="Y161" s="143">
        <v>6.9696969696969591E-2</v>
      </c>
      <c r="AB161" s="104" t="b">
        <f t="shared" si="8"/>
        <v>0</v>
      </c>
    </row>
    <row r="162" spans="2:28" s="103" customFormat="1" ht="27.75" customHeight="1">
      <c r="B162" s="101">
        <v>120</v>
      </c>
      <c r="C162" s="571" t="s">
        <v>874</v>
      </c>
      <c r="D162" s="573">
        <v>731</v>
      </c>
      <c r="E162" s="697">
        <f>D162/G163-1</f>
        <v>-6.1617458279845994E-2</v>
      </c>
      <c r="F162" s="571" t="s">
        <v>875</v>
      </c>
      <c r="G162" s="573">
        <v>782</v>
      </c>
      <c r="H162" s="697">
        <v>-1.3871374527112179E-2</v>
      </c>
      <c r="I162" s="571" t="s">
        <v>875</v>
      </c>
      <c r="J162" s="573">
        <v>793</v>
      </c>
      <c r="K162" s="697">
        <v>-1.7348203221809189E-2</v>
      </c>
      <c r="L162" s="571" t="s">
        <v>590</v>
      </c>
      <c r="M162" s="573">
        <v>807</v>
      </c>
      <c r="N162" s="697">
        <v>-4.7225501770956302E-2</v>
      </c>
      <c r="O162" s="578" t="s">
        <v>294</v>
      </c>
      <c r="P162" s="573">
        <v>771</v>
      </c>
      <c r="Q162" s="703">
        <v>4.8979591836734615E-2</v>
      </c>
      <c r="S162" s="465"/>
      <c r="T162" s="35" t="s">
        <v>285</v>
      </c>
      <c r="U162" s="116">
        <v>775</v>
      </c>
      <c r="V162" s="143">
        <v>-1.7743979721166037E-2</v>
      </c>
      <c r="W162" s="35" t="s">
        <v>286</v>
      </c>
      <c r="X162" s="116">
        <v>669</v>
      </c>
      <c r="Y162" s="143">
        <v>0.16958041958041958</v>
      </c>
      <c r="AB162" s="104" t="b">
        <f t="shared" si="8"/>
        <v>0</v>
      </c>
    </row>
    <row r="163" spans="2:28" s="103" customFormat="1" ht="27.75" customHeight="1">
      <c r="B163" s="101">
        <v>121</v>
      </c>
      <c r="C163" s="28" t="s">
        <v>591</v>
      </c>
      <c r="D163" s="119">
        <v>728</v>
      </c>
      <c r="E163" s="125">
        <f>D163/G164-1</f>
        <v>-2.2818791946308759E-2</v>
      </c>
      <c r="F163" s="28" t="s">
        <v>874</v>
      </c>
      <c r="G163" s="119">
        <v>779</v>
      </c>
      <c r="H163" s="125">
        <v>-3.8271604938271642E-2</v>
      </c>
      <c r="I163" s="28" t="s">
        <v>336</v>
      </c>
      <c r="J163" s="119">
        <v>752</v>
      </c>
      <c r="K163" s="125">
        <v>-1.4416775884665833E-2</v>
      </c>
      <c r="L163" s="33" t="s">
        <v>1802</v>
      </c>
      <c r="M163" s="116">
        <v>802.1</v>
      </c>
      <c r="N163" s="132">
        <v>0.1474964234620888</v>
      </c>
      <c r="O163" s="31" t="s">
        <v>336</v>
      </c>
      <c r="P163" s="116">
        <v>757</v>
      </c>
      <c r="Q163" s="143">
        <v>-2.3225806451612874E-2</v>
      </c>
      <c r="S163" s="465"/>
      <c r="T163" s="35" t="s">
        <v>294</v>
      </c>
      <c r="U163" s="116">
        <v>735</v>
      </c>
      <c r="V163" s="143">
        <v>-5.889884763124198E-2</v>
      </c>
      <c r="W163" s="35" t="s">
        <v>328</v>
      </c>
      <c r="X163" s="116">
        <v>667</v>
      </c>
      <c r="Y163" s="143">
        <v>0.17223198594024614</v>
      </c>
      <c r="AB163" s="104" t="b">
        <f t="shared" si="8"/>
        <v>0</v>
      </c>
    </row>
    <row r="164" spans="2:28" s="103" customFormat="1" ht="27.75" customHeight="1">
      <c r="B164" s="101">
        <v>122</v>
      </c>
      <c r="C164" s="571" t="s">
        <v>302</v>
      </c>
      <c r="D164" s="573">
        <v>718</v>
      </c>
      <c r="E164" s="697">
        <f>D164/G179-1</f>
        <v>0.11490683229813659</v>
      </c>
      <c r="F164" s="571" t="s">
        <v>591</v>
      </c>
      <c r="G164" s="573">
        <v>745</v>
      </c>
      <c r="H164" s="697">
        <v>4.0502793296089301E-2</v>
      </c>
      <c r="I164" s="571" t="s">
        <v>330</v>
      </c>
      <c r="J164" s="573">
        <v>743</v>
      </c>
      <c r="K164" s="697">
        <v>9.748892171344159E-2</v>
      </c>
      <c r="L164" s="571" t="s">
        <v>1803</v>
      </c>
      <c r="M164" s="573">
        <v>763</v>
      </c>
      <c r="N164" s="697">
        <v>7.9260237780713894E-3</v>
      </c>
      <c r="O164" s="578" t="s">
        <v>285</v>
      </c>
      <c r="P164" s="573">
        <v>699</v>
      </c>
      <c r="Q164" s="703">
        <v>-9.806451612903222E-2</v>
      </c>
      <c r="S164" s="465"/>
      <c r="T164" s="35" t="s">
        <v>1801</v>
      </c>
      <c r="U164" s="116">
        <v>682</v>
      </c>
      <c r="V164" s="143">
        <v>-7.7131258457374785E-2</v>
      </c>
      <c r="W164" s="35" t="s">
        <v>291</v>
      </c>
      <c r="X164" s="116">
        <v>645</v>
      </c>
      <c r="Y164" s="143">
        <v>6.9651741293532243E-2</v>
      </c>
      <c r="AB164" s="104" t="b">
        <f t="shared" si="8"/>
        <v>0</v>
      </c>
    </row>
    <row r="165" spans="2:28" s="103" customFormat="1" ht="27.75" customHeight="1">
      <c r="B165" s="101">
        <v>123</v>
      </c>
      <c r="C165" s="33" t="s">
        <v>280</v>
      </c>
      <c r="D165" s="116">
        <v>716</v>
      </c>
      <c r="E165" s="219">
        <f>D165/G155-1</f>
        <v>-0.20267260579064583</v>
      </c>
      <c r="F165" s="33" t="s">
        <v>331</v>
      </c>
      <c r="G165" s="116">
        <v>738</v>
      </c>
      <c r="H165" s="219" t="s">
        <v>1804</v>
      </c>
      <c r="I165" s="33" t="s">
        <v>591</v>
      </c>
      <c r="J165" s="116">
        <v>716</v>
      </c>
      <c r="K165" s="132">
        <v>0.24521739130434783</v>
      </c>
      <c r="L165" s="33" t="s">
        <v>330</v>
      </c>
      <c r="M165" s="116">
        <v>677</v>
      </c>
      <c r="N165" s="132">
        <v>6.4465408805031377E-2</v>
      </c>
      <c r="O165" s="31" t="s">
        <v>334</v>
      </c>
      <c r="P165" s="116">
        <v>650</v>
      </c>
      <c r="Q165" s="143">
        <v>2.0408163265306145E-2</v>
      </c>
      <c r="S165" s="465"/>
      <c r="T165" s="35" t="s">
        <v>287</v>
      </c>
      <c r="U165" s="116">
        <v>658</v>
      </c>
      <c r="V165" s="143">
        <v>0.35390946502057608</v>
      </c>
      <c r="W165" s="35" t="s">
        <v>288</v>
      </c>
      <c r="X165" s="116">
        <v>573</v>
      </c>
      <c r="Y165" s="143">
        <v>7.1028037383177534E-2</v>
      </c>
      <c r="AB165" s="104" t="b">
        <f t="shared" si="8"/>
        <v>0</v>
      </c>
    </row>
    <row r="166" spans="2:28" s="103" customFormat="1" ht="27.75" customHeight="1">
      <c r="B166" s="101">
        <v>124</v>
      </c>
      <c r="C166" s="571" t="s">
        <v>288</v>
      </c>
      <c r="D166" s="573">
        <v>709</v>
      </c>
      <c r="E166" s="697">
        <f>D166/G167-1</f>
        <v>1.8678160919540332E-2</v>
      </c>
      <c r="F166" s="571" t="s">
        <v>336</v>
      </c>
      <c r="G166" s="573">
        <v>712</v>
      </c>
      <c r="H166" s="697">
        <v>-5.3191489361702149E-2</v>
      </c>
      <c r="I166" s="571" t="s">
        <v>876</v>
      </c>
      <c r="J166" s="573">
        <v>626</v>
      </c>
      <c r="K166" s="697">
        <v>8.8695652173913064E-2</v>
      </c>
      <c r="L166" s="571" t="s">
        <v>1801</v>
      </c>
      <c r="M166" s="573">
        <v>622</v>
      </c>
      <c r="N166" s="697">
        <v>-4.1602465331278871E-2</v>
      </c>
      <c r="O166" s="578" t="s">
        <v>1801</v>
      </c>
      <c r="P166" s="573">
        <v>649</v>
      </c>
      <c r="Q166" s="703">
        <v>-4.8387096774193505E-2</v>
      </c>
      <c r="S166" s="465"/>
      <c r="T166" s="35" t="s">
        <v>288</v>
      </c>
      <c r="U166" s="116">
        <v>642</v>
      </c>
      <c r="V166" s="143">
        <v>0.12041884816753923</v>
      </c>
      <c r="W166" s="35" t="s">
        <v>1805</v>
      </c>
      <c r="X166" s="116">
        <v>560</v>
      </c>
      <c r="Y166" s="143">
        <v>-0.19770773638968486</v>
      </c>
      <c r="AB166" s="104" t="b">
        <f t="shared" si="8"/>
        <v>0</v>
      </c>
    </row>
    <row r="167" spans="2:28" s="103" customFormat="1" ht="27.75" customHeight="1" thickBot="1">
      <c r="B167" s="102">
        <v>125</v>
      </c>
      <c r="C167" s="105" t="s">
        <v>336</v>
      </c>
      <c r="D167" s="117">
        <v>708</v>
      </c>
      <c r="E167" s="133">
        <f>D167/G166-1</f>
        <v>-5.6179775280899014E-3</v>
      </c>
      <c r="F167" s="105" t="s">
        <v>288</v>
      </c>
      <c r="G167" s="117">
        <v>696</v>
      </c>
      <c r="H167" s="133">
        <v>0.12077294685990347</v>
      </c>
      <c r="I167" s="105" t="s">
        <v>288</v>
      </c>
      <c r="J167" s="117">
        <v>621</v>
      </c>
      <c r="K167" s="133">
        <v>5.0761421319796884E-2</v>
      </c>
      <c r="L167" s="105" t="s">
        <v>288</v>
      </c>
      <c r="M167" s="117">
        <v>591</v>
      </c>
      <c r="N167" s="133">
        <v>2.0725388601036343E-2</v>
      </c>
      <c r="O167" s="44" t="s">
        <v>330</v>
      </c>
      <c r="P167" s="117">
        <v>636</v>
      </c>
      <c r="Q167" s="144">
        <v>7.9796264855687582E-2</v>
      </c>
      <c r="S167" s="465"/>
      <c r="T167" s="37" t="s">
        <v>334</v>
      </c>
      <c r="U167" s="117">
        <v>637</v>
      </c>
      <c r="V167" s="144">
        <v>0.16029143897996367</v>
      </c>
      <c r="W167" s="37" t="s">
        <v>330</v>
      </c>
      <c r="X167" s="117">
        <v>554</v>
      </c>
      <c r="Y167" s="144">
        <v>1.46520146520146E-2</v>
      </c>
      <c r="AB167" s="104" t="b">
        <f t="shared" si="8"/>
        <v>0</v>
      </c>
    </row>
    <row r="168" spans="2:28" ht="15" customHeight="1">
      <c r="S168" s="389"/>
    </row>
    <row r="169" spans="2:28" ht="15" customHeight="1">
      <c r="S169" s="389"/>
    </row>
    <row r="170" spans="2:28" ht="15" customHeight="1">
      <c r="S170" s="389"/>
    </row>
    <row r="171" spans="2:28" ht="15" customHeight="1">
      <c r="S171" s="389"/>
    </row>
    <row r="172" spans="2:28" s="103" customFormat="1" ht="16.5" customHeight="1">
      <c r="B172" s="14"/>
      <c r="C172" s="26"/>
      <c r="D172" s="16"/>
      <c r="E172" s="110"/>
      <c r="F172" s="26"/>
      <c r="G172" s="16"/>
      <c r="H172" s="110"/>
      <c r="I172" s="30"/>
      <c r="J172" s="16"/>
      <c r="K172" s="112"/>
      <c r="L172" s="30"/>
      <c r="M172" s="16"/>
      <c r="N172" s="112"/>
      <c r="O172" s="30"/>
      <c r="P172" s="16"/>
      <c r="Q172" s="112"/>
      <c r="S172" s="465"/>
    </row>
    <row r="173" spans="2:28" s="103" customFormat="1" ht="38.25" customHeight="1">
      <c r="B173" s="14"/>
      <c r="C173" s="14"/>
      <c r="D173" s="14"/>
      <c r="E173" s="115"/>
      <c r="F173" s="1738"/>
      <c r="G173" s="1738"/>
      <c r="H173" s="1738"/>
      <c r="I173" s="1738"/>
      <c r="J173" s="1738"/>
      <c r="K173" s="1738"/>
      <c r="L173" s="1738"/>
      <c r="M173" s="1738"/>
      <c r="N173" s="1738"/>
      <c r="O173" s="1738"/>
      <c r="P173" s="1738"/>
      <c r="Q173" s="112"/>
      <c r="S173" s="465"/>
    </row>
    <row r="174" spans="2:28" s="103" customFormat="1" ht="13.35" customHeight="1" thickBot="1">
      <c r="B174" s="14"/>
      <c r="C174" s="26"/>
      <c r="D174" s="16"/>
      <c r="E174" s="110"/>
      <c r="F174" s="26"/>
      <c r="G174" s="16"/>
      <c r="H174" s="110"/>
      <c r="I174" s="30"/>
      <c r="J174" s="16"/>
      <c r="K174" s="112"/>
      <c r="L174" s="30"/>
      <c r="M174" s="16"/>
      <c r="N174" s="112"/>
      <c r="O174" s="30"/>
      <c r="P174" s="16"/>
      <c r="Q174" s="112"/>
      <c r="S174" s="465"/>
    </row>
    <row r="175" spans="2:28" s="103" customFormat="1" ht="30.75" customHeight="1">
      <c r="B175" s="1736" t="s">
        <v>1651</v>
      </c>
      <c r="C175" s="460" t="s">
        <v>1652</v>
      </c>
      <c r="D175" s="461"/>
      <c r="E175" s="672"/>
      <c r="F175" s="460" t="s">
        <v>1016</v>
      </c>
      <c r="G175" s="461"/>
      <c r="H175" s="672"/>
      <c r="I175" s="460" t="s">
        <v>857</v>
      </c>
      <c r="J175" s="461"/>
      <c r="K175" s="672"/>
      <c r="L175" s="460" t="s">
        <v>548</v>
      </c>
      <c r="M175" s="461"/>
      <c r="N175" s="672"/>
      <c r="O175" s="462" t="s">
        <v>540</v>
      </c>
      <c r="P175" s="463"/>
      <c r="Q175" s="464"/>
      <c r="S175" s="465"/>
      <c r="T175" s="462" t="s">
        <v>542</v>
      </c>
      <c r="U175" s="463"/>
      <c r="V175" s="464"/>
      <c r="W175" s="462" t="s">
        <v>544</v>
      </c>
      <c r="X175" s="463"/>
      <c r="Y175" s="464"/>
    </row>
    <row r="176" spans="2:28" s="103" customFormat="1" ht="30.75" customHeight="1" thickBot="1">
      <c r="B176" s="1739"/>
      <c r="C176" s="71" t="s">
        <v>855</v>
      </c>
      <c r="D176" s="42" t="s">
        <v>183</v>
      </c>
      <c r="E176" s="675" t="s">
        <v>13</v>
      </c>
      <c r="F176" s="71" t="s">
        <v>855</v>
      </c>
      <c r="G176" s="42" t="s">
        <v>183</v>
      </c>
      <c r="H176" s="675" t="s">
        <v>13</v>
      </c>
      <c r="I176" s="71" t="s">
        <v>855</v>
      </c>
      <c r="J176" s="42" t="s">
        <v>183</v>
      </c>
      <c r="K176" s="675" t="s">
        <v>13</v>
      </c>
      <c r="L176" s="71" t="s">
        <v>855</v>
      </c>
      <c r="M176" s="42" t="s">
        <v>183</v>
      </c>
      <c r="N176" s="675" t="s">
        <v>13</v>
      </c>
      <c r="O176" s="72" t="s">
        <v>855</v>
      </c>
      <c r="P176" s="42" t="s">
        <v>183</v>
      </c>
      <c r="Q176" s="114" t="s">
        <v>13</v>
      </c>
      <c r="S176" s="465"/>
      <c r="T176" s="73" t="s">
        <v>855</v>
      </c>
      <c r="U176" s="42" t="s">
        <v>183</v>
      </c>
      <c r="V176" s="114" t="s">
        <v>13</v>
      </c>
      <c r="W176" s="73" t="s">
        <v>855</v>
      </c>
      <c r="X176" s="42" t="s">
        <v>183</v>
      </c>
      <c r="Y176" s="114" t="s">
        <v>13</v>
      </c>
    </row>
    <row r="177" spans="2:28" s="103" customFormat="1" ht="27.75" customHeight="1">
      <c r="B177" s="100">
        <v>126</v>
      </c>
      <c r="C177" s="43" t="s">
        <v>877</v>
      </c>
      <c r="D177" s="118">
        <v>706</v>
      </c>
      <c r="E177" s="676">
        <f>D177/G177-1</f>
        <v>4.1297935103244754E-2</v>
      </c>
      <c r="F177" s="34" t="s">
        <v>877</v>
      </c>
      <c r="G177" s="118">
        <v>678</v>
      </c>
      <c r="H177" s="676">
        <v>9.5315024232633272E-2</v>
      </c>
      <c r="I177" s="43" t="s">
        <v>877</v>
      </c>
      <c r="J177" s="118">
        <v>619</v>
      </c>
      <c r="K177" s="676">
        <v>-4.8231511254018811E-3</v>
      </c>
      <c r="L177" s="43" t="s">
        <v>591</v>
      </c>
      <c r="M177" s="118">
        <v>575</v>
      </c>
      <c r="N177" s="676">
        <v>3.2315978456014305E-2</v>
      </c>
      <c r="O177" s="43" t="s">
        <v>303</v>
      </c>
      <c r="P177" s="118">
        <v>610</v>
      </c>
      <c r="Q177" s="142">
        <v>4.8109965635738883E-2</v>
      </c>
      <c r="S177" s="465"/>
      <c r="T177" s="34" t="s">
        <v>329</v>
      </c>
      <c r="U177" s="118">
        <v>625</v>
      </c>
      <c r="V177" s="142">
        <v>0.15101289134438312</v>
      </c>
      <c r="W177" s="34" t="s">
        <v>334</v>
      </c>
      <c r="X177" s="118">
        <v>549</v>
      </c>
      <c r="Y177" s="142">
        <v>3.9772727272727293E-2</v>
      </c>
      <c r="AB177" s="104" t="b">
        <f t="shared" ref="AB177:AB201" si="9">S177=E177</f>
        <v>0</v>
      </c>
    </row>
    <row r="178" spans="2:28" s="103" customFormat="1" ht="27.75" customHeight="1">
      <c r="B178" s="101">
        <v>127</v>
      </c>
      <c r="C178" s="571" t="s">
        <v>305</v>
      </c>
      <c r="D178" s="573">
        <v>644</v>
      </c>
      <c r="E178" s="697">
        <f t="shared" ref="E178:E199" si="10">D178/G178-1</f>
        <v>-5.0147492625368773E-2</v>
      </c>
      <c r="F178" s="571" t="s">
        <v>305</v>
      </c>
      <c r="G178" s="573">
        <v>678</v>
      </c>
      <c r="H178" s="697">
        <v>0.24403669724770638</v>
      </c>
      <c r="I178" s="571" t="s">
        <v>878</v>
      </c>
      <c r="J178" s="573">
        <v>594</v>
      </c>
      <c r="K178" s="697">
        <v>8.1967213114754189E-2</v>
      </c>
      <c r="L178" s="571" t="s">
        <v>1806</v>
      </c>
      <c r="M178" s="573">
        <v>575</v>
      </c>
      <c r="N178" s="697">
        <v>3.9783001808318286E-2</v>
      </c>
      <c r="O178" s="578" t="s">
        <v>288</v>
      </c>
      <c r="P178" s="573">
        <v>579</v>
      </c>
      <c r="Q178" s="703">
        <v>-9.8130841121495282E-2</v>
      </c>
      <c r="S178" s="465"/>
      <c r="T178" s="35" t="s">
        <v>330</v>
      </c>
      <c r="U178" s="116">
        <v>589</v>
      </c>
      <c r="V178" s="143">
        <v>6.3176895306859215E-2</v>
      </c>
      <c r="W178" s="35" t="s">
        <v>1807</v>
      </c>
      <c r="X178" s="116">
        <v>547</v>
      </c>
      <c r="Y178" s="143">
        <v>6.2135922330097015E-2</v>
      </c>
      <c r="AB178" s="104" t="b">
        <f t="shared" si="9"/>
        <v>0</v>
      </c>
    </row>
    <row r="179" spans="2:28" s="103" customFormat="1" ht="27.75" customHeight="1">
      <c r="B179" s="101">
        <v>128</v>
      </c>
      <c r="C179" s="33" t="s">
        <v>878</v>
      </c>
      <c r="D179" s="116">
        <v>641</v>
      </c>
      <c r="E179" s="132">
        <f>D179/G181-1</f>
        <v>7.190635451505023E-2</v>
      </c>
      <c r="F179" s="33" t="s">
        <v>302</v>
      </c>
      <c r="G179" s="116">
        <v>644</v>
      </c>
      <c r="H179" s="132">
        <v>0.31160896130346227</v>
      </c>
      <c r="I179" s="33" t="s">
        <v>334</v>
      </c>
      <c r="J179" s="116">
        <v>563</v>
      </c>
      <c r="K179" s="132">
        <v>0.21336206896551735</v>
      </c>
      <c r="L179" s="33" t="s">
        <v>1807</v>
      </c>
      <c r="M179" s="116">
        <v>549</v>
      </c>
      <c r="N179" s="132">
        <v>-1.7889087656529523E-2</v>
      </c>
      <c r="O179" s="31" t="s">
        <v>1807</v>
      </c>
      <c r="P179" s="116">
        <v>559</v>
      </c>
      <c r="Q179" s="143">
        <v>2.3809523809523725E-2</v>
      </c>
      <c r="S179" s="465"/>
      <c r="T179" s="35" t="s">
        <v>303</v>
      </c>
      <c r="U179" s="116">
        <v>582</v>
      </c>
      <c r="V179" s="143">
        <v>8.1784386617100413E-2</v>
      </c>
      <c r="W179" s="35" t="s">
        <v>302</v>
      </c>
      <c r="X179" s="116">
        <v>544</v>
      </c>
      <c r="Y179" s="143">
        <v>-1.6274864376130238E-2</v>
      </c>
      <c r="AB179" s="104" t="b">
        <f t="shared" si="9"/>
        <v>0</v>
      </c>
    </row>
    <row r="180" spans="2:28" s="103" customFormat="1" ht="27.75" customHeight="1">
      <c r="B180" s="101">
        <v>129</v>
      </c>
      <c r="C180" s="571" t="s">
        <v>876</v>
      </c>
      <c r="D180" s="573">
        <v>634</v>
      </c>
      <c r="E180" s="697">
        <f t="shared" si="10"/>
        <v>-9.3750000000000222E-3</v>
      </c>
      <c r="F180" s="571" t="s">
        <v>876</v>
      </c>
      <c r="G180" s="573">
        <v>640</v>
      </c>
      <c r="H180" s="697">
        <v>2.2364217252396124E-2</v>
      </c>
      <c r="I180" s="571" t="s">
        <v>292</v>
      </c>
      <c r="J180" s="573">
        <v>562</v>
      </c>
      <c r="K180" s="697">
        <v>0.13995943204868144</v>
      </c>
      <c r="L180" s="571" t="s">
        <v>302</v>
      </c>
      <c r="M180" s="573">
        <v>523</v>
      </c>
      <c r="N180" s="697">
        <v>2.5490196078431282E-2</v>
      </c>
      <c r="O180" s="578" t="s">
        <v>287</v>
      </c>
      <c r="P180" s="573">
        <v>557</v>
      </c>
      <c r="Q180" s="703">
        <v>-0.15349544072948329</v>
      </c>
      <c r="S180" s="465"/>
      <c r="T180" s="35" t="s">
        <v>1807</v>
      </c>
      <c r="U180" s="116">
        <v>546</v>
      </c>
      <c r="V180" s="143">
        <v>-1.8281535648994041E-3</v>
      </c>
      <c r="W180" s="35" t="s">
        <v>329</v>
      </c>
      <c r="X180" s="116">
        <v>543</v>
      </c>
      <c r="Y180" s="143">
        <v>5.232558139534893E-2</v>
      </c>
      <c r="AB180" s="104" t="b">
        <f t="shared" si="9"/>
        <v>0</v>
      </c>
    </row>
    <row r="181" spans="2:28" s="103" customFormat="1" ht="27.75" customHeight="1">
      <c r="B181" s="101">
        <v>130</v>
      </c>
      <c r="C181" s="33" t="s">
        <v>589</v>
      </c>
      <c r="D181" s="116">
        <v>631</v>
      </c>
      <c r="E181" s="132">
        <f>D181/G161-1</f>
        <v>-0.2092731829573935</v>
      </c>
      <c r="F181" s="33" t="s">
        <v>878</v>
      </c>
      <c r="G181" s="116">
        <v>598</v>
      </c>
      <c r="H181" s="132">
        <v>6.7340067340067034E-3</v>
      </c>
      <c r="I181" s="33" t="s">
        <v>305</v>
      </c>
      <c r="J181" s="116">
        <v>545</v>
      </c>
      <c r="K181" s="132">
        <v>0.35572139303482597</v>
      </c>
      <c r="L181" s="33" t="s">
        <v>292</v>
      </c>
      <c r="M181" s="116">
        <v>493</v>
      </c>
      <c r="N181" s="132">
        <v>0.22332506203473956</v>
      </c>
      <c r="O181" s="31" t="s">
        <v>1806</v>
      </c>
      <c r="P181" s="116">
        <v>553</v>
      </c>
      <c r="Q181" s="143">
        <v>8.6444007858546223E-2</v>
      </c>
      <c r="S181" s="465"/>
      <c r="T181" s="35" t="s">
        <v>1806</v>
      </c>
      <c r="U181" s="116">
        <v>509</v>
      </c>
      <c r="V181" s="143">
        <v>8.0679405520169833E-2</v>
      </c>
      <c r="W181" s="35" t="s">
        <v>303</v>
      </c>
      <c r="X181" s="116">
        <v>538</v>
      </c>
      <c r="Y181" s="143">
        <v>-1.1029411764705843E-2</v>
      </c>
      <c r="AB181" s="104" t="b">
        <f t="shared" si="9"/>
        <v>0</v>
      </c>
    </row>
    <row r="182" spans="2:28" s="103" customFormat="1" ht="27.75" customHeight="1">
      <c r="B182" s="101">
        <v>131</v>
      </c>
      <c r="C182" s="571" t="s">
        <v>334</v>
      </c>
      <c r="D182" s="573">
        <v>587</v>
      </c>
      <c r="E182" s="697">
        <f>D182/G184-1</f>
        <v>0.13539651837524169</v>
      </c>
      <c r="F182" s="571" t="s">
        <v>292</v>
      </c>
      <c r="G182" s="573">
        <v>577</v>
      </c>
      <c r="H182" s="697">
        <v>2.6690391459074814E-2</v>
      </c>
      <c r="I182" s="571" t="s">
        <v>302</v>
      </c>
      <c r="J182" s="573">
        <v>491</v>
      </c>
      <c r="K182" s="697">
        <v>-6.1185468451242842E-2</v>
      </c>
      <c r="L182" s="571" t="s">
        <v>592</v>
      </c>
      <c r="M182" s="573">
        <v>467</v>
      </c>
      <c r="N182" s="697">
        <v>-0.23442622950819669</v>
      </c>
      <c r="O182" s="578" t="s">
        <v>302</v>
      </c>
      <c r="P182" s="573">
        <v>510</v>
      </c>
      <c r="Q182" s="703">
        <v>0.10869565217391308</v>
      </c>
      <c r="S182" s="465"/>
      <c r="T182" s="35" t="s">
        <v>1808</v>
      </c>
      <c r="U182" s="116">
        <v>503</v>
      </c>
      <c r="V182" s="143">
        <v>1.9920318725099584E-3</v>
      </c>
      <c r="W182" s="35" t="s">
        <v>1808</v>
      </c>
      <c r="X182" s="116">
        <v>502</v>
      </c>
      <c r="Y182" s="143">
        <v>6.3559322033898358E-2</v>
      </c>
      <c r="AB182" s="104" t="b">
        <f t="shared" si="9"/>
        <v>0</v>
      </c>
    </row>
    <row r="183" spans="2:28" s="103" customFormat="1" ht="27.75" customHeight="1">
      <c r="B183" s="101">
        <v>132</v>
      </c>
      <c r="C183" s="28" t="s">
        <v>292</v>
      </c>
      <c r="D183" s="119">
        <v>563</v>
      </c>
      <c r="E183" s="125">
        <f>D183/G182-1</f>
        <v>-2.4263431542461023E-2</v>
      </c>
      <c r="F183" s="28" t="s">
        <v>326</v>
      </c>
      <c r="G183" s="119">
        <v>539</v>
      </c>
      <c r="H183" s="125">
        <v>0.15170940170940161</v>
      </c>
      <c r="I183" s="28" t="s">
        <v>326</v>
      </c>
      <c r="J183" s="119">
        <v>468</v>
      </c>
      <c r="K183" s="125">
        <v>6.6059225512528519E-2</v>
      </c>
      <c r="L183" s="33" t="s">
        <v>334</v>
      </c>
      <c r="M183" s="116">
        <v>464</v>
      </c>
      <c r="N183" s="132">
        <v>-0.31462333825701627</v>
      </c>
      <c r="O183" s="31" t="s">
        <v>1808</v>
      </c>
      <c r="P183" s="116">
        <v>485</v>
      </c>
      <c r="Q183" s="143">
        <v>-3.5785288270377746E-2</v>
      </c>
      <c r="S183" s="465"/>
      <c r="T183" s="35" t="s">
        <v>302</v>
      </c>
      <c r="U183" s="116">
        <v>460</v>
      </c>
      <c r="V183" s="143">
        <v>-0.15441176470588236</v>
      </c>
      <c r="W183" s="35" t="s">
        <v>287</v>
      </c>
      <c r="X183" s="116">
        <v>486</v>
      </c>
      <c r="Y183" s="143">
        <v>-0.29360465116279066</v>
      </c>
      <c r="AB183" s="104" t="b">
        <f t="shared" si="9"/>
        <v>0</v>
      </c>
    </row>
    <row r="184" spans="2:28" s="103" customFormat="1" ht="27.75" customHeight="1">
      <c r="B184" s="101">
        <v>133</v>
      </c>
      <c r="C184" s="571" t="s">
        <v>326</v>
      </c>
      <c r="D184" s="573">
        <v>552</v>
      </c>
      <c r="E184" s="697">
        <f>D184/G183-1</f>
        <v>2.4118738404452778E-2</v>
      </c>
      <c r="F184" s="571" t="s">
        <v>334</v>
      </c>
      <c r="G184" s="573">
        <v>517</v>
      </c>
      <c r="H184" s="697">
        <v>-8.1705150976909446E-2</v>
      </c>
      <c r="I184" s="571" t="s">
        <v>879</v>
      </c>
      <c r="J184" s="573">
        <v>416</v>
      </c>
      <c r="K184" s="697">
        <v>5.8524173027989734E-2</v>
      </c>
      <c r="L184" s="571" t="s">
        <v>1808</v>
      </c>
      <c r="M184" s="573">
        <v>443</v>
      </c>
      <c r="N184" s="697">
        <v>-8.6597938144329922E-2</v>
      </c>
      <c r="O184" s="578" t="s">
        <v>326</v>
      </c>
      <c r="P184" s="573">
        <v>420</v>
      </c>
      <c r="Q184" s="703">
        <v>-4.9773755656108642E-2</v>
      </c>
      <c r="S184" s="465"/>
      <c r="T184" s="35" t="s">
        <v>326</v>
      </c>
      <c r="U184" s="116">
        <v>442</v>
      </c>
      <c r="V184" s="143">
        <v>-3.703703703703709E-2</v>
      </c>
      <c r="W184" s="35" t="s">
        <v>1806</v>
      </c>
      <c r="X184" s="116">
        <v>471</v>
      </c>
      <c r="Y184" s="143">
        <v>5.3691275167785157E-2</v>
      </c>
      <c r="AB184" s="104" t="b">
        <f t="shared" si="9"/>
        <v>0</v>
      </c>
    </row>
    <row r="185" spans="2:28" s="103" customFormat="1" ht="27.75" customHeight="1">
      <c r="B185" s="101">
        <v>134</v>
      </c>
      <c r="C185" s="28" t="s">
        <v>592</v>
      </c>
      <c r="D185" s="119">
        <v>418</v>
      </c>
      <c r="E185" s="125">
        <f>D185/G186-1</f>
        <v>-2.3364485981308358E-2</v>
      </c>
      <c r="F185" s="28" t="s">
        <v>300</v>
      </c>
      <c r="G185" s="119">
        <v>447</v>
      </c>
      <c r="H185" s="125">
        <v>0.35866261398176302</v>
      </c>
      <c r="I185" s="28" t="s">
        <v>880</v>
      </c>
      <c r="J185" s="119">
        <v>411</v>
      </c>
      <c r="K185" s="125">
        <v>2.4937655860349128E-2</v>
      </c>
      <c r="L185" s="33" t="s">
        <v>326</v>
      </c>
      <c r="M185" s="116">
        <v>439</v>
      </c>
      <c r="N185" s="132">
        <v>4.5238095238095299E-2</v>
      </c>
      <c r="O185" s="31" t="s">
        <v>292</v>
      </c>
      <c r="P185" s="116">
        <v>403</v>
      </c>
      <c r="Q185" s="143">
        <v>2.0253164556962133E-2</v>
      </c>
      <c r="S185" s="465"/>
      <c r="T185" s="35" t="s">
        <v>1805</v>
      </c>
      <c r="U185" s="116">
        <v>432</v>
      </c>
      <c r="V185" s="143">
        <v>-0.22857142857142854</v>
      </c>
      <c r="W185" s="35" t="s">
        <v>326</v>
      </c>
      <c r="X185" s="116">
        <v>459</v>
      </c>
      <c r="Y185" s="143">
        <v>6.25E-2</v>
      </c>
      <c r="AB185" s="104" t="b">
        <f t="shared" si="9"/>
        <v>0</v>
      </c>
    </row>
    <row r="186" spans="2:28" s="103" customFormat="1" ht="27.75" customHeight="1">
      <c r="B186" s="101">
        <v>135</v>
      </c>
      <c r="C186" s="571" t="s">
        <v>884</v>
      </c>
      <c r="D186" s="573">
        <v>411</v>
      </c>
      <c r="E186" s="697">
        <f>D186/G191-1</f>
        <v>6.476683937823835E-2</v>
      </c>
      <c r="F186" s="571" t="s">
        <v>592</v>
      </c>
      <c r="G186" s="573">
        <v>428</v>
      </c>
      <c r="H186" s="697">
        <v>6.4676616915422924E-2</v>
      </c>
      <c r="I186" s="571" t="s">
        <v>881</v>
      </c>
      <c r="J186" s="573">
        <v>410</v>
      </c>
      <c r="K186" s="697">
        <v>-4.4289044289044344E-2</v>
      </c>
      <c r="L186" s="571" t="s">
        <v>1809</v>
      </c>
      <c r="M186" s="573">
        <v>429</v>
      </c>
      <c r="N186" s="697">
        <v>6.4516129032258007E-2</v>
      </c>
      <c r="O186" s="578" t="s">
        <v>1809</v>
      </c>
      <c r="P186" s="573">
        <v>403</v>
      </c>
      <c r="Q186" s="704">
        <v>7.5744680851063837</v>
      </c>
      <c r="S186" s="465"/>
      <c r="T186" s="35" t="s">
        <v>1810</v>
      </c>
      <c r="U186" s="116">
        <v>400</v>
      </c>
      <c r="V186" s="143">
        <v>7.2386058981233292E-2</v>
      </c>
      <c r="W186" s="35" t="s">
        <v>1811</v>
      </c>
      <c r="X186" s="116">
        <v>438</v>
      </c>
      <c r="Y186" s="143">
        <v>2.0979020979021046E-2</v>
      </c>
      <c r="AB186" s="104" t="b">
        <f t="shared" si="9"/>
        <v>0</v>
      </c>
    </row>
    <row r="187" spans="2:28" s="103" customFormat="1" ht="27.75" customHeight="1">
      <c r="B187" s="101">
        <v>136</v>
      </c>
      <c r="C187" s="28" t="s">
        <v>298</v>
      </c>
      <c r="D187" s="119">
        <v>399</v>
      </c>
      <c r="E187" s="125">
        <f>D187/G194-1</f>
        <v>4.7244094488188892E-2</v>
      </c>
      <c r="F187" s="28" t="s">
        <v>880</v>
      </c>
      <c r="G187" s="119">
        <v>412</v>
      </c>
      <c r="H187" s="125">
        <v>2.4330900243310083E-3</v>
      </c>
      <c r="I187" s="28" t="s">
        <v>592</v>
      </c>
      <c r="J187" s="119">
        <v>402</v>
      </c>
      <c r="K187" s="125">
        <v>-0.13918629550321204</v>
      </c>
      <c r="L187" s="33" t="s">
        <v>1812</v>
      </c>
      <c r="M187" s="116">
        <v>414</v>
      </c>
      <c r="N187" s="132">
        <v>7.2538860103626979E-2</v>
      </c>
      <c r="O187" s="31" t="s">
        <v>1810</v>
      </c>
      <c r="P187" s="116">
        <v>398</v>
      </c>
      <c r="Q187" s="143">
        <v>-5.0000000000000044E-3</v>
      </c>
      <c r="S187" s="465"/>
      <c r="T187" s="35" t="s">
        <v>1811</v>
      </c>
      <c r="U187" s="116">
        <v>399</v>
      </c>
      <c r="V187" s="143">
        <v>-8.9041095890410982E-2</v>
      </c>
      <c r="W187" s="35" t="s">
        <v>1813</v>
      </c>
      <c r="X187" s="116">
        <v>384</v>
      </c>
      <c r="Y187" s="143">
        <v>-1.7902813299232712E-2</v>
      </c>
      <c r="AB187" s="104" t="b">
        <f t="shared" si="9"/>
        <v>0</v>
      </c>
    </row>
    <row r="188" spans="2:28" s="103" customFormat="1" ht="27.75" customHeight="1">
      <c r="B188" s="101">
        <v>137</v>
      </c>
      <c r="C188" s="571" t="s">
        <v>296</v>
      </c>
      <c r="D188" s="573">
        <v>398</v>
      </c>
      <c r="E188" s="697">
        <f>D188/G190-1</f>
        <v>2.8423772609819098E-2</v>
      </c>
      <c r="F188" s="576" t="s">
        <v>882</v>
      </c>
      <c r="G188" s="573">
        <v>409</v>
      </c>
      <c r="H188" s="697">
        <v>4.336734693877542E-2</v>
      </c>
      <c r="I188" s="576" t="s">
        <v>882</v>
      </c>
      <c r="J188" s="573">
        <v>392</v>
      </c>
      <c r="K188" s="697">
        <v>-0.11512415349887128</v>
      </c>
      <c r="L188" s="582" t="s">
        <v>297</v>
      </c>
      <c r="M188" s="573">
        <v>406</v>
      </c>
      <c r="N188" s="697">
        <v>9.4339622641509413E-2</v>
      </c>
      <c r="O188" s="578" t="s">
        <v>1811</v>
      </c>
      <c r="P188" s="573">
        <v>391</v>
      </c>
      <c r="Q188" s="703">
        <v>-2.0050125313283207E-2</v>
      </c>
      <c r="S188" s="465"/>
      <c r="T188" s="35" t="s">
        <v>292</v>
      </c>
      <c r="U188" s="116">
        <v>395</v>
      </c>
      <c r="V188" s="143">
        <v>0.16863905325443795</v>
      </c>
      <c r="W188" s="35" t="s">
        <v>295</v>
      </c>
      <c r="X188" s="116">
        <v>379</v>
      </c>
      <c r="Y188" s="143">
        <v>0.17337461300309598</v>
      </c>
      <c r="AB188" s="104" t="b">
        <f t="shared" si="9"/>
        <v>0</v>
      </c>
    </row>
    <row r="189" spans="2:28" s="103" customFormat="1" ht="27.75" customHeight="1">
      <c r="B189" s="101">
        <v>138</v>
      </c>
      <c r="C189" s="33" t="s">
        <v>300</v>
      </c>
      <c r="D189" s="116">
        <v>397</v>
      </c>
      <c r="E189" s="132">
        <f>D189/G185-1</f>
        <v>-0.11185682326621926</v>
      </c>
      <c r="F189" s="33" t="s">
        <v>881</v>
      </c>
      <c r="G189" s="116">
        <v>388</v>
      </c>
      <c r="H189" s="132">
        <v>-5.3658536585365901E-2</v>
      </c>
      <c r="I189" s="33" t="s">
        <v>883</v>
      </c>
      <c r="J189" s="116">
        <v>383</v>
      </c>
      <c r="K189" s="132">
        <v>2.6178010471205049E-3</v>
      </c>
      <c r="L189" s="33" t="s">
        <v>305</v>
      </c>
      <c r="M189" s="116">
        <v>402</v>
      </c>
      <c r="N189" s="132">
        <v>0.23692307692307701</v>
      </c>
      <c r="O189" s="31" t="s">
        <v>295</v>
      </c>
      <c r="P189" s="116">
        <v>386</v>
      </c>
      <c r="Q189" s="143">
        <v>5.2083333333332593E-3</v>
      </c>
      <c r="S189" s="465"/>
      <c r="T189" s="35" t="s">
        <v>1814</v>
      </c>
      <c r="U189" s="116">
        <v>392</v>
      </c>
      <c r="V189" s="143">
        <v>4.8128342245989275E-2</v>
      </c>
      <c r="W189" s="35" t="s">
        <v>1814</v>
      </c>
      <c r="X189" s="116">
        <v>374</v>
      </c>
      <c r="Y189" s="143">
        <v>0.12650602409638556</v>
      </c>
      <c r="AB189" s="104" t="b">
        <f t="shared" si="9"/>
        <v>0</v>
      </c>
    </row>
    <row r="190" spans="2:28" s="103" customFormat="1" ht="27.75" customHeight="1">
      <c r="B190" s="101">
        <v>139</v>
      </c>
      <c r="C190" s="571" t="s">
        <v>887</v>
      </c>
      <c r="D190" s="573">
        <v>388</v>
      </c>
      <c r="E190" s="697">
        <f>D190/G198-1</f>
        <v>8.3798882681564324E-2</v>
      </c>
      <c r="F190" s="571" t="s">
        <v>296</v>
      </c>
      <c r="G190" s="573">
        <v>387</v>
      </c>
      <c r="H190" s="697">
        <v>0.11849710982658967</v>
      </c>
      <c r="I190" s="571" t="s">
        <v>295</v>
      </c>
      <c r="J190" s="573">
        <v>375</v>
      </c>
      <c r="K190" s="697">
        <v>-9.4202898550724612E-2</v>
      </c>
      <c r="L190" s="571" t="s">
        <v>1815</v>
      </c>
      <c r="M190" s="573">
        <v>401</v>
      </c>
      <c r="N190" s="697">
        <v>0.13597733711048154</v>
      </c>
      <c r="O190" s="578" t="s">
        <v>1816</v>
      </c>
      <c r="P190" s="573">
        <v>381</v>
      </c>
      <c r="Q190" s="703">
        <v>8.5470085470085388E-2</v>
      </c>
      <c r="S190" s="465"/>
      <c r="T190" s="35" t="s">
        <v>295</v>
      </c>
      <c r="U190" s="116">
        <v>384</v>
      </c>
      <c r="V190" s="143">
        <v>1.3192612137203241E-2</v>
      </c>
      <c r="W190" s="35" t="s">
        <v>1810</v>
      </c>
      <c r="X190" s="116">
        <v>373</v>
      </c>
      <c r="Y190" s="143">
        <v>7.4927953890489896E-2</v>
      </c>
      <c r="AB190" s="104" t="b">
        <f t="shared" si="9"/>
        <v>0</v>
      </c>
    </row>
    <row r="191" spans="2:28" s="103" customFormat="1" ht="27.75" customHeight="1">
      <c r="B191" s="101">
        <v>140</v>
      </c>
      <c r="C191" s="33" t="s">
        <v>880</v>
      </c>
      <c r="D191" s="116">
        <v>385</v>
      </c>
      <c r="E191" s="132">
        <f>D191/G187-1</f>
        <v>-6.5533980582524243E-2</v>
      </c>
      <c r="F191" s="33" t="s">
        <v>884</v>
      </c>
      <c r="G191" s="116">
        <v>386</v>
      </c>
      <c r="H191" s="132">
        <v>4.6070460704606964E-2</v>
      </c>
      <c r="I191" s="33" t="s">
        <v>594</v>
      </c>
      <c r="J191" s="116">
        <v>370</v>
      </c>
      <c r="K191" s="132">
        <v>2.7100271002709064E-3</v>
      </c>
      <c r="L191" s="138" t="s">
        <v>593</v>
      </c>
      <c r="M191" s="116">
        <v>393</v>
      </c>
      <c r="N191" s="132">
        <v>3.1496062992125928E-2</v>
      </c>
      <c r="O191" s="107" t="s">
        <v>297</v>
      </c>
      <c r="P191" s="116">
        <v>371</v>
      </c>
      <c r="Q191" s="143">
        <v>0.13455657492354733</v>
      </c>
      <c r="S191" s="465"/>
      <c r="T191" s="35" t="s">
        <v>296</v>
      </c>
      <c r="U191" s="116">
        <v>382</v>
      </c>
      <c r="V191" s="143">
        <v>4.6575342465753344E-2</v>
      </c>
      <c r="W191" s="35" t="s">
        <v>296</v>
      </c>
      <c r="X191" s="116">
        <v>365</v>
      </c>
      <c r="Y191" s="143">
        <v>-3.4391534391534417E-2</v>
      </c>
      <c r="AB191" s="104" t="b">
        <f t="shared" si="9"/>
        <v>0</v>
      </c>
    </row>
    <row r="192" spans="2:28" s="103" customFormat="1" ht="27.75" customHeight="1">
      <c r="B192" s="101">
        <v>141</v>
      </c>
      <c r="C192" s="571" t="s">
        <v>594</v>
      </c>
      <c r="D192" s="573">
        <v>371</v>
      </c>
      <c r="E192" s="697">
        <f>D192/G193-1</f>
        <v>-2.8795811518324554E-2</v>
      </c>
      <c r="F192" s="571" t="s">
        <v>883</v>
      </c>
      <c r="G192" s="573">
        <v>384</v>
      </c>
      <c r="H192" s="697">
        <v>2.6109660574411553E-3</v>
      </c>
      <c r="I192" s="571" t="s">
        <v>884</v>
      </c>
      <c r="J192" s="573">
        <v>369</v>
      </c>
      <c r="K192" s="697">
        <v>5.1282051282051322E-2</v>
      </c>
      <c r="L192" s="571" t="s">
        <v>1811</v>
      </c>
      <c r="M192" s="573">
        <v>382</v>
      </c>
      <c r="N192" s="697">
        <v>-2.3017902813299185E-2</v>
      </c>
      <c r="O192" s="578" t="s">
        <v>296</v>
      </c>
      <c r="P192" s="573">
        <v>367</v>
      </c>
      <c r="Q192" s="703">
        <v>-3.9267015706806241E-2</v>
      </c>
      <c r="S192" s="465"/>
      <c r="T192" s="35" t="s">
        <v>1813</v>
      </c>
      <c r="U192" s="116">
        <v>375</v>
      </c>
      <c r="V192" s="143">
        <v>-2.34375E-2</v>
      </c>
      <c r="W192" s="35" t="s">
        <v>1815</v>
      </c>
      <c r="X192" s="116">
        <v>365</v>
      </c>
      <c r="Y192" s="143">
        <v>6.7251461988304007E-2</v>
      </c>
      <c r="AB192" s="104" t="b">
        <f t="shared" si="9"/>
        <v>0</v>
      </c>
    </row>
    <row r="193" spans="2:28" s="103" customFormat="1" ht="27.75" customHeight="1">
      <c r="B193" s="101">
        <v>142</v>
      </c>
      <c r="C193" s="33" t="s">
        <v>299</v>
      </c>
      <c r="D193" s="116">
        <v>369</v>
      </c>
      <c r="E193" s="132">
        <f>D193/G195-1</f>
        <v>-1.6000000000000014E-2</v>
      </c>
      <c r="F193" s="33" t="s">
        <v>594</v>
      </c>
      <c r="G193" s="116">
        <v>382</v>
      </c>
      <c r="H193" s="132">
        <v>3.2432432432432323E-2</v>
      </c>
      <c r="I193" s="33" t="s">
        <v>885</v>
      </c>
      <c r="J193" s="116">
        <v>357</v>
      </c>
      <c r="K193" s="132">
        <v>2.0000000000000018E-2</v>
      </c>
      <c r="L193" s="33" t="s">
        <v>594</v>
      </c>
      <c r="M193" s="116">
        <v>369</v>
      </c>
      <c r="N193" s="132">
        <v>4.5325779036827107E-2</v>
      </c>
      <c r="O193" s="31" t="s">
        <v>1813</v>
      </c>
      <c r="P193" s="116">
        <v>362</v>
      </c>
      <c r="Q193" s="143">
        <v>-3.4666666666666623E-2</v>
      </c>
      <c r="S193" s="465"/>
      <c r="T193" s="35" t="s">
        <v>1815</v>
      </c>
      <c r="U193" s="116">
        <v>366</v>
      </c>
      <c r="V193" s="143">
        <v>2.73972602739736E-3</v>
      </c>
      <c r="W193" s="35" t="s">
        <v>300</v>
      </c>
      <c r="X193" s="116">
        <v>363</v>
      </c>
      <c r="Y193" s="143">
        <v>-0.1124694376528117</v>
      </c>
      <c r="AB193" s="104" t="b">
        <f t="shared" si="9"/>
        <v>0</v>
      </c>
    </row>
    <row r="194" spans="2:28" s="103" customFormat="1" ht="27.75" customHeight="1">
      <c r="B194" s="101">
        <v>143</v>
      </c>
      <c r="C194" s="571" t="s">
        <v>295</v>
      </c>
      <c r="D194" s="573">
        <v>363</v>
      </c>
      <c r="E194" s="697">
        <f>D194/G196-1</f>
        <v>-2.6809651474530849E-2</v>
      </c>
      <c r="F194" s="571" t="s">
        <v>298</v>
      </c>
      <c r="G194" s="573">
        <v>381</v>
      </c>
      <c r="H194" s="697">
        <v>0.10115606936416177</v>
      </c>
      <c r="I194" s="571" t="s">
        <v>299</v>
      </c>
      <c r="J194" s="573">
        <v>347</v>
      </c>
      <c r="K194" s="697">
        <v>-3.878116343490301E-2</v>
      </c>
      <c r="L194" s="571" t="s">
        <v>299</v>
      </c>
      <c r="M194" s="573">
        <v>361</v>
      </c>
      <c r="N194" s="697">
        <v>6.8047337278106523E-2</v>
      </c>
      <c r="O194" s="578" t="s">
        <v>1814</v>
      </c>
      <c r="P194" s="573">
        <v>360</v>
      </c>
      <c r="Q194" s="703">
        <v>-8.1632653061224469E-2</v>
      </c>
      <c r="S194" s="465"/>
      <c r="T194" s="35" t="s">
        <v>1817</v>
      </c>
      <c r="U194" s="116">
        <v>363</v>
      </c>
      <c r="V194" s="143">
        <v>0.11692307692307691</v>
      </c>
      <c r="W194" s="35" t="s">
        <v>292</v>
      </c>
      <c r="X194" s="116">
        <v>338</v>
      </c>
      <c r="Y194" s="143">
        <v>0.14189189189189189</v>
      </c>
      <c r="AB194" s="104" t="b">
        <f t="shared" si="9"/>
        <v>0</v>
      </c>
    </row>
    <row r="195" spans="2:28" s="103" customFormat="1" ht="27.75" customHeight="1">
      <c r="B195" s="101">
        <v>144</v>
      </c>
      <c r="C195" s="28" t="s">
        <v>886</v>
      </c>
      <c r="D195" s="119">
        <v>356</v>
      </c>
      <c r="E195" s="125">
        <f>D195/G197-1</f>
        <v>-1.6574585635359074E-2</v>
      </c>
      <c r="F195" s="28" t="s">
        <v>299</v>
      </c>
      <c r="G195" s="119">
        <v>375</v>
      </c>
      <c r="H195" s="125">
        <v>8.0691642651296913E-2</v>
      </c>
      <c r="I195" s="28" t="s">
        <v>298</v>
      </c>
      <c r="J195" s="119">
        <v>346</v>
      </c>
      <c r="K195" s="125">
        <v>6.4615384615384519E-2</v>
      </c>
      <c r="L195" s="33" t="s">
        <v>1818</v>
      </c>
      <c r="M195" s="116">
        <v>357</v>
      </c>
      <c r="N195" s="132">
        <v>-2.7247956403269713E-2</v>
      </c>
      <c r="O195" s="31" t="s">
        <v>1815</v>
      </c>
      <c r="P195" s="116">
        <v>353</v>
      </c>
      <c r="Q195" s="143">
        <v>-3.5519125683060149E-2</v>
      </c>
      <c r="S195" s="465"/>
      <c r="T195" s="35" t="s">
        <v>1816</v>
      </c>
      <c r="U195" s="116">
        <v>351</v>
      </c>
      <c r="V195" s="143">
        <v>0.13961038961038952</v>
      </c>
      <c r="W195" s="35" t="s">
        <v>1819</v>
      </c>
      <c r="X195" s="116">
        <v>337</v>
      </c>
      <c r="Y195" s="143">
        <v>-2.3188405797101463E-2</v>
      </c>
      <c r="AB195" s="104" t="b">
        <f t="shared" si="9"/>
        <v>0</v>
      </c>
    </row>
    <row r="196" spans="2:28" s="103" customFormat="1" ht="27.75" customHeight="1">
      <c r="B196" s="101">
        <v>145</v>
      </c>
      <c r="C196" s="571" t="s">
        <v>882</v>
      </c>
      <c r="D196" s="573">
        <v>352</v>
      </c>
      <c r="E196" s="697">
        <f>D196/G188-1</f>
        <v>-0.13936430317848414</v>
      </c>
      <c r="F196" s="571" t="s">
        <v>295</v>
      </c>
      <c r="G196" s="573">
        <v>373</v>
      </c>
      <c r="H196" s="697">
        <v>-5.3333333333333011E-3</v>
      </c>
      <c r="I196" s="582" t="s">
        <v>297</v>
      </c>
      <c r="J196" s="573">
        <v>346</v>
      </c>
      <c r="K196" s="697">
        <v>-0.14778325123152714</v>
      </c>
      <c r="L196" s="571" t="s">
        <v>1810</v>
      </c>
      <c r="M196" s="573">
        <v>351</v>
      </c>
      <c r="N196" s="697">
        <v>-0.11809045226130654</v>
      </c>
      <c r="O196" s="578" t="s">
        <v>1820</v>
      </c>
      <c r="P196" s="573">
        <v>353</v>
      </c>
      <c r="Q196" s="703">
        <v>4.1297935103244754E-2</v>
      </c>
      <c r="S196" s="465"/>
      <c r="T196" s="35" t="s">
        <v>299</v>
      </c>
      <c r="U196" s="116">
        <v>344</v>
      </c>
      <c r="V196" s="143">
        <v>2.6865671641790989E-2</v>
      </c>
      <c r="W196" s="35" t="s">
        <v>299</v>
      </c>
      <c r="X196" s="116">
        <v>335</v>
      </c>
      <c r="Y196" s="143">
        <v>2.7607361963190247E-2</v>
      </c>
      <c r="AB196" s="104" t="b">
        <f t="shared" si="9"/>
        <v>0</v>
      </c>
    </row>
    <row r="197" spans="2:28" s="103" customFormat="1" ht="27.75" customHeight="1">
      <c r="B197" s="101">
        <v>146</v>
      </c>
      <c r="C197" s="33" t="s">
        <v>883</v>
      </c>
      <c r="D197" s="116">
        <v>351</v>
      </c>
      <c r="E197" s="132">
        <f>D197/G192-1</f>
        <v>-8.59375E-2</v>
      </c>
      <c r="F197" s="33" t="s">
        <v>886</v>
      </c>
      <c r="G197" s="116">
        <v>362</v>
      </c>
      <c r="H197" s="132">
        <v>5.8479532163742798E-2</v>
      </c>
      <c r="I197" s="33" t="s">
        <v>296</v>
      </c>
      <c r="J197" s="116">
        <v>346</v>
      </c>
      <c r="K197" s="132">
        <v>-3.081232492997199E-2</v>
      </c>
      <c r="L197" s="33" t="s">
        <v>1814</v>
      </c>
      <c r="M197" s="116">
        <v>350</v>
      </c>
      <c r="N197" s="132">
        <v>-2.777777777777779E-2</v>
      </c>
      <c r="O197" s="31" t="s">
        <v>299</v>
      </c>
      <c r="P197" s="116">
        <v>338</v>
      </c>
      <c r="Q197" s="143">
        <v>-1.744186046511631E-2</v>
      </c>
      <c r="S197" s="465"/>
      <c r="T197" s="35" t="s">
        <v>1820</v>
      </c>
      <c r="U197" s="116">
        <v>339</v>
      </c>
      <c r="V197" s="143">
        <v>3.039513677811545E-2</v>
      </c>
      <c r="W197" s="35" t="s">
        <v>1820</v>
      </c>
      <c r="X197" s="116">
        <v>329</v>
      </c>
      <c r="Y197" s="143">
        <v>6.1290322580645151E-2</v>
      </c>
      <c r="AB197" s="104" t="b">
        <f t="shared" si="9"/>
        <v>0</v>
      </c>
    </row>
    <row r="198" spans="2:28" s="103" customFormat="1" ht="27.75" customHeight="1">
      <c r="B198" s="101">
        <v>147</v>
      </c>
      <c r="C198" s="571" t="s">
        <v>888</v>
      </c>
      <c r="D198" s="573">
        <v>324</v>
      </c>
      <c r="E198" s="697">
        <f>D198/G201-1</f>
        <v>5.5374592833876246E-2</v>
      </c>
      <c r="F198" s="571" t="s">
        <v>887</v>
      </c>
      <c r="G198" s="573">
        <v>358</v>
      </c>
      <c r="H198" s="697">
        <v>7.1856287425149601E-2</v>
      </c>
      <c r="I198" s="571" t="s">
        <v>886</v>
      </c>
      <c r="J198" s="573">
        <v>342</v>
      </c>
      <c r="K198" s="697">
        <v>-5.8139534883721034E-3</v>
      </c>
      <c r="L198" s="571" t="s">
        <v>1821</v>
      </c>
      <c r="M198" s="573">
        <v>346</v>
      </c>
      <c r="N198" s="697">
        <v>3.5928143712574911E-2</v>
      </c>
      <c r="O198" s="578" t="s">
        <v>1821</v>
      </c>
      <c r="P198" s="573">
        <v>334</v>
      </c>
      <c r="Q198" s="703">
        <v>8.4415584415584499E-2</v>
      </c>
      <c r="S198" s="465"/>
      <c r="T198" s="35" t="s">
        <v>300</v>
      </c>
      <c r="U198" s="116">
        <v>337</v>
      </c>
      <c r="V198" s="143">
        <v>-7.1625344352617026E-2</v>
      </c>
      <c r="W198" s="35" t="s">
        <v>310</v>
      </c>
      <c r="X198" s="116">
        <v>328</v>
      </c>
      <c r="Y198" s="143">
        <v>7.1895424836601274E-2</v>
      </c>
      <c r="AB198" s="104" t="b">
        <f t="shared" si="9"/>
        <v>0</v>
      </c>
    </row>
    <row r="199" spans="2:28" s="103" customFormat="1" ht="27.75" customHeight="1">
      <c r="B199" s="101">
        <v>148</v>
      </c>
      <c r="C199" s="33" t="s">
        <v>879</v>
      </c>
      <c r="D199" s="116">
        <v>317</v>
      </c>
      <c r="E199" s="132">
        <f t="shared" si="10"/>
        <v>-3.0581039755351647E-2</v>
      </c>
      <c r="F199" s="33" t="s">
        <v>879</v>
      </c>
      <c r="G199" s="116">
        <v>327</v>
      </c>
      <c r="H199" s="132">
        <v>-0.21394230769230771</v>
      </c>
      <c r="I199" s="33" t="s">
        <v>887</v>
      </c>
      <c r="J199" s="116">
        <v>334</v>
      </c>
      <c r="K199" s="132">
        <v>-3.4682080924855474E-2</v>
      </c>
      <c r="L199" s="33" t="s">
        <v>1813</v>
      </c>
      <c r="M199" s="116">
        <v>344</v>
      </c>
      <c r="N199" s="132">
        <v>-4.9723756906077332E-2</v>
      </c>
      <c r="O199" s="31" t="s">
        <v>300</v>
      </c>
      <c r="P199" s="116">
        <v>330</v>
      </c>
      <c r="Q199" s="143">
        <v>-2.0771513353115778E-2</v>
      </c>
      <c r="S199" s="465"/>
      <c r="T199" s="35" t="s">
        <v>1819</v>
      </c>
      <c r="U199" s="116">
        <v>331</v>
      </c>
      <c r="V199" s="143">
        <v>-1.7804154302670572E-2</v>
      </c>
      <c r="W199" s="35" t="s">
        <v>1817</v>
      </c>
      <c r="X199" s="116">
        <v>325</v>
      </c>
      <c r="Y199" s="143">
        <v>0.18181818181818188</v>
      </c>
      <c r="AB199" s="104" t="b">
        <f t="shared" si="9"/>
        <v>0</v>
      </c>
    </row>
    <row r="200" spans="2:28" s="103" customFormat="1" ht="27.75" customHeight="1">
      <c r="B200" s="101">
        <v>149</v>
      </c>
      <c r="C200" s="571" t="s">
        <v>889</v>
      </c>
      <c r="D200" s="573">
        <v>311</v>
      </c>
      <c r="E200" s="697">
        <f>D200/G211-1</f>
        <v>7.6124567474048499E-2</v>
      </c>
      <c r="F200" s="571" t="s">
        <v>885</v>
      </c>
      <c r="G200" s="573">
        <v>318</v>
      </c>
      <c r="H200" s="697">
        <v>-0.10924369747899154</v>
      </c>
      <c r="I200" s="571" t="s">
        <v>300</v>
      </c>
      <c r="J200" s="573">
        <v>329</v>
      </c>
      <c r="K200" s="697">
        <v>1.5432098765432167E-2</v>
      </c>
      <c r="L200" s="571" t="s">
        <v>1819</v>
      </c>
      <c r="M200" s="573">
        <v>332</v>
      </c>
      <c r="N200" s="697">
        <v>9.5709570957095647E-2</v>
      </c>
      <c r="O200" s="578" t="s">
        <v>305</v>
      </c>
      <c r="P200" s="573">
        <v>325</v>
      </c>
      <c r="Q200" s="703">
        <v>1.5625E-2</v>
      </c>
      <c r="S200" s="465"/>
      <c r="T200" s="109" t="s">
        <v>297</v>
      </c>
      <c r="U200" s="116">
        <v>327</v>
      </c>
      <c r="V200" s="143">
        <v>0.21561338289962828</v>
      </c>
      <c r="W200" s="35" t="s">
        <v>1821</v>
      </c>
      <c r="X200" s="116">
        <v>308</v>
      </c>
      <c r="Y200" s="143">
        <v>1.9867549668874274E-2</v>
      </c>
      <c r="AB200" s="104" t="b">
        <f t="shared" si="9"/>
        <v>0</v>
      </c>
    </row>
    <row r="201" spans="2:28" s="103" customFormat="1" ht="27.75" customHeight="1" thickBot="1">
      <c r="B201" s="102">
        <v>150</v>
      </c>
      <c r="C201" s="105" t="s">
        <v>885</v>
      </c>
      <c r="D201" s="117">
        <v>306</v>
      </c>
      <c r="E201" s="133">
        <f>D201/G200-1</f>
        <v>-3.7735849056603765E-2</v>
      </c>
      <c r="F201" s="105" t="s">
        <v>888</v>
      </c>
      <c r="G201" s="117">
        <v>307</v>
      </c>
      <c r="H201" s="133">
        <v>6.5573770491802463E-3</v>
      </c>
      <c r="I201" s="105" t="s">
        <v>310</v>
      </c>
      <c r="J201" s="117">
        <v>323</v>
      </c>
      <c r="K201" s="133">
        <v>4.870129870129869E-2</v>
      </c>
      <c r="L201" s="105" t="s">
        <v>298</v>
      </c>
      <c r="M201" s="117">
        <v>325</v>
      </c>
      <c r="N201" s="133">
        <v>5.8631921824104261E-2</v>
      </c>
      <c r="O201" s="44" t="s">
        <v>310</v>
      </c>
      <c r="P201" s="117">
        <v>319</v>
      </c>
      <c r="Q201" s="144">
        <v>2.9032258064516148E-2</v>
      </c>
      <c r="S201" s="465"/>
      <c r="T201" s="37" t="s">
        <v>305</v>
      </c>
      <c r="U201" s="117">
        <v>320</v>
      </c>
      <c r="V201" s="144">
        <v>0.12280701754385959</v>
      </c>
      <c r="W201" s="37" t="s">
        <v>1816</v>
      </c>
      <c r="X201" s="117">
        <v>308</v>
      </c>
      <c r="Y201" s="144">
        <v>4.7619047619047672E-2</v>
      </c>
      <c r="AB201" s="104" t="b">
        <f t="shared" si="9"/>
        <v>0</v>
      </c>
    </row>
    <row r="202" spans="2:28" ht="15" customHeight="1">
      <c r="S202" s="389"/>
    </row>
    <row r="203" spans="2:28" ht="15" customHeight="1">
      <c r="S203" s="389"/>
    </row>
    <row r="204" spans="2:28" ht="15" customHeight="1">
      <c r="S204" s="389"/>
    </row>
    <row r="205" spans="2:28" ht="15" customHeight="1">
      <c r="S205" s="389"/>
    </row>
    <row r="206" spans="2:28" s="103" customFormat="1" ht="16.5" customHeight="1">
      <c r="B206" s="14"/>
      <c r="C206" s="26"/>
      <c r="D206" s="16"/>
      <c r="E206" s="110"/>
      <c r="F206" s="26"/>
      <c r="G206" s="16"/>
      <c r="H206" s="110"/>
      <c r="I206" s="30"/>
      <c r="J206" s="16"/>
      <c r="K206" s="112"/>
      <c r="L206" s="30"/>
      <c r="M206" s="16"/>
      <c r="N206" s="112"/>
      <c r="O206" s="30"/>
      <c r="P206" s="16"/>
      <c r="Q206" s="112"/>
      <c r="S206" s="465"/>
    </row>
    <row r="207" spans="2:28" s="103" customFormat="1" ht="38.25" customHeight="1">
      <c r="B207" s="14"/>
      <c r="C207" s="14"/>
      <c r="D207" s="14"/>
      <c r="E207" s="115"/>
      <c r="F207" s="1738"/>
      <c r="G207" s="1738"/>
      <c r="H207" s="1738"/>
      <c r="I207" s="1738"/>
      <c r="J207" s="1738"/>
      <c r="K207" s="1738"/>
      <c r="L207" s="1738"/>
      <c r="M207" s="1738"/>
      <c r="N207" s="1738"/>
      <c r="O207" s="1738"/>
      <c r="P207" s="1738"/>
      <c r="Q207" s="112"/>
      <c r="S207" s="465"/>
    </row>
    <row r="208" spans="2:28" s="103" customFormat="1" ht="13.35" customHeight="1" thickBot="1">
      <c r="B208" s="14"/>
      <c r="C208" s="26"/>
      <c r="D208" s="16"/>
      <c r="E208" s="110"/>
      <c r="F208" s="26"/>
      <c r="G208" s="16"/>
      <c r="H208" s="110"/>
      <c r="I208" s="30"/>
      <c r="J208" s="16"/>
      <c r="K208" s="112"/>
      <c r="L208" s="30"/>
      <c r="M208" s="16"/>
      <c r="N208" s="112"/>
      <c r="O208" s="30"/>
      <c r="P208" s="16"/>
      <c r="Q208" s="112"/>
      <c r="S208" s="465"/>
    </row>
    <row r="209" spans="2:28" s="103" customFormat="1" ht="30.75" customHeight="1">
      <c r="B209" s="1736" t="s">
        <v>1651</v>
      </c>
      <c r="C209" s="460" t="s">
        <v>1652</v>
      </c>
      <c r="D209" s="461"/>
      <c r="E209" s="672"/>
      <c r="F209" s="460" t="s">
        <v>1016</v>
      </c>
      <c r="G209" s="461"/>
      <c r="H209" s="672"/>
      <c r="I209" s="460" t="s">
        <v>857</v>
      </c>
      <c r="J209" s="461"/>
      <c r="K209" s="672"/>
      <c r="L209" s="460" t="s">
        <v>548</v>
      </c>
      <c r="M209" s="461"/>
      <c r="N209" s="672"/>
      <c r="O209" s="462" t="s">
        <v>540</v>
      </c>
      <c r="P209" s="463"/>
      <c r="Q209" s="464"/>
      <c r="S209" s="465"/>
      <c r="T209" s="462" t="s">
        <v>542</v>
      </c>
      <c r="U209" s="463"/>
      <c r="V209" s="464"/>
      <c r="W209" s="462" t="s">
        <v>544</v>
      </c>
      <c r="X209" s="463"/>
      <c r="Y209" s="464"/>
    </row>
    <row r="210" spans="2:28" s="103" customFormat="1" ht="30.75" customHeight="1" thickBot="1">
      <c r="B210" s="1739"/>
      <c r="C210" s="71" t="s">
        <v>855</v>
      </c>
      <c r="D210" s="42" t="s">
        <v>183</v>
      </c>
      <c r="E210" s="675" t="s">
        <v>13</v>
      </c>
      <c r="F210" s="71" t="s">
        <v>855</v>
      </c>
      <c r="G210" s="42" t="s">
        <v>183</v>
      </c>
      <c r="H210" s="675" t="s">
        <v>13</v>
      </c>
      <c r="I210" s="71" t="s">
        <v>855</v>
      </c>
      <c r="J210" s="42" t="s">
        <v>183</v>
      </c>
      <c r="K210" s="675" t="s">
        <v>13</v>
      </c>
      <c r="L210" s="71" t="s">
        <v>855</v>
      </c>
      <c r="M210" s="42" t="s">
        <v>183</v>
      </c>
      <c r="N210" s="675" t="s">
        <v>13</v>
      </c>
      <c r="O210" s="72" t="s">
        <v>855</v>
      </c>
      <c r="P210" s="42" t="s">
        <v>183</v>
      </c>
      <c r="Q210" s="114" t="s">
        <v>13</v>
      </c>
      <c r="S210" s="465"/>
      <c r="T210" s="73" t="s">
        <v>855</v>
      </c>
      <c r="U210" s="42" t="s">
        <v>183</v>
      </c>
      <c r="V210" s="114" t="s">
        <v>13</v>
      </c>
      <c r="W210" s="73" t="s">
        <v>855</v>
      </c>
      <c r="X210" s="42" t="s">
        <v>183</v>
      </c>
      <c r="Y210" s="114" t="s">
        <v>13</v>
      </c>
    </row>
    <row r="211" spans="2:28" s="103" customFormat="1" ht="27.75" customHeight="1">
      <c r="B211" s="100">
        <v>151</v>
      </c>
      <c r="C211" s="43" t="s">
        <v>894</v>
      </c>
      <c r="D211" s="118">
        <v>284</v>
      </c>
      <c r="E211" s="676">
        <f>D211/G215-1</f>
        <v>9.2307692307692202E-2</v>
      </c>
      <c r="F211" s="34" t="s">
        <v>889</v>
      </c>
      <c r="G211" s="118">
        <v>289</v>
      </c>
      <c r="H211" s="676">
        <v>0.10727969348659006</v>
      </c>
      <c r="I211" s="43" t="s">
        <v>888</v>
      </c>
      <c r="J211" s="118">
        <v>305</v>
      </c>
      <c r="K211" s="676">
        <v>-8.1325301204819289E-2</v>
      </c>
      <c r="L211" s="43" t="s">
        <v>300</v>
      </c>
      <c r="M211" s="118">
        <v>324</v>
      </c>
      <c r="N211" s="676">
        <v>-1.8181818181818188E-2</v>
      </c>
      <c r="O211" s="43" t="s">
        <v>298</v>
      </c>
      <c r="P211" s="118">
        <v>307</v>
      </c>
      <c r="Q211" s="142">
        <v>5.4982817869415834E-2</v>
      </c>
      <c r="S211" s="465"/>
      <c r="T211" s="34" t="s">
        <v>310</v>
      </c>
      <c r="U211" s="118">
        <v>310</v>
      </c>
      <c r="V211" s="142">
        <v>-5.4878048780487854E-2</v>
      </c>
      <c r="W211" s="34" t="s">
        <v>301</v>
      </c>
      <c r="X211" s="118">
        <v>304</v>
      </c>
      <c r="Y211" s="142">
        <v>0.24081632653061225</v>
      </c>
      <c r="AB211" s="104" t="b">
        <f t="shared" ref="AB211:AB235" si="11">S211=E211</f>
        <v>0</v>
      </c>
    </row>
    <row r="212" spans="2:28" s="103" customFormat="1" ht="27.75" customHeight="1">
      <c r="B212" s="101">
        <v>152</v>
      </c>
      <c r="C212" s="571" t="s">
        <v>310</v>
      </c>
      <c r="D212" s="573">
        <v>271</v>
      </c>
      <c r="E212" s="697">
        <f>D212/G214-1</f>
        <v>0</v>
      </c>
      <c r="F212" s="571" t="s">
        <v>892</v>
      </c>
      <c r="G212" s="573">
        <v>281</v>
      </c>
      <c r="H212" s="697">
        <v>0.16597510373443991</v>
      </c>
      <c r="I212" s="571" t="s">
        <v>889</v>
      </c>
      <c r="J212" s="573">
        <v>261</v>
      </c>
      <c r="K212" s="697">
        <v>-6.4516129032258118E-2</v>
      </c>
      <c r="L212" s="571" t="s">
        <v>310</v>
      </c>
      <c r="M212" s="573">
        <v>308</v>
      </c>
      <c r="N212" s="697">
        <v>-3.4482758620689613E-2</v>
      </c>
      <c r="O212" s="578" t="s">
        <v>1819</v>
      </c>
      <c r="P212" s="573">
        <v>303</v>
      </c>
      <c r="Q212" s="703">
        <v>-8.4592145015105702E-2</v>
      </c>
      <c r="S212" s="465"/>
      <c r="T212" s="35" t="s">
        <v>1821</v>
      </c>
      <c r="U212" s="116">
        <v>308</v>
      </c>
      <c r="V212" s="143">
        <v>0</v>
      </c>
      <c r="W212" s="35" t="s">
        <v>305</v>
      </c>
      <c r="X212" s="116">
        <v>285</v>
      </c>
      <c r="Y212" s="143">
        <v>-4.6822742474916357E-2</v>
      </c>
      <c r="AB212" s="104" t="b">
        <f t="shared" si="11"/>
        <v>1</v>
      </c>
    </row>
    <row r="213" spans="2:28" s="103" customFormat="1" ht="27.75" customHeight="1">
      <c r="B213" s="101">
        <v>153</v>
      </c>
      <c r="C213" s="33" t="s">
        <v>892</v>
      </c>
      <c r="D213" s="116">
        <v>269</v>
      </c>
      <c r="E213" s="132">
        <f>D213/G212-1</f>
        <v>-4.2704626334519546E-2</v>
      </c>
      <c r="F213" s="137" t="s">
        <v>297</v>
      </c>
      <c r="G213" s="116">
        <v>274</v>
      </c>
      <c r="H213" s="132">
        <v>-0.20809248554913296</v>
      </c>
      <c r="I213" s="33" t="s">
        <v>301</v>
      </c>
      <c r="J213" s="116">
        <v>252</v>
      </c>
      <c r="K213" s="132">
        <v>5.0000000000000044E-2</v>
      </c>
      <c r="L213" s="33" t="s">
        <v>1817</v>
      </c>
      <c r="M213" s="116">
        <v>279</v>
      </c>
      <c r="N213" s="132">
        <v>9.8425196850393748E-2</v>
      </c>
      <c r="O213" s="107" t="s">
        <v>1822</v>
      </c>
      <c r="P213" s="116">
        <v>279</v>
      </c>
      <c r="Q213" s="143">
        <v>7.2202166064982976E-3</v>
      </c>
      <c r="S213" s="465"/>
      <c r="T213" s="35" t="s">
        <v>298</v>
      </c>
      <c r="U213" s="116">
        <v>291</v>
      </c>
      <c r="V213" s="143">
        <v>4.3010752688172005E-2</v>
      </c>
      <c r="W213" s="35" t="s">
        <v>298</v>
      </c>
      <c r="X213" s="116">
        <v>279</v>
      </c>
      <c r="Y213" s="143">
        <v>0.1160000000000001</v>
      </c>
      <c r="AB213" s="104" t="b">
        <f t="shared" si="11"/>
        <v>0</v>
      </c>
    </row>
    <row r="214" spans="2:28" s="103" customFormat="1" ht="27.75" customHeight="1">
      <c r="B214" s="101">
        <v>154</v>
      </c>
      <c r="C214" s="571" t="s">
        <v>890</v>
      </c>
      <c r="D214" s="573">
        <v>245</v>
      </c>
      <c r="E214" s="697">
        <f>D214/G216-1</f>
        <v>-1.2096774193548376E-2</v>
      </c>
      <c r="F214" s="571" t="s">
        <v>310</v>
      </c>
      <c r="G214" s="573">
        <v>271</v>
      </c>
      <c r="H214" s="697">
        <v>-0.16099071207430338</v>
      </c>
      <c r="I214" s="571" t="s">
        <v>890</v>
      </c>
      <c r="J214" s="573">
        <v>251</v>
      </c>
      <c r="K214" s="697">
        <v>1.6194331983805599E-2</v>
      </c>
      <c r="L214" s="571" t="s">
        <v>1823</v>
      </c>
      <c r="M214" s="573">
        <v>254</v>
      </c>
      <c r="N214" s="697">
        <v>-7.2992700729927029E-2</v>
      </c>
      <c r="O214" s="578" t="s">
        <v>1824</v>
      </c>
      <c r="P214" s="573">
        <v>276</v>
      </c>
      <c r="Q214" s="703">
        <v>1.4705882352941124E-2</v>
      </c>
      <c r="S214" s="465"/>
      <c r="T214" s="109" t="s">
        <v>1822</v>
      </c>
      <c r="U214" s="116">
        <v>277</v>
      </c>
      <c r="V214" s="143">
        <v>6.1302681992337238E-2</v>
      </c>
      <c r="W214" s="35" t="s">
        <v>1824</v>
      </c>
      <c r="X214" s="116">
        <v>275</v>
      </c>
      <c r="Y214" s="143">
        <v>6.1776061776061875E-2</v>
      </c>
      <c r="AB214" s="104" t="b">
        <f t="shared" si="11"/>
        <v>0</v>
      </c>
    </row>
    <row r="215" spans="2:28" s="103" customFormat="1" ht="27.75" customHeight="1">
      <c r="B215" s="101">
        <v>155</v>
      </c>
      <c r="C215" s="137" t="s">
        <v>297</v>
      </c>
      <c r="D215" s="116">
        <v>235</v>
      </c>
      <c r="E215" s="132">
        <f>D215/G213-1</f>
        <v>-0.14233576642335766</v>
      </c>
      <c r="F215" s="33" t="s">
        <v>894</v>
      </c>
      <c r="G215" s="116">
        <v>260</v>
      </c>
      <c r="H215" s="132">
        <v>0.34020618556701021</v>
      </c>
      <c r="I215" s="33" t="s">
        <v>891</v>
      </c>
      <c r="J215" s="116">
        <v>248</v>
      </c>
      <c r="K215" s="132">
        <v>-2.3622047244094446E-2</v>
      </c>
      <c r="L215" s="33" t="s">
        <v>1824</v>
      </c>
      <c r="M215" s="116">
        <v>252</v>
      </c>
      <c r="N215" s="132">
        <v>-8.6956521739130488E-2</v>
      </c>
      <c r="O215" s="31" t="s">
        <v>1823</v>
      </c>
      <c r="P215" s="116">
        <v>274</v>
      </c>
      <c r="Q215" s="143">
        <v>0.14166666666666661</v>
      </c>
      <c r="S215" s="465"/>
      <c r="T215" s="35" t="s">
        <v>1824</v>
      </c>
      <c r="U215" s="116">
        <v>272</v>
      </c>
      <c r="V215" s="143">
        <v>-1.0909090909090868E-2</v>
      </c>
      <c r="W215" s="109" t="s">
        <v>297</v>
      </c>
      <c r="X215" s="116">
        <v>269</v>
      </c>
      <c r="Y215" s="143">
        <v>0.15450643776824036</v>
      </c>
      <c r="AB215" s="104" t="b">
        <f t="shared" si="11"/>
        <v>0</v>
      </c>
    </row>
    <row r="216" spans="2:28" s="103" customFormat="1" ht="27.75" customHeight="1">
      <c r="B216" s="101">
        <v>156</v>
      </c>
      <c r="C216" s="571" t="s">
        <v>301</v>
      </c>
      <c r="D216" s="573">
        <v>232</v>
      </c>
      <c r="E216" s="697">
        <f>D216/G217-1</f>
        <v>-2.9288702928870314E-2</v>
      </c>
      <c r="F216" s="571" t="s">
        <v>890</v>
      </c>
      <c r="G216" s="573">
        <v>248</v>
      </c>
      <c r="H216" s="697">
        <v>-1.195219123505975E-2</v>
      </c>
      <c r="I216" s="571" t="s">
        <v>892</v>
      </c>
      <c r="J216" s="573">
        <v>241</v>
      </c>
      <c r="K216" s="697">
        <v>-4.3650793650793607E-2</v>
      </c>
      <c r="L216" s="571" t="s">
        <v>1805</v>
      </c>
      <c r="M216" s="573">
        <v>249</v>
      </c>
      <c r="N216" s="697">
        <v>-7.7777777777777724E-2</v>
      </c>
      <c r="O216" s="578" t="s">
        <v>1805</v>
      </c>
      <c r="P216" s="573">
        <v>270</v>
      </c>
      <c r="Q216" s="703">
        <v>-0.375</v>
      </c>
      <c r="S216" s="465"/>
      <c r="T216" s="35" t="s">
        <v>301</v>
      </c>
      <c r="U216" s="116">
        <v>265</v>
      </c>
      <c r="V216" s="143">
        <v>-0.12828947368421051</v>
      </c>
      <c r="W216" s="275" t="s">
        <v>1825</v>
      </c>
      <c r="X216" s="116">
        <v>261</v>
      </c>
      <c r="Y216" s="143">
        <v>0.22535211267605626</v>
      </c>
      <c r="AB216" s="104" t="b">
        <f t="shared" si="11"/>
        <v>0</v>
      </c>
    </row>
    <row r="217" spans="2:28" s="103" customFormat="1" ht="27.75" customHeight="1">
      <c r="B217" s="101">
        <v>157</v>
      </c>
      <c r="C217" s="33" t="s">
        <v>335</v>
      </c>
      <c r="D217" s="116">
        <v>232</v>
      </c>
      <c r="E217" s="132">
        <f>D217/G218-1</f>
        <v>4.5045045045045029E-2</v>
      </c>
      <c r="F217" s="33" t="s">
        <v>301</v>
      </c>
      <c r="G217" s="116">
        <v>239</v>
      </c>
      <c r="H217" s="132">
        <v>-5.1587301587301626E-2</v>
      </c>
      <c r="I217" s="33" t="s">
        <v>335</v>
      </c>
      <c r="J217" s="116">
        <v>221</v>
      </c>
      <c r="K217" s="132">
        <v>-0.10162601626016265</v>
      </c>
      <c r="L217" s="33" t="s">
        <v>1826</v>
      </c>
      <c r="M217" s="116">
        <v>247</v>
      </c>
      <c r="N217" s="132">
        <v>6.9264069264069361E-2</v>
      </c>
      <c r="O217" s="31" t="s">
        <v>1817</v>
      </c>
      <c r="P217" s="116">
        <v>254</v>
      </c>
      <c r="Q217" s="143">
        <v>-0.30027548209366395</v>
      </c>
      <c r="S217" s="465"/>
      <c r="T217" s="35" t="s">
        <v>335</v>
      </c>
      <c r="U217" s="116">
        <v>249</v>
      </c>
      <c r="V217" s="143">
        <v>0.23267326732673266</v>
      </c>
      <c r="W217" s="35" t="s">
        <v>1826</v>
      </c>
      <c r="X217" s="116">
        <v>239</v>
      </c>
      <c r="Y217" s="143">
        <v>9.6330275229357776E-2</v>
      </c>
      <c r="AB217" s="104" t="b">
        <f t="shared" si="11"/>
        <v>0</v>
      </c>
    </row>
    <row r="218" spans="2:28" s="103" customFormat="1" ht="27.75" customHeight="1">
      <c r="B218" s="101">
        <v>158</v>
      </c>
      <c r="C218" s="571" t="s">
        <v>891</v>
      </c>
      <c r="D218" s="573">
        <v>225</v>
      </c>
      <c r="E218" s="697">
        <f>D218/G220-1</f>
        <v>4.6511627906976827E-2</v>
      </c>
      <c r="F218" s="571" t="s">
        <v>335</v>
      </c>
      <c r="G218" s="573">
        <v>222</v>
      </c>
      <c r="H218" s="697">
        <v>4.5248868778280382E-3</v>
      </c>
      <c r="I218" s="571" t="s">
        <v>893</v>
      </c>
      <c r="J218" s="573">
        <v>217</v>
      </c>
      <c r="K218" s="697">
        <v>-0.12851405622489964</v>
      </c>
      <c r="L218" s="571" t="s">
        <v>595</v>
      </c>
      <c r="M218" s="573">
        <v>246</v>
      </c>
      <c r="N218" s="697">
        <v>4.0816326530612734E-3</v>
      </c>
      <c r="O218" s="578" t="s">
        <v>301</v>
      </c>
      <c r="P218" s="573">
        <v>246</v>
      </c>
      <c r="Q218" s="703">
        <v>-7.1698113207547154E-2</v>
      </c>
      <c r="S218" s="465"/>
      <c r="T218" s="35" t="s">
        <v>1823</v>
      </c>
      <c r="U218" s="116">
        <v>240</v>
      </c>
      <c r="V218" s="143">
        <v>0.15942028985507251</v>
      </c>
      <c r="W218" s="35" t="s">
        <v>309</v>
      </c>
      <c r="X218" s="116">
        <v>217</v>
      </c>
      <c r="Y218" s="143">
        <v>-0.24652777777777779</v>
      </c>
      <c r="AB218" s="104" t="b">
        <f t="shared" si="11"/>
        <v>0</v>
      </c>
    </row>
    <row r="219" spans="2:28" s="103" customFormat="1" ht="27.75" customHeight="1">
      <c r="B219" s="101">
        <v>159</v>
      </c>
      <c r="C219" s="28" t="s">
        <v>304</v>
      </c>
      <c r="D219" s="119">
        <v>217</v>
      </c>
      <c r="E219" s="685">
        <f t="shared" ref="E219" si="12">D219/G219-1</f>
        <v>-9.1324200913242004E-3</v>
      </c>
      <c r="F219" s="28" t="s">
        <v>304</v>
      </c>
      <c r="G219" s="119">
        <v>219</v>
      </c>
      <c r="H219" s="685" t="s">
        <v>1804</v>
      </c>
      <c r="I219" s="28" t="s">
        <v>304</v>
      </c>
      <c r="J219" s="119">
        <v>212</v>
      </c>
      <c r="K219" s="125">
        <v>1.4354066985645897E-2</v>
      </c>
      <c r="L219" s="33" t="s">
        <v>1827</v>
      </c>
      <c r="M219" s="116">
        <v>240</v>
      </c>
      <c r="N219" s="132">
        <v>-2.4390243902439046E-2</v>
      </c>
      <c r="O219" s="31" t="s">
        <v>335</v>
      </c>
      <c r="P219" s="116">
        <v>245</v>
      </c>
      <c r="Q219" s="143">
        <v>-1.6064257028112428E-2</v>
      </c>
      <c r="S219" s="465"/>
      <c r="T219" s="35" t="s">
        <v>1826</v>
      </c>
      <c r="U219" s="116">
        <v>239</v>
      </c>
      <c r="V219" s="143">
        <v>0</v>
      </c>
      <c r="W219" s="35" t="s">
        <v>304</v>
      </c>
      <c r="X219" s="116">
        <v>209</v>
      </c>
      <c r="Y219" s="143">
        <v>-2.7906976744186074E-2</v>
      </c>
      <c r="AB219" s="104" t="b">
        <f t="shared" si="11"/>
        <v>0</v>
      </c>
    </row>
    <row r="220" spans="2:28" s="103" customFormat="1" ht="27.75" customHeight="1">
      <c r="B220" s="101">
        <v>160</v>
      </c>
      <c r="C220" s="571" t="s">
        <v>895</v>
      </c>
      <c r="D220" s="573">
        <v>208</v>
      </c>
      <c r="E220" s="697">
        <f>D220/G222-1</f>
        <v>3.4825870646766122E-2</v>
      </c>
      <c r="F220" s="571" t="s">
        <v>891</v>
      </c>
      <c r="G220" s="573">
        <v>215</v>
      </c>
      <c r="H220" s="697">
        <v>-0.13306451612903225</v>
      </c>
      <c r="I220" s="571" t="s">
        <v>307</v>
      </c>
      <c r="J220" s="573">
        <v>208</v>
      </c>
      <c r="K220" s="697">
        <v>-1.4218009478673022E-2</v>
      </c>
      <c r="L220" s="571" t="s">
        <v>307</v>
      </c>
      <c r="M220" s="573">
        <v>211</v>
      </c>
      <c r="N220" s="697">
        <v>9.8958333333333259E-2</v>
      </c>
      <c r="O220" s="578" t="s">
        <v>309</v>
      </c>
      <c r="P220" s="573">
        <v>234</v>
      </c>
      <c r="Q220" s="703">
        <v>6.8493150684931559E-2</v>
      </c>
      <c r="S220" s="465"/>
      <c r="T220" s="35" t="s">
        <v>304</v>
      </c>
      <c r="U220" s="116">
        <v>229</v>
      </c>
      <c r="V220" s="143">
        <v>9.5693779904306275E-2</v>
      </c>
      <c r="W220" s="35" t="s">
        <v>1823</v>
      </c>
      <c r="X220" s="116">
        <v>207</v>
      </c>
      <c r="Y220" s="143">
        <v>-9.5693779904306719E-3</v>
      </c>
      <c r="AB220" s="104" t="b">
        <f t="shared" si="11"/>
        <v>0</v>
      </c>
    </row>
    <row r="221" spans="2:28" s="103" customFormat="1" ht="27.75" customHeight="1">
      <c r="B221" s="101">
        <v>161</v>
      </c>
      <c r="C221" s="28" t="s">
        <v>598</v>
      </c>
      <c r="D221" s="119">
        <v>200</v>
      </c>
      <c r="E221" s="125">
        <f>D221/G223-1</f>
        <v>1.5228426395939021E-2</v>
      </c>
      <c r="F221" s="488" t="s">
        <v>969</v>
      </c>
      <c r="G221" s="119">
        <v>205</v>
      </c>
      <c r="H221" s="125">
        <v>0.20588235294117641</v>
      </c>
      <c r="I221" s="28" t="s">
        <v>597</v>
      </c>
      <c r="J221" s="119">
        <v>204</v>
      </c>
      <c r="K221" s="125">
        <v>3.5532994923857864E-2</v>
      </c>
      <c r="L221" s="33" t="s">
        <v>596</v>
      </c>
      <c r="M221" s="116">
        <v>209</v>
      </c>
      <c r="N221" s="132">
        <v>-2.3364485981308358E-2</v>
      </c>
      <c r="O221" s="31" t="s">
        <v>1826</v>
      </c>
      <c r="P221" s="116">
        <v>231</v>
      </c>
      <c r="Q221" s="143">
        <v>-3.3472803347280311E-2</v>
      </c>
      <c r="S221" s="465"/>
      <c r="T221" s="35" t="s">
        <v>309</v>
      </c>
      <c r="U221" s="116">
        <v>219</v>
      </c>
      <c r="V221" s="143">
        <v>9.2165898617511122E-3</v>
      </c>
      <c r="W221" s="35" t="s">
        <v>335</v>
      </c>
      <c r="X221" s="116">
        <v>202</v>
      </c>
      <c r="Y221" s="143">
        <v>-0.12173913043478257</v>
      </c>
      <c r="AB221" s="104" t="b">
        <f t="shared" si="11"/>
        <v>0</v>
      </c>
    </row>
    <row r="222" spans="2:28" s="103" customFormat="1" ht="27.75" customHeight="1">
      <c r="B222" s="101">
        <v>162</v>
      </c>
      <c r="C222" s="571" t="s">
        <v>897</v>
      </c>
      <c r="D222" s="573">
        <v>191</v>
      </c>
      <c r="E222" s="697">
        <f>D222/G230-1</f>
        <v>8.5227272727272707E-2</v>
      </c>
      <c r="F222" s="571" t="s">
        <v>895</v>
      </c>
      <c r="G222" s="573">
        <v>201</v>
      </c>
      <c r="H222" s="697">
        <v>4.1450777202072464E-2</v>
      </c>
      <c r="I222" s="571" t="s">
        <v>894</v>
      </c>
      <c r="J222" s="573">
        <v>194</v>
      </c>
      <c r="K222" s="697">
        <v>0.12790697674418605</v>
      </c>
      <c r="L222" s="571" t="s">
        <v>597</v>
      </c>
      <c r="M222" s="573">
        <v>197</v>
      </c>
      <c r="N222" s="697">
        <v>-0.15811965811965811</v>
      </c>
      <c r="O222" s="578" t="s">
        <v>304</v>
      </c>
      <c r="P222" s="573">
        <v>214</v>
      </c>
      <c r="Q222" s="703">
        <v>-6.5502183406113579E-2</v>
      </c>
      <c r="S222" s="465"/>
      <c r="T222" s="35" t="s">
        <v>1828</v>
      </c>
      <c r="U222" s="116">
        <v>206</v>
      </c>
      <c r="V222" s="143">
        <v>8.4210526315789513E-2</v>
      </c>
      <c r="W222" s="35" t="s">
        <v>1828</v>
      </c>
      <c r="X222" s="116">
        <v>190</v>
      </c>
      <c r="Y222" s="143">
        <v>-0.17391304347826086</v>
      </c>
      <c r="AB222" s="104" t="b">
        <f t="shared" si="11"/>
        <v>0</v>
      </c>
    </row>
    <row r="223" spans="2:28" s="103" customFormat="1" ht="27.75" customHeight="1">
      <c r="B223" s="101">
        <v>163</v>
      </c>
      <c r="C223" s="33" t="s">
        <v>308</v>
      </c>
      <c r="D223" s="116">
        <v>186</v>
      </c>
      <c r="E223" s="132">
        <f>D223/G226-1</f>
        <v>3.3333333333333437E-2</v>
      </c>
      <c r="F223" s="33" t="s">
        <v>598</v>
      </c>
      <c r="G223" s="116">
        <v>197</v>
      </c>
      <c r="H223" s="132">
        <v>7.6502732240437243E-2</v>
      </c>
      <c r="I223" s="33" t="s">
        <v>895</v>
      </c>
      <c r="J223" s="116">
        <v>193</v>
      </c>
      <c r="K223" s="132">
        <v>7.2222222222222188E-2</v>
      </c>
      <c r="L223" s="33" t="s">
        <v>1828</v>
      </c>
      <c r="M223" s="116">
        <v>180</v>
      </c>
      <c r="N223" s="132">
        <v>7.7844311377245567E-2</v>
      </c>
      <c r="O223" s="31" t="s">
        <v>1829</v>
      </c>
      <c r="P223" s="116">
        <v>195</v>
      </c>
      <c r="Q223" s="143">
        <v>1.5625E-2</v>
      </c>
      <c r="S223" s="465"/>
      <c r="T223" s="35" t="s">
        <v>1829</v>
      </c>
      <c r="U223" s="116">
        <v>192</v>
      </c>
      <c r="V223" s="143">
        <v>1.5873015873015817E-2</v>
      </c>
      <c r="W223" s="35" t="s">
        <v>1829</v>
      </c>
      <c r="X223" s="116">
        <v>189</v>
      </c>
      <c r="Y223" s="143">
        <v>-1.0471204188481686E-2</v>
      </c>
      <c r="AB223" s="104" t="b">
        <f t="shared" si="11"/>
        <v>0</v>
      </c>
    </row>
    <row r="224" spans="2:28" s="103" customFormat="1" ht="27.75" customHeight="1">
      <c r="B224" s="101">
        <v>164</v>
      </c>
      <c r="C224" s="582" t="s">
        <v>969</v>
      </c>
      <c r="D224" s="573">
        <v>182</v>
      </c>
      <c r="E224" s="697">
        <f>D224/G221-1</f>
        <v>-0.1121951219512195</v>
      </c>
      <c r="F224" s="571" t="s">
        <v>307</v>
      </c>
      <c r="G224" s="573">
        <v>194</v>
      </c>
      <c r="H224" s="697">
        <v>-6.7307692307692291E-2</v>
      </c>
      <c r="I224" s="571" t="s">
        <v>338</v>
      </c>
      <c r="J224" s="573">
        <v>185</v>
      </c>
      <c r="K224" s="697">
        <v>0.1212121212121211</v>
      </c>
      <c r="L224" s="571" t="s">
        <v>1830</v>
      </c>
      <c r="M224" s="573">
        <v>179</v>
      </c>
      <c r="N224" s="697">
        <v>0.21768707482993199</v>
      </c>
      <c r="O224" s="578" t="s">
        <v>1831</v>
      </c>
      <c r="P224" s="573">
        <v>195</v>
      </c>
      <c r="Q224" s="703">
        <v>0.14035087719298245</v>
      </c>
      <c r="S224" s="465"/>
      <c r="T224" s="35" t="s">
        <v>1832</v>
      </c>
      <c r="U224" s="116">
        <v>190</v>
      </c>
      <c r="V224" s="143">
        <v>6.7415730337078594E-2</v>
      </c>
      <c r="W224" s="35" t="s">
        <v>1833</v>
      </c>
      <c r="X224" s="116">
        <v>186</v>
      </c>
      <c r="Y224" s="143">
        <v>7.5144508670520249E-2</v>
      </c>
      <c r="AB224" s="104" t="b">
        <f t="shared" si="11"/>
        <v>0</v>
      </c>
    </row>
    <row r="225" spans="2:28" s="103" customFormat="1" ht="27.75" customHeight="1">
      <c r="B225" s="101">
        <v>165</v>
      </c>
      <c r="C225" s="33" t="s">
        <v>901</v>
      </c>
      <c r="D225" s="116">
        <v>182</v>
      </c>
      <c r="E225" s="132">
        <f>D225/G225-1</f>
        <v>0</v>
      </c>
      <c r="F225" s="33" t="s">
        <v>901</v>
      </c>
      <c r="G225" s="116">
        <v>182</v>
      </c>
      <c r="H225" s="132">
        <v>0.22972972972972983</v>
      </c>
      <c r="I225" s="33" t="s">
        <v>598</v>
      </c>
      <c r="J225" s="116">
        <v>183</v>
      </c>
      <c r="K225" s="132">
        <v>7.6470588235294068E-2</v>
      </c>
      <c r="L225" s="33" t="s">
        <v>1834</v>
      </c>
      <c r="M225" s="116">
        <v>176</v>
      </c>
      <c r="N225" s="132">
        <v>1.1494252873563315E-2</v>
      </c>
      <c r="O225" s="31" t="s">
        <v>307</v>
      </c>
      <c r="P225" s="116">
        <v>192</v>
      </c>
      <c r="Q225" s="143">
        <v>6.0773480662983381E-2</v>
      </c>
      <c r="S225" s="465"/>
      <c r="T225" s="35" t="s">
        <v>1833</v>
      </c>
      <c r="U225" s="116">
        <v>183</v>
      </c>
      <c r="V225" s="143">
        <v>-1.6129032258064502E-2</v>
      </c>
      <c r="W225" s="35" t="s">
        <v>307</v>
      </c>
      <c r="X225" s="116">
        <v>182</v>
      </c>
      <c r="Y225" s="143">
        <v>9.6385542168674787E-2</v>
      </c>
      <c r="AB225" s="104" t="b">
        <f t="shared" si="11"/>
        <v>1</v>
      </c>
    </row>
    <row r="226" spans="2:28" s="103" customFormat="1" ht="27.75" customHeight="1">
      <c r="B226" s="101">
        <v>166</v>
      </c>
      <c r="C226" s="571" t="s">
        <v>900</v>
      </c>
      <c r="D226" s="573">
        <v>177</v>
      </c>
      <c r="E226" s="697">
        <f>D226/G248-1</f>
        <v>0.21232876712328763</v>
      </c>
      <c r="F226" s="571" t="s">
        <v>308</v>
      </c>
      <c r="G226" s="573">
        <v>180</v>
      </c>
      <c r="H226" s="697">
        <v>0.17647058823529416</v>
      </c>
      <c r="I226" s="571" t="s">
        <v>896</v>
      </c>
      <c r="J226" s="573">
        <v>181</v>
      </c>
      <c r="K226" s="697">
        <v>4.6242774566473965E-2</v>
      </c>
      <c r="L226" s="571" t="s">
        <v>1833</v>
      </c>
      <c r="M226" s="573">
        <v>173</v>
      </c>
      <c r="N226" s="697">
        <v>4.8484848484848575E-2</v>
      </c>
      <c r="O226" s="578" t="s">
        <v>1834</v>
      </c>
      <c r="P226" s="573">
        <v>174</v>
      </c>
      <c r="Q226" s="703">
        <v>9.4339622641509413E-2</v>
      </c>
      <c r="S226" s="465"/>
      <c r="T226" s="35" t="s">
        <v>307</v>
      </c>
      <c r="U226" s="116">
        <v>181</v>
      </c>
      <c r="V226" s="143">
        <v>-5.494505494505475E-3</v>
      </c>
      <c r="W226" s="35" t="s">
        <v>1832</v>
      </c>
      <c r="X226" s="116">
        <v>178</v>
      </c>
      <c r="Y226" s="143">
        <v>-0.13592233009708743</v>
      </c>
      <c r="AB226" s="104" t="b">
        <f t="shared" si="11"/>
        <v>0</v>
      </c>
    </row>
    <row r="227" spans="2:28" s="103" customFormat="1" ht="27.75" customHeight="1">
      <c r="B227" s="101">
        <v>167</v>
      </c>
      <c r="C227" s="33" t="s">
        <v>316</v>
      </c>
      <c r="D227" s="116">
        <v>172</v>
      </c>
      <c r="E227" s="132">
        <f>D227/G260-1</f>
        <v>0.50877192982456143</v>
      </c>
      <c r="F227" s="33" t="s">
        <v>338</v>
      </c>
      <c r="G227" s="116">
        <v>180</v>
      </c>
      <c r="H227" s="132">
        <v>-2.7027027027026973E-2</v>
      </c>
      <c r="I227" s="137" t="s">
        <v>1822</v>
      </c>
      <c r="J227" s="116">
        <v>170</v>
      </c>
      <c r="K227" s="132">
        <v>9.6774193548387011E-2</v>
      </c>
      <c r="L227" s="33" t="s">
        <v>1829</v>
      </c>
      <c r="M227" s="116">
        <v>172</v>
      </c>
      <c r="N227" s="132">
        <v>-0.11794871794871797</v>
      </c>
      <c r="O227" s="31" t="s">
        <v>1835</v>
      </c>
      <c r="P227" s="116">
        <v>169</v>
      </c>
      <c r="Q227" s="143">
        <v>0.10457516339869288</v>
      </c>
      <c r="S227" s="465"/>
      <c r="T227" s="35" t="s">
        <v>1831</v>
      </c>
      <c r="U227" s="116">
        <v>171</v>
      </c>
      <c r="V227" s="143">
        <v>-5.8139534883721034E-3</v>
      </c>
      <c r="W227" s="35" t="s">
        <v>1831</v>
      </c>
      <c r="X227" s="116">
        <v>172</v>
      </c>
      <c r="Y227" s="143">
        <v>4.2424242424242475E-2</v>
      </c>
      <c r="AB227" s="104" t="b">
        <f t="shared" si="11"/>
        <v>0</v>
      </c>
    </row>
    <row r="228" spans="2:28" s="103" customFormat="1" ht="27.75" customHeight="1">
      <c r="B228" s="101">
        <v>168</v>
      </c>
      <c r="C228" s="571" t="s">
        <v>338</v>
      </c>
      <c r="D228" s="573">
        <v>170</v>
      </c>
      <c r="E228" s="702">
        <f>D228/G227-1</f>
        <v>-5.555555555555558E-2</v>
      </c>
      <c r="F228" s="571" t="s">
        <v>1836</v>
      </c>
      <c r="G228" s="573">
        <v>177</v>
      </c>
      <c r="H228" s="702" t="s">
        <v>1804</v>
      </c>
      <c r="I228" s="571" t="s">
        <v>897</v>
      </c>
      <c r="J228" s="573">
        <v>167</v>
      </c>
      <c r="K228" s="697">
        <v>-6.7039106145251437E-2</v>
      </c>
      <c r="L228" s="571" t="s">
        <v>598</v>
      </c>
      <c r="M228" s="573">
        <v>170</v>
      </c>
      <c r="N228" s="697">
        <v>3.0303030303030276E-2</v>
      </c>
      <c r="O228" s="578" t="s">
        <v>1828</v>
      </c>
      <c r="P228" s="573">
        <v>167</v>
      </c>
      <c r="Q228" s="703">
        <v>-0.18932038834951459</v>
      </c>
      <c r="S228" s="465"/>
      <c r="T228" s="35" t="s">
        <v>306</v>
      </c>
      <c r="U228" s="116">
        <v>161</v>
      </c>
      <c r="V228" s="143">
        <v>-1.2269938650306789E-2</v>
      </c>
      <c r="W228" s="35" t="s">
        <v>306</v>
      </c>
      <c r="X228" s="116">
        <v>163</v>
      </c>
      <c r="Y228" s="143">
        <v>1.8750000000000044E-2</v>
      </c>
      <c r="AB228" s="104" t="b">
        <f t="shared" si="11"/>
        <v>0</v>
      </c>
    </row>
    <row r="229" spans="2:28" s="103" customFormat="1" ht="27.75" customHeight="1">
      <c r="B229" s="101">
        <v>169</v>
      </c>
      <c r="C229" s="33" t="s">
        <v>307</v>
      </c>
      <c r="D229" s="116">
        <v>168</v>
      </c>
      <c r="E229" s="132">
        <f>D229/G224-1</f>
        <v>-0.134020618556701</v>
      </c>
      <c r="F229" s="33" t="s">
        <v>1837</v>
      </c>
      <c r="G229" s="116">
        <v>176</v>
      </c>
      <c r="H229" s="132">
        <v>0.10000000000000009</v>
      </c>
      <c r="I229" s="33" t="s">
        <v>898</v>
      </c>
      <c r="J229" s="116">
        <v>162</v>
      </c>
      <c r="K229" s="132">
        <v>0.14893617021276606</v>
      </c>
      <c r="L229" s="33" t="s">
        <v>1832</v>
      </c>
      <c r="M229" s="116">
        <v>167</v>
      </c>
      <c r="N229" s="132">
        <v>4.3749999999999956E-2</v>
      </c>
      <c r="O229" s="31" t="s">
        <v>1833</v>
      </c>
      <c r="P229" s="116">
        <v>165</v>
      </c>
      <c r="Q229" s="143">
        <v>-9.8360655737704916E-2</v>
      </c>
      <c r="S229" s="465"/>
      <c r="T229" s="35" t="s">
        <v>1834</v>
      </c>
      <c r="U229" s="116">
        <v>159</v>
      </c>
      <c r="V229" s="143">
        <v>1.9230769230769162E-2</v>
      </c>
      <c r="W229" s="35" t="s">
        <v>1838</v>
      </c>
      <c r="X229" s="116">
        <v>161</v>
      </c>
      <c r="Y229" s="143">
        <v>8.783783783783794E-2</v>
      </c>
      <c r="AB229" s="104" t="b">
        <f t="shared" si="11"/>
        <v>0</v>
      </c>
    </row>
    <row r="230" spans="2:28" s="103" customFormat="1" ht="27.75" customHeight="1">
      <c r="B230" s="101">
        <v>170</v>
      </c>
      <c r="C230" s="571" t="s">
        <v>320</v>
      </c>
      <c r="D230" s="573">
        <v>163</v>
      </c>
      <c r="E230" s="697">
        <f>D230/G234-1</f>
        <v>-1.2121212121212088E-2</v>
      </c>
      <c r="F230" s="571" t="s">
        <v>897</v>
      </c>
      <c r="G230" s="573">
        <v>176</v>
      </c>
      <c r="H230" s="697">
        <v>5.3892215568862367E-2</v>
      </c>
      <c r="I230" s="571" t="s">
        <v>972</v>
      </c>
      <c r="J230" s="573">
        <v>160</v>
      </c>
      <c r="K230" s="697">
        <v>-9.0909090909090939E-2</v>
      </c>
      <c r="L230" s="571" t="s">
        <v>1831</v>
      </c>
      <c r="M230" s="573">
        <v>166</v>
      </c>
      <c r="N230" s="697">
        <v>-0.14871794871794874</v>
      </c>
      <c r="O230" s="578" t="s">
        <v>306</v>
      </c>
      <c r="P230" s="573">
        <v>165</v>
      </c>
      <c r="Q230" s="703">
        <v>2.4844720496894457E-2</v>
      </c>
      <c r="S230" s="465"/>
      <c r="T230" s="35" t="s">
        <v>1839</v>
      </c>
      <c r="U230" s="116">
        <v>158</v>
      </c>
      <c r="V230" s="143">
        <v>-6.2893081761006275E-3</v>
      </c>
      <c r="W230" s="35" t="s">
        <v>1839</v>
      </c>
      <c r="X230" s="116">
        <v>159</v>
      </c>
      <c r="Y230" s="143">
        <v>8.9041095890410871E-2</v>
      </c>
      <c r="AB230" s="104" t="b">
        <f t="shared" si="11"/>
        <v>0</v>
      </c>
    </row>
    <row r="231" spans="2:28" s="103" customFormat="1" ht="27.75" customHeight="1">
      <c r="B231" s="101">
        <v>171</v>
      </c>
      <c r="C231" s="33" t="s">
        <v>337</v>
      </c>
      <c r="D231" s="116">
        <v>158</v>
      </c>
      <c r="E231" s="132">
        <f>D231/G261-1</f>
        <v>0.44954128440366969</v>
      </c>
      <c r="F231" s="33" t="s">
        <v>1840</v>
      </c>
      <c r="G231" s="116">
        <v>172</v>
      </c>
      <c r="H231" s="132">
        <v>0.32307692307692304</v>
      </c>
      <c r="I231" s="33" t="s">
        <v>308</v>
      </c>
      <c r="J231" s="116">
        <v>153</v>
      </c>
      <c r="K231" s="132">
        <v>-6.4935064935064402E-3</v>
      </c>
      <c r="L231" s="33" t="s">
        <v>338</v>
      </c>
      <c r="M231" s="116">
        <v>165</v>
      </c>
      <c r="N231" s="132">
        <v>0.13013698630136994</v>
      </c>
      <c r="O231" s="31" t="s">
        <v>1832</v>
      </c>
      <c r="P231" s="116">
        <v>160</v>
      </c>
      <c r="Q231" s="143">
        <v>-0.15789473684210531</v>
      </c>
      <c r="S231" s="465"/>
      <c r="T231" s="35" t="s">
        <v>1835</v>
      </c>
      <c r="U231" s="116">
        <v>153</v>
      </c>
      <c r="V231" s="143">
        <v>0</v>
      </c>
      <c r="W231" s="35" t="s">
        <v>1834</v>
      </c>
      <c r="X231" s="116">
        <v>156</v>
      </c>
      <c r="Y231" s="143">
        <v>-0.17460317460317465</v>
      </c>
      <c r="AB231" s="104" t="b">
        <f t="shared" si="11"/>
        <v>0</v>
      </c>
    </row>
    <row r="232" spans="2:28" s="103" customFormat="1" ht="27.75" customHeight="1">
      <c r="B232" s="101">
        <v>172</v>
      </c>
      <c r="C232" s="571" t="s">
        <v>903</v>
      </c>
      <c r="D232" s="573">
        <v>157</v>
      </c>
      <c r="E232" s="697">
        <f>D232/G246-1</f>
        <v>4.6666666666666634E-2</v>
      </c>
      <c r="F232" s="571" t="s">
        <v>896</v>
      </c>
      <c r="G232" s="573">
        <v>170</v>
      </c>
      <c r="H232" s="697">
        <v>-6.0773480662983381E-2</v>
      </c>
      <c r="I232" s="571" t="s">
        <v>320</v>
      </c>
      <c r="J232" s="573">
        <v>153</v>
      </c>
      <c r="K232" s="697">
        <v>-1.2903225806451646E-2</v>
      </c>
      <c r="L232" s="571" t="s">
        <v>1841</v>
      </c>
      <c r="M232" s="573">
        <v>156</v>
      </c>
      <c r="N232" s="697">
        <v>9.8591549295774739E-2</v>
      </c>
      <c r="O232" s="578" t="s">
        <v>1838</v>
      </c>
      <c r="P232" s="573">
        <v>148</v>
      </c>
      <c r="Q232" s="703">
        <v>-0.37036999999999998</v>
      </c>
      <c r="S232" s="465"/>
      <c r="T232" s="35" t="s">
        <v>338</v>
      </c>
      <c r="U232" s="116">
        <v>147</v>
      </c>
      <c r="V232" s="143">
        <v>0.13953488372093026</v>
      </c>
      <c r="W232" s="35" t="s">
        <v>1835</v>
      </c>
      <c r="X232" s="116">
        <v>153</v>
      </c>
      <c r="Y232" s="143">
        <v>0.17692307692307696</v>
      </c>
      <c r="AB232" s="104" t="b">
        <f t="shared" si="11"/>
        <v>0</v>
      </c>
    </row>
    <row r="233" spans="2:28" s="103" customFormat="1" ht="27.75" customHeight="1">
      <c r="B233" s="101">
        <v>173</v>
      </c>
      <c r="C233" s="33" t="s">
        <v>902</v>
      </c>
      <c r="D233" s="116">
        <v>156</v>
      </c>
      <c r="E233" s="132">
        <f>D233/G254-1</f>
        <v>0.18181818181818188</v>
      </c>
      <c r="F233" s="33" t="s">
        <v>597</v>
      </c>
      <c r="G233" s="116">
        <v>167</v>
      </c>
      <c r="H233" s="132">
        <v>-0.18137254901960786</v>
      </c>
      <c r="I233" s="33" t="s">
        <v>899</v>
      </c>
      <c r="J233" s="116">
        <v>151</v>
      </c>
      <c r="K233" s="132">
        <v>5.5944055944056048E-2</v>
      </c>
      <c r="L233" s="137" t="s">
        <v>1822</v>
      </c>
      <c r="M233" s="116">
        <v>155</v>
      </c>
      <c r="N233" s="132">
        <v>-0.44444444444444442</v>
      </c>
      <c r="O233" s="31" t="s">
        <v>1830</v>
      </c>
      <c r="P233" s="116">
        <v>147</v>
      </c>
      <c r="Q233" s="143">
        <v>0.23529411764705888</v>
      </c>
      <c r="S233" s="465"/>
      <c r="T233" s="35" t="s">
        <v>311</v>
      </c>
      <c r="U233" s="116">
        <v>146</v>
      </c>
      <c r="V233" s="143">
        <v>5.0359712230215736E-2</v>
      </c>
      <c r="W233" s="35" t="s">
        <v>1841</v>
      </c>
      <c r="X233" s="116">
        <v>149</v>
      </c>
      <c r="Y233" s="143">
        <v>0.12030075187969924</v>
      </c>
      <c r="AB233" s="104" t="b">
        <f t="shared" si="11"/>
        <v>0</v>
      </c>
    </row>
    <row r="234" spans="2:28" s="103" customFormat="1" ht="27.75" customHeight="1">
      <c r="B234" s="101">
        <v>174</v>
      </c>
      <c r="C234" s="571" t="s">
        <v>896</v>
      </c>
      <c r="D234" s="573">
        <v>155</v>
      </c>
      <c r="E234" s="697">
        <f>D234/G232-1</f>
        <v>-8.8235294117647078E-2</v>
      </c>
      <c r="F234" s="571" t="s">
        <v>320</v>
      </c>
      <c r="G234" s="573">
        <v>165</v>
      </c>
      <c r="H234" s="697">
        <v>7.8431372549019551E-2</v>
      </c>
      <c r="I234" s="571" t="s">
        <v>900</v>
      </c>
      <c r="J234" s="573">
        <v>149</v>
      </c>
      <c r="K234" s="697">
        <v>0.25210084033613445</v>
      </c>
      <c r="L234" s="571" t="s">
        <v>320</v>
      </c>
      <c r="M234" s="573">
        <v>155</v>
      </c>
      <c r="N234" s="705">
        <v>1.5</v>
      </c>
      <c r="O234" s="578" t="s">
        <v>338</v>
      </c>
      <c r="P234" s="573">
        <v>146</v>
      </c>
      <c r="Q234" s="703">
        <v>-6.8027210884353817E-3</v>
      </c>
      <c r="S234" s="465"/>
      <c r="T234" s="35" t="s">
        <v>1842</v>
      </c>
      <c r="U234" s="116">
        <v>142</v>
      </c>
      <c r="V234" s="143">
        <v>0.27927927927927931</v>
      </c>
      <c r="W234" s="35" t="s">
        <v>311</v>
      </c>
      <c r="X234" s="116">
        <v>139</v>
      </c>
      <c r="Y234" s="143">
        <v>-2.1126760563380254E-2</v>
      </c>
      <c r="AB234" s="104" t="b">
        <f t="shared" si="11"/>
        <v>0</v>
      </c>
    </row>
    <row r="235" spans="2:28" s="103" customFormat="1" ht="27.75" customHeight="1" thickBot="1">
      <c r="B235" s="102">
        <v>175</v>
      </c>
      <c r="C235" s="29" t="s">
        <v>1039</v>
      </c>
      <c r="D235" s="120">
        <v>151</v>
      </c>
      <c r="E235" s="126">
        <f>D235/G228-1</f>
        <v>-0.14689265536723162</v>
      </c>
      <c r="F235" s="29" t="s">
        <v>899</v>
      </c>
      <c r="G235" s="120">
        <v>157</v>
      </c>
      <c r="H235" s="126">
        <v>3.9735099337748325E-2</v>
      </c>
      <c r="I235" s="29" t="s">
        <v>901</v>
      </c>
      <c r="J235" s="120">
        <v>148</v>
      </c>
      <c r="K235" s="126">
        <v>-0.11377245508982037</v>
      </c>
      <c r="L235" s="105" t="s">
        <v>1843</v>
      </c>
      <c r="M235" s="117">
        <v>154</v>
      </c>
      <c r="N235" s="133">
        <v>9.219858156028371E-2</v>
      </c>
      <c r="O235" s="44" t="s">
        <v>1844</v>
      </c>
      <c r="P235" s="117">
        <v>145</v>
      </c>
      <c r="Q235" s="144">
        <v>4.3165467625899234E-2</v>
      </c>
      <c r="S235" s="465"/>
      <c r="T235" s="37" t="s">
        <v>1844</v>
      </c>
      <c r="U235" s="117">
        <v>139</v>
      </c>
      <c r="V235" s="144">
        <v>0.18803418803418803</v>
      </c>
      <c r="W235" s="37" t="s">
        <v>1845</v>
      </c>
      <c r="X235" s="117">
        <v>138</v>
      </c>
      <c r="Y235" s="144">
        <v>0.11290322580645151</v>
      </c>
      <c r="AB235" s="104" t="b">
        <f t="shared" si="11"/>
        <v>0</v>
      </c>
    </row>
    <row r="236" spans="2:28" ht="15" customHeight="1">
      <c r="S236" s="389"/>
    </row>
    <row r="237" spans="2:28" ht="15" customHeight="1">
      <c r="S237" s="389"/>
    </row>
    <row r="238" spans="2:28" ht="15" customHeight="1">
      <c r="S238" s="389"/>
    </row>
    <row r="239" spans="2:28" ht="15" customHeight="1">
      <c r="S239" s="389"/>
    </row>
    <row r="240" spans="2:28" s="103" customFormat="1" ht="16.5" customHeight="1">
      <c r="B240" s="14"/>
      <c r="C240" s="26"/>
      <c r="D240" s="16"/>
      <c r="E240" s="110"/>
      <c r="F240" s="26"/>
      <c r="G240" s="16"/>
      <c r="H240" s="110"/>
      <c r="I240" s="30"/>
      <c r="J240" s="16"/>
      <c r="K240" s="112"/>
      <c r="L240" s="30"/>
      <c r="M240" s="16"/>
      <c r="N240" s="112"/>
      <c r="O240" s="30"/>
      <c r="P240" s="16"/>
      <c r="Q240" s="112"/>
      <c r="S240" s="465"/>
    </row>
    <row r="241" spans="2:28" s="103" customFormat="1" ht="38.25" customHeight="1">
      <c r="B241" s="14"/>
      <c r="C241" s="14"/>
      <c r="D241" s="14"/>
      <c r="E241" s="115"/>
      <c r="F241" s="1738"/>
      <c r="G241" s="1738"/>
      <c r="H241" s="1738"/>
      <c r="I241" s="1738"/>
      <c r="J241" s="1738"/>
      <c r="K241" s="1738"/>
      <c r="L241" s="1738"/>
      <c r="M241" s="1738"/>
      <c r="N241" s="1738"/>
      <c r="O241" s="1738"/>
      <c r="P241" s="1738"/>
      <c r="Q241" s="112"/>
      <c r="S241" s="465"/>
    </row>
    <row r="242" spans="2:28" s="103" customFormat="1" ht="13.35" customHeight="1" thickBot="1">
      <c r="B242" s="14"/>
      <c r="C242" s="26"/>
      <c r="D242" s="16"/>
      <c r="E242" s="110"/>
      <c r="F242" s="26"/>
      <c r="G242" s="16"/>
      <c r="H242" s="110"/>
      <c r="I242" s="30"/>
      <c r="J242" s="16"/>
      <c r="K242" s="112"/>
      <c r="L242" s="30"/>
      <c r="M242" s="16"/>
      <c r="N242" s="112"/>
      <c r="O242" s="30"/>
      <c r="P242" s="16"/>
      <c r="Q242" s="112"/>
      <c r="S242" s="465"/>
    </row>
    <row r="243" spans="2:28" s="103" customFormat="1" ht="30.75" customHeight="1">
      <c r="B243" s="1736" t="s">
        <v>1651</v>
      </c>
      <c r="C243" s="460" t="s">
        <v>1652</v>
      </c>
      <c r="D243" s="461"/>
      <c r="E243" s="672"/>
      <c r="F243" s="460" t="s">
        <v>1016</v>
      </c>
      <c r="G243" s="461"/>
      <c r="H243" s="672"/>
      <c r="I243" s="460" t="s">
        <v>857</v>
      </c>
      <c r="J243" s="461"/>
      <c r="K243" s="672"/>
      <c r="L243" s="460" t="s">
        <v>548</v>
      </c>
      <c r="M243" s="461"/>
      <c r="N243" s="672"/>
      <c r="O243" s="462" t="s">
        <v>540</v>
      </c>
      <c r="P243" s="463"/>
      <c r="Q243" s="464"/>
      <c r="S243" s="465"/>
      <c r="T243" s="462" t="s">
        <v>542</v>
      </c>
      <c r="U243" s="463"/>
      <c r="V243" s="464"/>
      <c r="W243" s="462" t="s">
        <v>544</v>
      </c>
      <c r="X243" s="463"/>
      <c r="Y243" s="464"/>
    </row>
    <row r="244" spans="2:28" s="103" customFormat="1" ht="30.75" customHeight="1" thickBot="1">
      <c r="B244" s="1739"/>
      <c r="C244" s="71" t="s">
        <v>855</v>
      </c>
      <c r="D244" s="42" t="s">
        <v>183</v>
      </c>
      <c r="E244" s="675" t="s">
        <v>13</v>
      </c>
      <c r="F244" s="71" t="s">
        <v>855</v>
      </c>
      <c r="G244" s="42" t="s">
        <v>183</v>
      </c>
      <c r="H244" s="675" t="s">
        <v>13</v>
      </c>
      <c r="I244" s="71" t="s">
        <v>855</v>
      </c>
      <c r="J244" s="42" t="s">
        <v>183</v>
      </c>
      <c r="K244" s="675" t="s">
        <v>13</v>
      </c>
      <c r="L244" s="71" t="s">
        <v>855</v>
      </c>
      <c r="M244" s="42" t="s">
        <v>183</v>
      </c>
      <c r="N244" s="675" t="s">
        <v>13</v>
      </c>
      <c r="O244" s="72" t="s">
        <v>855</v>
      </c>
      <c r="P244" s="42" t="s">
        <v>183</v>
      </c>
      <c r="Q244" s="114" t="s">
        <v>13</v>
      </c>
      <c r="S244" s="465"/>
      <c r="T244" s="73" t="s">
        <v>855</v>
      </c>
      <c r="U244" s="42" t="s">
        <v>183</v>
      </c>
      <c r="V244" s="114" t="s">
        <v>13</v>
      </c>
      <c r="W244" s="73" t="s">
        <v>855</v>
      </c>
      <c r="X244" s="42" t="s">
        <v>183</v>
      </c>
      <c r="Y244" s="114" t="s">
        <v>13</v>
      </c>
    </row>
    <row r="245" spans="2:28" s="103" customFormat="1" ht="27.75" customHeight="1">
      <c r="B245" s="100">
        <v>176</v>
      </c>
      <c r="C245" s="43" t="s">
        <v>912</v>
      </c>
      <c r="D245" s="118">
        <v>148</v>
      </c>
      <c r="E245" s="676">
        <f>D245/G255-1</f>
        <v>0.13846153846153841</v>
      </c>
      <c r="F245" s="34" t="s">
        <v>893</v>
      </c>
      <c r="G245" s="118">
        <v>150</v>
      </c>
      <c r="H245" s="676">
        <v>-0.30875576036866359</v>
      </c>
      <c r="I245" s="43" t="s">
        <v>902</v>
      </c>
      <c r="J245" s="118">
        <v>144</v>
      </c>
      <c r="K245" s="676">
        <v>6.9930069930070893E-3</v>
      </c>
      <c r="L245" s="43" t="s">
        <v>1844</v>
      </c>
      <c r="M245" s="118">
        <v>151</v>
      </c>
      <c r="N245" s="676">
        <v>4.1379310344827669E-2</v>
      </c>
      <c r="O245" s="43" t="s">
        <v>1839</v>
      </c>
      <c r="P245" s="118">
        <v>145</v>
      </c>
      <c r="Q245" s="142">
        <v>-8.2278481012658222E-2</v>
      </c>
      <c r="S245" s="465"/>
      <c r="T245" s="34" t="s">
        <v>1841</v>
      </c>
      <c r="U245" s="118">
        <v>136</v>
      </c>
      <c r="V245" s="142">
        <v>-8.7248322147650992E-2</v>
      </c>
      <c r="W245" s="34" t="s">
        <v>1846</v>
      </c>
      <c r="X245" s="118">
        <v>136</v>
      </c>
      <c r="Y245" s="142">
        <v>3.8167938931297662E-2</v>
      </c>
      <c r="AB245" s="104" t="b">
        <f t="shared" ref="AB245:AB269" si="13">S245=E245</f>
        <v>0</v>
      </c>
    </row>
    <row r="246" spans="2:28" s="103" customFormat="1" ht="27.75" customHeight="1">
      <c r="B246" s="101">
        <v>177</v>
      </c>
      <c r="C246" s="571" t="s">
        <v>597</v>
      </c>
      <c r="D246" s="573">
        <v>147</v>
      </c>
      <c r="E246" s="697">
        <f>D246/G233-1</f>
        <v>-0.11976047904191611</v>
      </c>
      <c r="F246" s="571" t="s">
        <v>903</v>
      </c>
      <c r="G246" s="573">
        <v>150</v>
      </c>
      <c r="H246" s="697">
        <v>4.8951048951048959E-2</v>
      </c>
      <c r="I246" s="571" t="s">
        <v>903</v>
      </c>
      <c r="J246" s="573">
        <v>143</v>
      </c>
      <c r="K246" s="697">
        <v>-5.2980132450331174E-2</v>
      </c>
      <c r="L246" s="571" t="s">
        <v>1839</v>
      </c>
      <c r="M246" s="573">
        <v>143</v>
      </c>
      <c r="N246" s="697">
        <v>-1.379310344827589E-2</v>
      </c>
      <c r="O246" s="578" t="s">
        <v>1841</v>
      </c>
      <c r="P246" s="573">
        <v>142</v>
      </c>
      <c r="Q246" s="703">
        <v>4.4117647058823595E-2</v>
      </c>
      <c r="S246" s="465"/>
      <c r="T246" s="35" t="s">
        <v>1847</v>
      </c>
      <c r="U246" s="116">
        <v>135</v>
      </c>
      <c r="V246" s="143">
        <v>0.125</v>
      </c>
      <c r="W246" s="35" t="s">
        <v>338</v>
      </c>
      <c r="X246" s="116">
        <v>129</v>
      </c>
      <c r="Y246" s="143">
        <v>-3.007518796992481E-2</v>
      </c>
      <c r="AB246" s="104" t="b">
        <f t="shared" si="13"/>
        <v>0</v>
      </c>
    </row>
    <row r="247" spans="2:28" s="103" customFormat="1" ht="27.75" customHeight="1">
      <c r="B247" s="101">
        <v>178</v>
      </c>
      <c r="C247" s="33" t="s">
        <v>312</v>
      </c>
      <c r="D247" s="116">
        <v>144</v>
      </c>
      <c r="E247" s="132">
        <f>D247/G253-1</f>
        <v>9.0909090909090828E-2</v>
      </c>
      <c r="F247" s="33" t="s">
        <v>1848</v>
      </c>
      <c r="G247" s="116">
        <v>149</v>
      </c>
      <c r="H247" s="132">
        <v>-8.0246913580246937E-2</v>
      </c>
      <c r="I247" s="33" t="s">
        <v>904</v>
      </c>
      <c r="J247" s="116">
        <v>141</v>
      </c>
      <c r="K247" s="132">
        <v>-9.6153846153846145E-2</v>
      </c>
      <c r="L247" s="33" t="s">
        <v>1847</v>
      </c>
      <c r="M247" s="116">
        <v>143</v>
      </c>
      <c r="N247" s="132">
        <v>6.7164179104477695E-2</v>
      </c>
      <c r="O247" s="31" t="s">
        <v>308</v>
      </c>
      <c r="P247" s="116">
        <v>141</v>
      </c>
      <c r="Q247" s="143">
        <v>0.12799999999999989</v>
      </c>
      <c r="S247" s="465"/>
      <c r="T247" s="35" t="s">
        <v>1846</v>
      </c>
      <c r="U247" s="116">
        <v>127</v>
      </c>
      <c r="V247" s="143">
        <v>-6.6176470588235281E-2</v>
      </c>
      <c r="W247" s="35" t="s">
        <v>1830</v>
      </c>
      <c r="X247" s="116">
        <v>129</v>
      </c>
      <c r="Y247" s="143">
        <v>6.6115702479338845E-2</v>
      </c>
      <c r="AB247" s="104" t="b">
        <f t="shared" si="13"/>
        <v>0</v>
      </c>
    </row>
    <row r="248" spans="2:28" s="103" customFormat="1" ht="27.75" customHeight="1">
      <c r="B248" s="101">
        <v>179</v>
      </c>
      <c r="C248" s="571" t="s">
        <v>972</v>
      </c>
      <c r="D248" s="573">
        <v>142</v>
      </c>
      <c r="E248" s="697">
        <f>D248/G229-1</f>
        <v>-0.19318181818181823</v>
      </c>
      <c r="F248" s="571" t="s">
        <v>900</v>
      </c>
      <c r="G248" s="573">
        <v>146</v>
      </c>
      <c r="H248" s="697">
        <v>-2.0134228187919434E-2</v>
      </c>
      <c r="I248" s="571" t="s">
        <v>905</v>
      </c>
      <c r="J248" s="573">
        <v>139</v>
      </c>
      <c r="K248" s="697">
        <v>0.19827586206896552</v>
      </c>
      <c r="L248" s="571" t="s">
        <v>1835</v>
      </c>
      <c r="M248" s="573">
        <v>141</v>
      </c>
      <c r="N248" s="697">
        <v>-0.16568047337278102</v>
      </c>
      <c r="O248" s="578" t="s">
        <v>311</v>
      </c>
      <c r="P248" s="573">
        <v>139</v>
      </c>
      <c r="Q248" s="703">
        <v>-4.7945205479452024E-2</v>
      </c>
      <c r="S248" s="465"/>
      <c r="T248" s="36" t="s">
        <v>1845</v>
      </c>
      <c r="U248" s="116">
        <v>126</v>
      </c>
      <c r="V248" s="143">
        <v>-8.6956521739130488E-2</v>
      </c>
      <c r="W248" s="36" t="s">
        <v>337</v>
      </c>
      <c r="X248" s="116">
        <v>121</v>
      </c>
      <c r="Y248" s="143">
        <v>-8.333333333333337E-2</v>
      </c>
      <c r="AB248" s="104" t="b">
        <f t="shared" si="13"/>
        <v>0</v>
      </c>
    </row>
    <row r="249" spans="2:28" s="103" customFormat="1" ht="27.75" customHeight="1">
      <c r="B249" s="101">
        <v>180</v>
      </c>
      <c r="C249" s="33" t="s">
        <v>898</v>
      </c>
      <c r="D249" s="116">
        <v>141</v>
      </c>
      <c r="E249" s="132">
        <f>D249/G247-1</f>
        <v>-5.3691275167785268E-2</v>
      </c>
      <c r="F249" s="33" t="s">
        <v>905</v>
      </c>
      <c r="G249" s="116">
        <v>143</v>
      </c>
      <c r="H249" s="132">
        <v>2.877697841726623E-2</v>
      </c>
      <c r="I249" s="33" t="s">
        <v>311</v>
      </c>
      <c r="J249" s="116">
        <v>130</v>
      </c>
      <c r="K249" s="132">
        <v>-7.6335877862595547E-3</v>
      </c>
      <c r="L249" s="33" t="s">
        <v>1838</v>
      </c>
      <c r="M249" s="116">
        <v>138</v>
      </c>
      <c r="N249" s="132">
        <v>-6.7567567567567544E-2</v>
      </c>
      <c r="O249" s="31" t="s">
        <v>1847</v>
      </c>
      <c r="P249" s="116">
        <v>134</v>
      </c>
      <c r="Q249" s="143">
        <v>-7.4074074074074181E-3</v>
      </c>
      <c r="S249" s="465"/>
      <c r="T249" s="35" t="s">
        <v>308</v>
      </c>
      <c r="U249" s="116">
        <v>125</v>
      </c>
      <c r="V249" s="143">
        <v>0.15740740740740744</v>
      </c>
      <c r="W249" s="35" t="s">
        <v>1849</v>
      </c>
      <c r="X249" s="116">
        <v>121</v>
      </c>
      <c r="Y249" s="143">
        <v>-0.3202247191011236</v>
      </c>
      <c r="AB249" s="104" t="b">
        <f t="shared" si="13"/>
        <v>0</v>
      </c>
    </row>
    <row r="250" spans="2:28" s="103" customFormat="1" ht="27.75" customHeight="1">
      <c r="B250" s="101">
        <v>181</v>
      </c>
      <c r="C250" s="571" t="s">
        <v>899</v>
      </c>
      <c r="D250" s="573">
        <v>141</v>
      </c>
      <c r="E250" s="697">
        <f>D250/G235-1</f>
        <v>-0.10191082802547768</v>
      </c>
      <c r="F250" s="571" t="s">
        <v>904</v>
      </c>
      <c r="G250" s="573">
        <v>139</v>
      </c>
      <c r="H250" s="697">
        <v>-1.4184397163120588E-2</v>
      </c>
      <c r="I250" s="571" t="s">
        <v>906</v>
      </c>
      <c r="J250" s="573">
        <v>127</v>
      </c>
      <c r="K250" s="697">
        <v>3.2520325203251987E-2</v>
      </c>
      <c r="L250" s="571" t="s">
        <v>1842</v>
      </c>
      <c r="M250" s="573">
        <v>136</v>
      </c>
      <c r="N250" s="697">
        <v>4.6153846153846212E-2</v>
      </c>
      <c r="O250" s="578" t="s">
        <v>1846</v>
      </c>
      <c r="P250" s="573">
        <v>130</v>
      </c>
      <c r="Q250" s="703">
        <v>2.3622047244094446E-2</v>
      </c>
      <c r="S250" s="465"/>
      <c r="T250" s="35" t="s">
        <v>312</v>
      </c>
      <c r="U250" s="116">
        <v>120</v>
      </c>
      <c r="V250" s="143">
        <v>0.15384615384615374</v>
      </c>
      <c r="W250" s="35" t="s">
        <v>1847</v>
      </c>
      <c r="X250" s="116">
        <v>120</v>
      </c>
      <c r="Y250" s="143">
        <v>2.564102564102555E-2</v>
      </c>
      <c r="AB250" s="104" t="b">
        <f t="shared" si="13"/>
        <v>0</v>
      </c>
    </row>
    <row r="251" spans="2:28" s="103" customFormat="1" ht="27.75" customHeight="1">
      <c r="B251" s="101">
        <v>182</v>
      </c>
      <c r="C251" s="33" t="s">
        <v>311</v>
      </c>
      <c r="D251" s="116">
        <v>140</v>
      </c>
      <c r="E251" s="132">
        <f>D251/G231-1</f>
        <v>-0.18604651162790697</v>
      </c>
      <c r="F251" s="33" t="s">
        <v>908</v>
      </c>
      <c r="G251" s="116">
        <v>137</v>
      </c>
      <c r="H251" s="132">
        <v>8.7301587301587213E-2</v>
      </c>
      <c r="I251" s="33" t="s">
        <v>907</v>
      </c>
      <c r="J251" s="116">
        <v>127</v>
      </c>
      <c r="K251" s="132">
        <v>-0.23493975903614461</v>
      </c>
      <c r="L251" s="33" t="s">
        <v>1849</v>
      </c>
      <c r="M251" s="116">
        <v>133</v>
      </c>
      <c r="N251" s="132">
        <v>5.555555555555558E-2</v>
      </c>
      <c r="O251" s="31" t="s">
        <v>1842</v>
      </c>
      <c r="P251" s="116">
        <v>130</v>
      </c>
      <c r="Q251" s="143">
        <v>-8.4507042253521125E-2</v>
      </c>
      <c r="S251" s="465"/>
      <c r="T251" s="35" t="s">
        <v>1830</v>
      </c>
      <c r="U251" s="116">
        <v>119</v>
      </c>
      <c r="V251" s="143">
        <v>-7.7519379844961267E-2</v>
      </c>
      <c r="W251" s="35" t="s">
        <v>339</v>
      </c>
      <c r="X251" s="116">
        <v>119</v>
      </c>
      <c r="Y251" s="143">
        <v>0.10185185185185186</v>
      </c>
      <c r="AB251" s="104" t="b">
        <f t="shared" si="13"/>
        <v>0</v>
      </c>
    </row>
    <row r="252" spans="2:28" s="103" customFormat="1" ht="27.75" customHeight="1">
      <c r="B252" s="101">
        <v>183</v>
      </c>
      <c r="C252" s="571" t="s">
        <v>905</v>
      </c>
      <c r="D252" s="573">
        <v>139</v>
      </c>
      <c r="E252" s="697">
        <f>D252/G249-1</f>
        <v>-2.7972027972028024E-2</v>
      </c>
      <c r="F252" s="571" t="s">
        <v>906</v>
      </c>
      <c r="G252" s="573">
        <v>134</v>
      </c>
      <c r="H252" s="697">
        <v>5.5118110236220375E-2</v>
      </c>
      <c r="I252" s="571" t="s">
        <v>312</v>
      </c>
      <c r="J252" s="573">
        <v>126</v>
      </c>
      <c r="K252" s="697">
        <v>4.1322314049586861E-2</v>
      </c>
      <c r="L252" s="571" t="s">
        <v>1850</v>
      </c>
      <c r="M252" s="573">
        <v>131</v>
      </c>
      <c r="N252" s="697">
        <v>-5.7553956834532349E-2</v>
      </c>
      <c r="O252" s="578" t="s">
        <v>1849</v>
      </c>
      <c r="P252" s="573">
        <v>126</v>
      </c>
      <c r="Q252" s="703">
        <v>7.6923076923076872E-2</v>
      </c>
      <c r="S252" s="465"/>
      <c r="T252" s="35" t="s">
        <v>1851</v>
      </c>
      <c r="U252" s="116">
        <v>118</v>
      </c>
      <c r="V252" s="143">
        <v>0.10280373831775691</v>
      </c>
      <c r="W252" s="35" t="s">
        <v>1844</v>
      </c>
      <c r="X252" s="116">
        <v>117</v>
      </c>
      <c r="Y252" s="143">
        <v>8.3333333333333259E-2</v>
      </c>
      <c r="AB252" s="104" t="b">
        <f t="shared" si="13"/>
        <v>0</v>
      </c>
    </row>
    <row r="253" spans="2:28" s="103" customFormat="1" ht="27.75" customHeight="1">
      <c r="B253" s="101">
        <v>184</v>
      </c>
      <c r="C253" s="33" t="s">
        <v>906</v>
      </c>
      <c r="D253" s="116">
        <v>138</v>
      </c>
      <c r="E253" s="132">
        <f>D253/G252-1</f>
        <v>2.9850746268656803E-2</v>
      </c>
      <c r="F253" s="33" t="s">
        <v>312</v>
      </c>
      <c r="G253" s="116">
        <v>132</v>
      </c>
      <c r="H253" s="132">
        <v>4.7619047619047672E-2</v>
      </c>
      <c r="I253" s="33" t="s">
        <v>908</v>
      </c>
      <c r="J253" s="116">
        <v>126</v>
      </c>
      <c r="K253" s="132">
        <v>0.1454545454545455</v>
      </c>
      <c r="L253" s="33" t="s">
        <v>1852</v>
      </c>
      <c r="M253" s="116">
        <v>124</v>
      </c>
      <c r="N253" s="132">
        <v>0.1588785046728971</v>
      </c>
      <c r="O253" s="31" t="s">
        <v>1851</v>
      </c>
      <c r="P253" s="116">
        <v>124</v>
      </c>
      <c r="Q253" s="143">
        <v>5.0847457627118731E-2</v>
      </c>
      <c r="S253" s="465"/>
      <c r="T253" s="35" t="s">
        <v>1849</v>
      </c>
      <c r="U253" s="116">
        <v>117</v>
      </c>
      <c r="V253" s="143">
        <v>-3.3057851239669422E-2</v>
      </c>
      <c r="W253" s="35" t="s">
        <v>1842</v>
      </c>
      <c r="X253" s="116">
        <v>111</v>
      </c>
      <c r="Y253" s="143">
        <v>-8.9285714285713969E-3</v>
      </c>
      <c r="AB253" s="104" t="b">
        <f t="shared" si="13"/>
        <v>0</v>
      </c>
    </row>
    <row r="254" spans="2:28" s="103" customFormat="1" ht="27.75" customHeight="1">
      <c r="B254" s="101">
        <v>185</v>
      </c>
      <c r="C254" s="571" t="s">
        <v>339</v>
      </c>
      <c r="D254" s="573">
        <v>138</v>
      </c>
      <c r="E254" s="697">
        <f>D254/G259-1</f>
        <v>0.19999999999999996</v>
      </c>
      <c r="F254" s="571" t="s">
        <v>902</v>
      </c>
      <c r="G254" s="573">
        <v>132</v>
      </c>
      <c r="H254" s="697">
        <v>-8.333333333333337E-2</v>
      </c>
      <c r="I254" s="571" t="s">
        <v>909</v>
      </c>
      <c r="J254" s="573">
        <v>126</v>
      </c>
      <c r="K254" s="697">
        <v>0.15596330275229353</v>
      </c>
      <c r="L254" s="576" t="s">
        <v>1846</v>
      </c>
      <c r="M254" s="573">
        <v>123</v>
      </c>
      <c r="N254" s="697">
        <v>-5.3846153846153877E-2</v>
      </c>
      <c r="O254" s="578" t="s">
        <v>337</v>
      </c>
      <c r="P254" s="573">
        <v>123</v>
      </c>
      <c r="Q254" s="703">
        <v>9.8214285714285809E-2</v>
      </c>
      <c r="S254" s="465"/>
      <c r="T254" s="35" t="s">
        <v>315</v>
      </c>
      <c r="U254" s="116">
        <v>113</v>
      </c>
      <c r="V254" s="143">
        <v>0.44871794871794868</v>
      </c>
      <c r="W254" s="35" t="s">
        <v>308</v>
      </c>
      <c r="X254" s="116">
        <v>108</v>
      </c>
      <c r="Y254" s="143">
        <v>3.8461538461538547E-2</v>
      </c>
      <c r="AB254" s="104" t="b">
        <f t="shared" si="13"/>
        <v>0</v>
      </c>
    </row>
    <row r="255" spans="2:28" s="103" customFormat="1" ht="27.75" customHeight="1">
      <c r="B255" s="101">
        <v>186</v>
      </c>
      <c r="C255" s="33" t="s">
        <v>904</v>
      </c>
      <c r="D255" s="116">
        <v>135</v>
      </c>
      <c r="E255" s="132">
        <f>D255/G250-1</f>
        <v>-2.877697841726623E-2</v>
      </c>
      <c r="F255" s="33" t="s">
        <v>912</v>
      </c>
      <c r="G255" s="116">
        <v>130</v>
      </c>
      <c r="H255" s="132">
        <v>0.18181818181818188</v>
      </c>
      <c r="I255" s="33" t="s">
        <v>339</v>
      </c>
      <c r="J255" s="116">
        <v>124</v>
      </c>
      <c r="K255" s="132">
        <v>0</v>
      </c>
      <c r="L255" s="33" t="s">
        <v>312</v>
      </c>
      <c r="M255" s="116">
        <v>121</v>
      </c>
      <c r="N255" s="132">
        <v>2.5423728813559254E-2</v>
      </c>
      <c r="O255" s="32" t="s">
        <v>1853</v>
      </c>
      <c r="P255" s="116">
        <v>122</v>
      </c>
      <c r="Q255" s="143">
        <v>0.46987951807228923</v>
      </c>
      <c r="S255" s="465"/>
      <c r="T255" s="35" t="s">
        <v>337</v>
      </c>
      <c r="U255" s="116">
        <v>112</v>
      </c>
      <c r="V255" s="143">
        <v>-7.4380165289256173E-2</v>
      </c>
      <c r="W255" s="35" t="s">
        <v>1851</v>
      </c>
      <c r="X255" s="116">
        <v>107</v>
      </c>
      <c r="Y255" s="143">
        <v>-1.834862385321101E-2</v>
      </c>
      <c r="AB255" s="104" t="b">
        <f t="shared" si="13"/>
        <v>0</v>
      </c>
    </row>
    <row r="256" spans="2:28" s="103" customFormat="1" ht="27.75" customHeight="1">
      <c r="B256" s="101">
        <v>187</v>
      </c>
      <c r="C256" s="571" t="s">
        <v>910</v>
      </c>
      <c r="D256" s="573">
        <v>134</v>
      </c>
      <c r="E256" s="697">
        <f t="shared" ref="E256:E265" si="14">D256/G256-1</f>
        <v>6.3492063492063489E-2</v>
      </c>
      <c r="F256" s="571" t="s">
        <v>910</v>
      </c>
      <c r="G256" s="573">
        <v>126</v>
      </c>
      <c r="H256" s="697">
        <v>2.4390243902439046E-2</v>
      </c>
      <c r="I256" s="571" t="s">
        <v>910</v>
      </c>
      <c r="J256" s="573">
        <v>123</v>
      </c>
      <c r="K256" s="697">
        <v>-0.10869565217391308</v>
      </c>
      <c r="L256" s="571" t="s">
        <v>1851</v>
      </c>
      <c r="M256" s="573">
        <v>119</v>
      </c>
      <c r="N256" s="697">
        <v>-4.0322580645161255E-2</v>
      </c>
      <c r="O256" s="578" t="s">
        <v>312</v>
      </c>
      <c r="P256" s="573">
        <v>118</v>
      </c>
      <c r="Q256" s="703">
        <v>-1.6666666666666718E-2</v>
      </c>
      <c r="S256" s="465"/>
      <c r="T256" s="35" t="s">
        <v>1854</v>
      </c>
      <c r="U256" s="116">
        <v>108</v>
      </c>
      <c r="V256" s="143">
        <v>0.96363636363636362</v>
      </c>
      <c r="W256" s="35" t="s">
        <v>312</v>
      </c>
      <c r="X256" s="116">
        <v>104</v>
      </c>
      <c r="Y256" s="143">
        <v>0</v>
      </c>
      <c r="AB256" s="104" t="b">
        <f t="shared" si="13"/>
        <v>0</v>
      </c>
    </row>
    <row r="257" spans="2:28" s="103" customFormat="1" ht="27.75" customHeight="1">
      <c r="B257" s="101">
        <v>188</v>
      </c>
      <c r="C257" s="33" t="s">
        <v>907</v>
      </c>
      <c r="D257" s="116">
        <v>133</v>
      </c>
      <c r="E257" s="132">
        <f t="shared" si="14"/>
        <v>5.555555555555558E-2</v>
      </c>
      <c r="F257" s="33" t="s">
        <v>907</v>
      </c>
      <c r="G257" s="116">
        <v>126</v>
      </c>
      <c r="H257" s="132">
        <v>-7.8740157480314821E-3</v>
      </c>
      <c r="I257" s="33" t="s">
        <v>911</v>
      </c>
      <c r="J257" s="116">
        <v>122</v>
      </c>
      <c r="K257" s="132">
        <v>-0.1029411764705882</v>
      </c>
      <c r="L257" s="33" t="s">
        <v>1853</v>
      </c>
      <c r="M257" s="116">
        <v>116</v>
      </c>
      <c r="N257" s="132">
        <v>-4.9180327868852514E-2</v>
      </c>
      <c r="O257" s="31" t="s">
        <v>1845</v>
      </c>
      <c r="P257" s="116">
        <v>117</v>
      </c>
      <c r="Q257" s="143">
        <v>-7.1428571428571397E-2</v>
      </c>
      <c r="S257" s="465"/>
      <c r="T257" s="35" t="s">
        <v>1838</v>
      </c>
      <c r="U257" s="116">
        <v>108</v>
      </c>
      <c r="V257" s="143">
        <v>-0.32919999999999999</v>
      </c>
      <c r="W257" s="35" t="s">
        <v>313</v>
      </c>
      <c r="X257" s="116">
        <v>100</v>
      </c>
      <c r="Y257" s="143">
        <v>8.6956521739130377E-2</v>
      </c>
      <c r="AB257" s="104" t="b">
        <f t="shared" si="13"/>
        <v>0</v>
      </c>
    </row>
    <row r="258" spans="2:28" s="103" customFormat="1" ht="27.75" customHeight="1">
      <c r="B258" s="101">
        <v>189</v>
      </c>
      <c r="C258" s="571" t="s">
        <v>908</v>
      </c>
      <c r="D258" s="573">
        <v>132</v>
      </c>
      <c r="E258" s="697">
        <f>D258/G251-1</f>
        <v>-3.6496350364963459E-2</v>
      </c>
      <c r="F258" s="571" t="s">
        <v>909</v>
      </c>
      <c r="G258" s="573">
        <v>118</v>
      </c>
      <c r="H258" s="697">
        <v>-6.3492063492063489E-2</v>
      </c>
      <c r="I258" s="571" t="s">
        <v>316</v>
      </c>
      <c r="J258" s="573">
        <v>120</v>
      </c>
      <c r="K258" s="697">
        <v>0.30434782608695654</v>
      </c>
      <c r="L258" s="571" t="s">
        <v>1845</v>
      </c>
      <c r="M258" s="573">
        <v>110</v>
      </c>
      <c r="N258" s="697">
        <v>-5.9829059829059839E-2</v>
      </c>
      <c r="O258" s="578" t="s">
        <v>339</v>
      </c>
      <c r="P258" s="573">
        <v>107</v>
      </c>
      <c r="Q258" s="703">
        <v>0</v>
      </c>
      <c r="S258" s="465"/>
      <c r="T258" s="35" t="s">
        <v>339</v>
      </c>
      <c r="U258" s="116">
        <v>107</v>
      </c>
      <c r="V258" s="143">
        <v>-0.10084033613445376</v>
      </c>
      <c r="W258" s="35" t="s">
        <v>1855</v>
      </c>
      <c r="X258" s="116">
        <v>99</v>
      </c>
      <c r="Y258" s="143">
        <v>-2.9411764705882359E-2</v>
      </c>
      <c r="AB258" s="104" t="b">
        <f t="shared" si="13"/>
        <v>0</v>
      </c>
    </row>
    <row r="259" spans="2:28" s="103" customFormat="1" ht="27.75" customHeight="1">
      <c r="B259" s="101">
        <v>190</v>
      </c>
      <c r="C259" s="33" t="s">
        <v>909</v>
      </c>
      <c r="D259" s="116">
        <v>126</v>
      </c>
      <c r="E259" s="132">
        <f>D259/G258-1</f>
        <v>6.7796610169491567E-2</v>
      </c>
      <c r="F259" s="33" t="s">
        <v>339</v>
      </c>
      <c r="G259" s="116">
        <v>115</v>
      </c>
      <c r="H259" s="132">
        <v>-7.2580645161290369E-2</v>
      </c>
      <c r="I259" s="33" t="s">
        <v>912</v>
      </c>
      <c r="J259" s="116">
        <v>110</v>
      </c>
      <c r="K259" s="132">
        <v>0.134020618556701</v>
      </c>
      <c r="L259" s="33" t="s">
        <v>1856</v>
      </c>
      <c r="M259" s="116">
        <v>109</v>
      </c>
      <c r="N259" s="132">
        <v>7.9207920792079278E-2</v>
      </c>
      <c r="O259" s="31" t="s">
        <v>1856</v>
      </c>
      <c r="P259" s="116">
        <v>101</v>
      </c>
      <c r="Q259" s="143">
        <v>5.2083333333333259E-2</v>
      </c>
      <c r="S259" s="465"/>
      <c r="T259" s="35" t="s">
        <v>1856</v>
      </c>
      <c r="U259" s="116">
        <v>96</v>
      </c>
      <c r="V259" s="143">
        <v>6.6666666666666652E-2</v>
      </c>
      <c r="W259" s="35" t="s">
        <v>1853</v>
      </c>
      <c r="X259" s="116">
        <v>95</v>
      </c>
      <c r="Y259" s="143">
        <v>0.15853658536585358</v>
      </c>
      <c r="AB259" s="104" t="b">
        <f t="shared" si="13"/>
        <v>0</v>
      </c>
    </row>
    <row r="260" spans="2:28" s="103" customFormat="1" ht="27.75" customHeight="1">
      <c r="B260" s="101">
        <v>191</v>
      </c>
      <c r="C260" s="571" t="s">
        <v>915</v>
      </c>
      <c r="D260" s="573">
        <v>108</v>
      </c>
      <c r="E260" s="697">
        <f>D260/G269-1</f>
        <v>0.27058823529411757</v>
      </c>
      <c r="F260" s="571" t="s">
        <v>316</v>
      </c>
      <c r="G260" s="573">
        <v>114</v>
      </c>
      <c r="H260" s="697">
        <v>-5.0000000000000044E-2</v>
      </c>
      <c r="I260" s="571" t="s">
        <v>313</v>
      </c>
      <c r="J260" s="573">
        <v>95</v>
      </c>
      <c r="K260" s="697">
        <v>0.11764705882352944</v>
      </c>
      <c r="L260" s="571" t="s">
        <v>1857</v>
      </c>
      <c r="M260" s="573">
        <v>97</v>
      </c>
      <c r="N260" s="697">
        <v>0.22784810126582289</v>
      </c>
      <c r="O260" s="578" t="s">
        <v>1858</v>
      </c>
      <c r="P260" s="573">
        <v>98</v>
      </c>
      <c r="Q260" s="703">
        <v>5.3763440860215006E-2</v>
      </c>
      <c r="S260" s="465"/>
      <c r="T260" s="35" t="s">
        <v>313</v>
      </c>
      <c r="U260" s="116">
        <v>94</v>
      </c>
      <c r="V260" s="143">
        <v>-6.0000000000000053E-2</v>
      </c>
      <c r="W260" s="35" t="s">
        <v>1858</v>
      </c>
      <c r="X260" s="116">
        <v>91</v>
      </c>
      <c r="Y260" s="143">
        <v>0.15189873417721511</v>
      </c>
      <c r="AB260" s="104" t="b">
        <f t="shared" si="13"/>
        <v>0</v>
      </c>
    </row>
    <row r="261" spans="2:28" s="103" customFormat="1" ht="27.75" customHeight="1">
      <c r="B261" s="101">
        <v>192</v>
      </c>
      <c r="C261" s="28" t="s">
        <v>913</v>
      </c>
      <c r="D261" s="119">
        <v>104</v>
      </c>
      <c r="E261" s="125">
        <f>D261/G264-1</f>
        <v>8.3333333333333259E-2</v>
      </c>
      <c r="F261" s="28" t="s">
        <v>337</v>
      </c>
      <c r="G261" s="119">
        <v>109</v>
      </c>
      <c r="H261" s="125">
        <v>0.23863636363636354</v>
      </c>
      <c r="I261" s="28" t="s">
        <v>913</v>
      </c>
      <c r="J261" s="119">
        <v>94</v>
      </c>
      <c r="K261" s="125">
        <v>0.30555555555555558</v>
      </c>
      <c r="L261" s="33" t="s">
        <v>1859</v>
      </c>
      <c r="M261" s="116">
        <v>92</v>
      </c>
      <c r="N261" s="132">
        <v>-2.1276595744680882E-2</v>
      </c>
      <c r="O261" s="31" t="s">
        <v>316</v>
      </c>
      <c r="P261" s="116">
        <v>94</v>
      </c>
      <c r="Q261" s="143">
        <v>0.30555555555555558</v>
      </c>
      <c r="S261" s="465"/>
      <c r="T261" s="35" t="s">
        <v>1858</v>
      </c>
      <c r="U261" s="116">
        <v>93</v>
      </c>
      <c r="V261" s="143">
        <v>2.19780219780219E-2</v>
      </c>
      <c r="W261" s="35" t="s">
        <v>1856</v>
      </c>
      <c r="X261" s="116">
        <v>90</v>
      </c>
      <c r="Y261" s="143">
        <v>9.7560975609756184E-2</v>
      </c>
      <c r="AB261" s="104" t="b">
        <f t="shared" si="13"/>
        <v>0</v>
      </c>
    </row>
    <row r="262" spans="2:28" s="103" customFormat="1" ht="27.75" customHeight="1">
      <c r="B262" s="101">
        <v>193</v>
      </c>
      <c r="C262" s="571" t="s">
        <v>911</v>
      </c>
      <c r="D262" s="573">
        <v>104</v>
      </c>
      <c r="E262" s="697">
        <f>D262/G263-1</f>
        <v>0</v>
      </c>
      <c r="F262" s="571" t="s">
        <v>313</v>
      </c>
      <c r="G262" s="573">
        <v>104</v>
      </c>
      <c r="H262" s="697">
        <v>9.473684210526323E-2</v>
      </c>
      <c r="I262" s="571" t="s">
        <v>914</v>
      </c>
      <c r="J262" s="573">
        <v>91</v>
      </c>
      <c r="K262" s="697">
        <v>-0.31578947368421051</v>
      </c>
      <c r="L262" s="571" t="s">
        <v>1860</v>
      </c>
      <c r="M262" s="573">
        <v>91</v>
      </c>
      <c r="N262" s="697">
        <v>8.3333333333333259E-2</v>
      </c>
      <c r="O262" s="578" t="s">
        <v>1860</v>
      </c>
      <c r="P262" s="573">
        <v>84</v>
      </c>
      <c r="Q262" s="703">
        <v>3.7037037037036979E-2</v>
      </c>
      <c r="S262" s="465"/>
      <c r="T262" s="35" t="s">
        <v>314</v>
      </c>
      <c r="U262" s="116">
        <v>84</v>
      </c>
      <c r="V262" s="143">
        <v>5.0000000000000044E-2</v>
      </c>
      <c r="W262" s="35" t="s">
        <v>320</v>
      </c>
      <c r="X262" s="116">
        <v>87</v>
      </c>
      <c r="Y262" s="143">
        <v>0.19178082191780832</v>
      </c>
      <c r="AB262" s="104" t="b">
        <f t="shared" si="13"/>
        <v>1</v>
      </c>
    </row>
    <row r="263" spans="2:28" s="103" customFormat="1" ht="27.75" customHeight="1">
      <c r="B263" s="101">
        <v>194</v>
      </c>
      <c r="C263" s="28" t="s">
        <v>920</v>
      </c>
      <c r="D263" s="119">
        <v>104</v>
      </c>
      <c r="E263" s="125">
        <f>D263/G279-1</f>
        <v>0.25301204819277112</v>
      </c>
      <c r="F263" s="259" t="s">
        <v>911</v>
      </c>
      <c r="G263" s="119">
        <v>104</v>
      </c>
      <c r="H263" s="125">
        <v>-0.14754098360655743</v>
      </c>
      <c r="I263" s="259" t="s">
        <v>915</v>
      </c>
      <c r="J263" s="119">
        <v>91</v>
      </c>
      <c r="K263" s="125">
        <v>0.18181818181818188</v>
      </c>
      <c r="L263" s="33" t="s">
        <v>1861</v>
      </c>
      <c r="M263" s="116">
        <v>91</v>
      </c>
      <c r="N263" s="132">
        <v>-0.26016260162601623</v>
      </c>
      <c r="O263" s="31" t="s">
        <v>1854</v>
      </c>
      <c r="P263" s="116">
        <v>82</v>
      </c>
      <c r="Q263" s="143">
        <v>-0.2407407407407407</v>
      </c>
      <c r="S263" s="465"/>
      <c r="T263" s="35" t="s">
        <v>317</v>
      </c>
      <c r="U263" s="116">
        <v>84</v>
      </c>
      <c r="V263" s="143">
        <v>-2.3255813953488413E-2</v>
      </c>
      <c r="W263" s="35" t="s">
        <v>317</v>
      </c>
      <c r="X263" s="116">
        <v>86</v>
      </c>
      <c r="Y263" s="143">
        <v>0.28358208955223874</v>
      </c>
      <c r="AB263" s="104" t="b">
        <f t="shared" si="13"/>
        <v>0</v>
      </c>
    </row>
    <row r="264" spans="2:28" s="103" customFormat="1" ht="27.75" customHeight="1">
      <c r="B264" s="101">
        <v>195</v>
      </c>
      <c r="C264" s="571" t="s">
        <v>313</v>
      </c>
      <c r="D264" s="573">
        <v>100</v>
      </c>
      <c r="E264" s="697">
        <f>D264/G262-1</f>
        <v>-3.8461538461538436E-2</v>
      </c>
      <c r="F264" s="571" t="s">
        <v>913</v>
      </c>
      <c r="G264" s="573">
        <v>96</v>
      </c>
      <c r="H264" s="697">
        <v>2.1276595744680771E-2</v>
      </c>
      <c r="I264" s="571" t="s">
        <v>916</v>
      </c>
      <c r="J264" s="573">
        <v>89</v>
      </c>
      <c r="K264" s="697">
        <v>0.12658227848101267</v>
      </c>
      <c r="L264" s="571" t="s">
        <v>1862</v>
      </c>
      <c r="M264" s="573">
        <v>86</v>
      </c>
      <c r="N264" s="697">
        <v>0.14666666666666672</v>
      </c>
      <c r="O264" s="578" t="s">
        <v>1863</v>
      </c>
      <c r="P264" s="573">
        <v>81</v>
      </c>
      <c r="Q264" s="703">
        <v>0.20895522388059695</v>
      </c>
      <c r="S264" s="465"/>
      <c r="T264" s="35" t="s">
        <v>1853</v>
      </c>
      <c r="U264" s="116">
        <v>83</v>
      </c>
      <c r="V264" s="143">
        <v>-0.12631578947368416</v>
      </c>
      <c r="W264" s="35" t="s">
        <v>1864</v>
      </c>
      <c r="X264" s="116">
        <v>85</v>
      </c>
      <c r="Y264" s="143">
        <v>-4.49438202247191E-2</v>
      </c>
      <c r="AB264" s="104" t="b">
        <f t="shared" si="13"/>
        <v>0</v>
      </c>
    </row>
    <row r="265" spans="2:28" s="103" customFormat="1" ht="27.75" customHeight="1">
      <c r="B265" s="101">
        <v>196</v>
      </c>
      <c r="C265" s="28" t="s">
        <v>919</v>
      </c>
      <c r="D265" s="119">
        <v>94</v>
      </c>
      <c r="E265" s="125">
        <f t="shared" si="14"/>
        <v>0</v>
      </c>
      <c r="F265" s="259" t="s">
        <v>919</v>
      </c>
      <c r="G265" s="119">
        <v>94</v>
      </c>
      <c r="H265" s="125">
        <v>0.10588235294117654</v>
      </c>
      <c r="I265" s="28" t="s">
        <v>1861</v>
      </c>
      <c r="J265" s="119">
        <v>88</v>
      </c>
      <c r="K265" s="125">
        <v>-3.2967032967032961E-2</v>
      </c>
      <c r="L265" s="33" t="s">
        <v>1865</v>
      </c>
      <c r="M265" s="116">
        <v>85</v>
      </c>
      <c r="N265" s="132">
        <v>0.18055555555555558</v>
      </c>
      <c r="O265" s="31" t="s">
        <v>1857</v>
      </c>
      <c r="P265" s="116">
        <v>79</v>
      </c>
      <c r="Q265" s="143">
        <v>0.11267605633802824</v>
      </c>
      <c r="S265" s="465"/>
      <c r="T265" s="35" t="s">
        <v>1860</v>
      </c>
      <c r="U265" s="116">
        <v>81</v>
      </c>
      <c r="V265" s="143">
        <v>2.5316455696202445E-2</v>
      </c>
      <c r="W265" s="35" t="s">
        <v>314</v>
      </c>
      <c r="X265" s="116">
        <v>80</v>
      </c>
      <c r="Y265" s="143">
        <v>0</v>
      </c>
      <c r="AB265" s="104" t="b">
        <f t="shared" si="13"/>
        <v>1</v>
      </c>
    </row>
    <row r="266" spans="2:28" s="103" customFormat="1" ht="27.75" customHeight="1">
      <c r="B266" s="101">
        <v>197</v>
      </c>
      <c r="C266" s="571" t="s">
        <v>914</v>
      </c>
      <c r="D266" s="573">
        <v>92</v>
      </c>
      <c r="E266" s="697">
        <f>D266/G284-1</f>
        <v>0.29577464788732399</v>
      </c>
      <c r="F266" s="571" t="s">
        <v>917</v>
      </c>
      <c r="G266" s="573">
        <v>89</v>
      </c>
      <c r="H266" s="697">
        <v>2.2988505747126409E-2</v>
      </c>
      <c r="I266" s="571" t="s">
        <v>917</v>
      </c>
      <c r="J266" s="573">
        <v>87</v>
      </c>
      <c r="K266" s="697">
        <v>0.26086956521739135</v>
      </c>
      <c r="L266" s="571" t="s">
        <v>1866</v>
      </c>
      <c r="M266" s="573">
        <v>80</v>
      </c>
      <c r="N266" s="697">
        <v>0.14285714285714279</v>
      </c>
      <c r="O266" s="578" t="s">
        <v>315</v>
      </c>
      <c r="P266" s="573">
        <v>78</v>
      </c>
      <c r="Q266" s="703">
        <v>-0.30973451327433632</v>
      </c>
      <c r="S266" s="465"/>
      <c r="T266" s="35" t="s">
        <v>1862</v>
      </c>
      <c r="U266" s="116">
        <v>78</v>
      </c>
      <c r="V266" s="143">
        <v>6.8493150684931559E-2</v>
      </c>
      <c r="W266" s="35" t="s">
        <v>1860</v>
      </c>
      <c r="X266" s="116">
        <v>79</v>
      </c>
      <c r="Y266" s="143">
        <v>-1.2499999999999956E-2</v>
      </c>
      <c r="AB266" s="104" t="b">
        <f t="shared" si="13"/>
        <v>0</v>
      </c>
    </row>
    <row r="267" spans="2:28" s="103" customFormat="1" ht="27.75" customHeight="1">
      <c r="B267" s="101">
        <v>198</v>
      </c>
      <c r="C267" s="33" t="s">
        <v>918</v>
      </c>
      <c r="D267" s="116">
        <v>91</v>
      </c>
      <c r="E267" s="132">
        <f>D267/G281-1</f>
        <v>0.21333333333333337</v>
      </c>
      <c r="F267" s="33" t="s">
        <v>916</v>
      </c>
      <c r="G267" s="116">
        <v>88</v>
      </c>
      <c r="H267" s="132">
        <v>-1.1235955056179803E-2</v>
      </c>
      <c r="I267" s="33" t="s">
        <v>918</v>
      </c>
      <c r="J267" s="116">
        <v>85</v>
      </c>
      <c r="K267" s="132">
        <v>-1.1627906976744207E-2</v>
      </c>
      <c r="L267" s="33" t="s">
        <v>1867</v>
      </c>
      <c r="M267" s="116">
        <v>79</v>
      </c>
      <c r="N267" s="132">
        <v>6.7567567567567544E-2</v>
      </c>
      <c r="O267" s="31" t="s">
        <v>319</v>
      </c>
      <c r="P267" s="116">
        <v>78</v>
      </c>
      <c r="Q267" s="143">
        <v>6.8493150684931559E-2</v>
      </c>
      <c r="S267" s="465"/>
      <c r="T267" s="35" t="s">
        <v>1867</v>
      </c>
      <c r="U267" s="116">
        <v>78</v>
      </c>
      <c r="V267" s="143">
        <v>-1.2658227848101222E-2</v>
      </c>
      <c r="W267" s="35" t="s">
        <v>1867</v>
      </c>
      <c r="X267" s="116">
        <v>79</v>
      </c>
      <c r="Y267" s="143">
        <v>0.234375</v>
      </c>
      <c r="AB267" s="104" t="b">
        <f t="shared" si="13"/>
        <v>0</v>
      </c>
    </row>
    <row r="268" spans="2:28" s="103" customFormat="1" ht="27.75" customHeight="1">
      <c r="B268" s="101">
        <v>199</v>
      </c>
      <c r="C268" s="571" t="s">
        <v>893</v>
      </c>
      <c r="D268" s="573">
        <v>89</v>
      </c>
      <c r="E268" s="697">
        <f>D268/G245-1</f>
        <v>-0.40666666666666662</v>
      </c>
      <c r="F268" s="571" t="s">
        <v>317</v>
      </c>
      <c r="G268" s="573">
        <v>87</v>
      </c>
      <c r="H268" s="697">
        <v>0.47457627118644075</v>
      </c>
      <c r="I268" s="571" t="s">
        <v>919</v>
      </c>
      <c r="J268" s="573">
        <v>85</v>
      </c>
      <c r="K268" s="697">
        <v>-6.5934065934065922E-2</v>
      </c>
      <c r="L268" s="571" t="s">
        <v>599</v>
      </c>
      <c r="M268" s="573">
        <v>77</v>
      </c>
      <c r="N268" s="697">
        <v>-0.2142857142857143</v>
      </c>
      <c r="O268" s="578" t="s">
        <v>317</v>
      </c>
      <c r="P268" s="573">
        <v>77</v>
      </c>
      <c r="Q268" s="703">
        <v>-8.333333333333337E-2</v>
      </c>
      <c r="S268" s="465"/>
      <c r="T268" s="35" t="s">
        <v>1855</v>
      </c>
      <c r="U268" s="116">
        <v>74</v>
      </c>
      <c r="V268" s="143">
        <v>-0.25252525252525249</v>
      </c>
      <c r="W268" s="35" t="s">
        <v>315</v>
      </c>
      <c r="X268" s="116">
        <v>78</v>
      </c>
      <c r="Y268" s="143">
        <v>-0.17021276595744683</v>
      </c>
      <c r="AB268" s="104" t="b">
        <f t="shared" si="13"/>
        <v>0</v>
      </c>
    </row>
    <row r="269" spans="2:28" s="103" customFormat="1" ht="27.75" customHeight="1" thickBot="1">
      <c r="B269" s="102">
        <v>200</v>
      </c>
      <c r="C269" s="105" t="s">
        <v>917</v>
      </c>
      <c r="D269" s="117">
        <v>86</v>
      </c>
      <c r="E269" s="133">
        <f>D269/G266-1</f>
        <v>-3.3707865168539297E-2</v>
      </c>
      <c r="F269" s="105" t="s">
        <v>915</v>
      </c>
      <c r="G269" s="117">
        <v>85</v>
      </c>
      <c r="H269" s="133">
        <v>-6.5934065934065922E-2</v>
      </c>
      <c r="I269" s="105" t="s">
        <v>315</v>
      </c>
      <c r="J269" s="117">
        <v>84</v>
      </c>
      <c r="K269" s="133">
        <v>0.15068493150684925</v>
      </c>
      <c r="L269" s="105" t="s">
        <v>315</v>
      </c>
      <c r="M269" s="117">
        <v>73</v>
      </c>
      <c r="N269" s="133">
        <v>-6.4102564102564097E-2</v>
      </c>
      <c r="O269" s="44" t="s">
        <v>1862</v>
      </c>
      <c r="P269" s="117">
        <v>75</v>
      </c>
      <c r="Q269" s="144">
        <v>-3.8461538461538436E-2</v>
      </c>
      <c r="S269" s="465"/>
      <c r="T269" s="37" t="s">
        <v>319</v>
      </c>
      <c r="U269" s="117">
        <v>73</v>
      </c>
      <c r="V269" s="144">
        <v>7.3529411764705843E-2</v>
      </c>
      <c r="W269" s="37" t="s">
        <v>1862</v>
      </c>
      <c r="X269" s="117">
        <v>73</v>
      </c>
      <c r="Y269" s="144">
        <v>0.19672131147540983</v>
      </c>
      <c r="AB269" s="104" t="b">
        <f t="shared" si="13"/>
        <v>0</v>
      </c>
    </row>
    <row r="270" spans="2:28" ht="15" customHeight="1">
      <c r="S270" s="389"/>
    </row>
    <row r="271" spans="2:28" ht="15" customHeight="1">
      <c r="S271" s="389"/>
    </row>
    <row r="272" spans="2:28" ht="15" customHeight="1">
      <c r="S272" s="389"/>
    </row>
    <row r="273" spans="2:28" ht="15" customHeight="1">
      <c r="S273" s="389"/>
    </row>
    <row r="274" spans="2:28" s="103" customFormat="1" ht="16.5" customHeight="1">
      <c r="B274" s="14"/>
      <c r="C274" s="26"/>
      <c r="D274" s="16"/>
      <c r="E274" s="110"/>
      <c r="F274" s="26"/>
      <c r="G274" s="16"/>
      <c r="H274" s="110"/>
      <c r="I274" s="30"/>
      <c r="J274" s="16"/>
      <c r="K274" s="112"/>
      <c r="L274" s="30"/>
      <c r="M274" s="16"/>
      <c r="N274" s="112"/>
      <c r="O274" s="30"/>
      <c r="P274" s="16"/>
      <c r="Q274" s="112"/>
      <c r="S274" s="465"/>
    </row>
    <row r="275" spans="2:28" s="103" customFormat="1" ht="38.25" customHeight="1">
      <c r="B275" s="14"/>
      <c r="C275" s="14"/>
      <c r="D275" s="14"/>
      <c r="E275" s="115"/>
      <c r="F275" s="1738"/>
      <c r="G275" s="1738"/>
      <c r="H275" s="1738"/>
      <c r="I275" s="1738"/>
      <c r="J275" s="1738"/>
      <c r="K275" s="1738"/>
      <c r="L275" s="1738"/>
      <c r="M275" s="1738"/>
      <c r="N275" s="1738"/>
      <c r="O275" s="1738"/>
      <c r="P275" s="1738"/>
      <c r="Q275" s="112"/>
      <c r="S275" s="465"/>
    </row>
    <row r="276" spans="2:28" s="103" customFormat="1" ht="13.35" customHeight="1" thickBot="1">
      <c r="B276" s="14"/>
      <c r="C276" s="26"/>
      <c r="D276" s="16"/>
      <c r="E276" s="110"/>
      <c r="F276" s="26"/>
      <c r="G276" s="16"/>
      <c r="H276" s="110"/>
      <c r="I276" s="30"/>
      <c r="J276" s="16"/>
      <c r="K276" s="112"/>
      <c r="L276" s="30"/>
      <c r="M276" s="16"/>
      <c r="N276" s="112"/>
      <c r="O276" s="30"/>
      <c r="P276" s="16"/>
      <c r="Q276" s="112"/>
      <c r="S276" s="465"/>
    </row>
    <row r="277" spans="2:28" s="103" customFormat="1" ht="30.75" customHeight="1">
      <c r="B277" s="1736" t="s">
        <v>1651</v>
      </c>
      <c r="C277" s="460" t="s">
        <v>1652</v>
      </c>
      <c r="D277" s="461"/>
      <c r="E277" s="672"/>
      <c r="F277" s="460" t="s">
        <v>1016</v>
      </c>
      <c r="G277" s="461"/>
      <c r="H277" s="672"/>
      <c r="I277" s="460" t="s">
        <v>857</v>
      </c>
      <c r="J277" s="461"/>
      <c r="K277" s="672"/>
      <c r="L277" s="460" t="s">
        <v>548</v>
      </c>
      <c r="M277" s="461"/>
      <c r="N277" s="672"/>
      <c r="O277" s="462" t="s">
        <v>540</v>
      </c>
      <c r="P277" s="463"/>
      <c r="Q277" s="464"/>
      <c r="S277" s="465"/>
      <c r="T277" s="462" t="s">
        <v>542</v>
      </c>
      <c r="U277" s="463"/>
      <c r="V277" s="464"/>
      <c r="W277" s="462" t="s">
        <v>544</v>
      </c>
      <c r="X277" s="463"/>
      <c r="Y277" s="464"/>
    </row>
    <row r="278" spans="2:28" s="103" customFormat="1" ht="30.75" customHeight="1" thickBot="1">
      <c r="B278" s="1739"/>
      <c r="C278" s="71" t="s">
        <v>855</v>
      </c>
      <c r="D278" s="42" t="s">
        <v>183</v>
      </c>
      <c r="E278" s="675" t="s">
        <v>13</v>
      </c>
      <c r="F278" s="71" t="s">
        <v>855</v>
      </c>
      <c r="G278" s="42" t="s">
        <v>183</v>
      </c>
      <c r="H278" s="675" t="s">
        <v>13</v>
      </c>
      <c r="I278" s="71" t="s">
        <v>855</v>
      </c>
      <c r="J278" s="42" t="s">
        <v>183</v>
      </c>
      <c r="K278" s="675" t="s">
        <v>13</v>
      </c>
      <c r="L278" s="71" t="s">
        <v>855</v>
      </c>
      <c r="M278" s="42" t="s">
        <v>183</v>
      </c>
      <c r="N278" s="675" t="s">
        <v>13</v>
      </c>
      <c r="O278" s="72" t="s">
        <v>855</v>
      </c>
      <c r="P278" s="42" t="s">
        <v>183</v>
      </c>
      <c r="Q278" s="114" t="s">
        <v>13</v>
      </c>
      <c r="S278" s="465"/>
      <c r="T278" s="73" t="s">
        <v>855</v>
      </c>
      <c r="U278" s="42" t="s">
        <v>183</v>
      </c>
      <c r="V278" s="114" t="s">
        <v>13</v>
      </c>
      <c r="W278" s="73" t="s">
        <v>855</v>
      </c>
      <c r="X278" s="42" t="s">
        <v>183</v>
      </c>
      <c r="Y278" s="114" t="s">
        <v>13</v>
      </c>
    </row>
    <row r="279" spans="2:28" s="103" customFormat="1" ht="27.75" customHeight="1">
      <c r="B279" s="100">
        <v>201</v>
      </c>
      <c r="C279" s="43" t="s">
        <v>921</v>
      </c>
      <c r="D279" s="118">
        <v>86</v>
      </c>
      <c r="E279" s="676">
        <f>D279/G280-1</f>
        <v>0.11688311688311681</v>
      </c>
      <c r="F279" s="34" t="s">
        <v>920</v>
      </c>
      <c r="G279" s="118">
        <v>83</v>
      </c>
      <c r="H279" s="676">
        <v>2.4691358024691468E-2</v>
      </c>
      <c r="I279" s="43" t="s">
        <v>920</v>
      </c>
      <c r="J279" s="118">
        <v>81</v>
      </c>
      <c r="K279" s="676">
        <v>0.14084507042253525</v>
      </c>
      <c r="L279" s="43" t="s">
        <v>319</v>
      </c>
      <c r="M279" s="118">
        <v>72</v>
      </c>
      <c r="N279" s="676">
        <v>-7.6923076923076872E-2</v>
      </c>
      <c r="O279" s="43" t="s">
        <v>1867</v>
      </c>
      <c r="P279" s="118">
        <v>74</v>
      </c>
      <c r="Q279" s="142">
        <v>-5.1282051282051322E-2</v>
      </c>
      <c r="S279" s="465"/>
      <c r="T279" s="34" t="s">
        <v>316</v>
      </c>
      <c r="U279" s="118">
        <v>72</v>
      </c>
      <c r="V279" s="142">
        <v>0.33333333333333326</v>
      </c>
      <c r="W279" s="34" t="s">
        <v>1863</v>
      </c>
      <c r="X279" s="118">
        <v>72</v>
      </c>
      <c r="Y279" s="142">
        <v>7.4626865671641784E-2</v>
      </c>
      <c r="AB279" s="104" t="b">
        <f t="shared" ref="AB279:AB303" si="15">S279=E279</f>
        <v>0</v>
      </c>
    </row>
    <row r="280" spans="2:28" s="103" customFormat="1" ht="27.75" customHeight="1">
      <c r="B280" s="101">
        <v>202</v>
      </c>
      <c r="C280" s="571" t="s">
        <v>916</v>
      </c>
      <c r="D280" s="573">
        <v>84</v>
      </c>
      <c r="E280" s="697">
        <f>D280/G267-1</f>
        <v>-4.5454545454545414E-2</v>
      </c>
      <c r="F280" s="571" t="s">
        <v>921</v>
      </c>
      <c r="G280" s="573">
        <v>77</v>
      </c>
      <c r="H280" s="697">
        <v>2.6666666666666616E-2</v>
      </c>
      <c r="I280" s="571" t="s">
        <v>319</v>
      </c>
      <c r="J280" s="573">
        <v>78</v>
      </c>
      <c r="K280" s="697">
        <v>8.3333333333333259E-2</v>
      </c>
      <c r="L280" s="571" t="s">
        <v>1855</v>
      </c>
      <c r="M280" s="573">
        <v>72</v>
      </c>
      <c r="N280" s="697">
        <v>7.4626865671641784E-2</v>
      </c>
      <c r="O280" s="578" t="s">
        <v>318</v>
      </c>
      <c r="P280" s="573">
        <v>73</v>
      </c>
      <c r="Q280" s="703">
        <v>5.7971014492753659E-2</v>
      </c>
      <c r="S280" s="465"/>
      <c r="T280" s="35" t="s">
        <v>1857</v>
      </c>
      <c r="U280" s="116">
        <v>71</v>
      </c>
      <c r="V280" s="143">
        <v>5.9701492537313383E-2</v>
      </c>
      <c r="W280" s="35" t="s">
        <v>318</v>
      </c>
      <c r="X280" s="116">
        <v>68</v>
      </c>
      <c r="Y280" s="143">
        <v>3.0303030303030276E-2</v>
      </c>
      <c r="AB280" s="104" t="b">
        <f t="shared" si="15"/>
        <v>0</v>
      </c>
    </row>
    <row r="281" spans="2:28" s="103" customFormat="1" ht="27.75" customHeight="1">
      <c r="B281" s="101">
        <v>203</v>
      </c>
      <c r="C281" s="33" t="s">
        <v>317</v>
      </c>
      <c r="D281" s="116">
        <v>76</v>
      </c>
      <c r="E281" s="132">
        <f>D281/G268-1</f>
        <v>-0.12643678160919536</v>
      </c>
      <c r="F281" s="33" t="s">
        <v>918</v>
      </c>
      <c r="G281" s="116">
        <v>75</v>
      </c>
      <c r="H281" s="132">
        <v>-0.11764705882352944</v>
      </c>
      <c r="I281" s="33" t="s">
        <v>314</v>
      </c>
      <c r="J281" s="116">
        <v>78</v>
      </c>
      <c r="K281" s="132">
        <v>-2.5000000000000022E-2</v>
      </c>
      <c r="L281" s="33" t="s">
        <v>1863</v>
      </c>
      <c r="M281" s="116">
        <v>71</v>
      </c>
      <c r="N281" s="132">
        <v>-0.12345679012345678</v>
      </c>
      <c r="O281" s="31" t="s">
        <v>1868</v>
      </c>
      <c r="P281" s="116">
        <v>73</v>
      </c>
      <c r="Q281" s="143">
        <v>0.25862068965517238</v>
      </c>
      <c r="S281" s="465"/>
      <c r="T281" s="35" t="s">
        <v>318</v>
      </c>
      <c r="U281" s="116">
        <v>69</v>
      </c>
      <c r="V281" s="143">
        <v>1.4705882352941124E-2</v>
      </c>
      <c r="W281" s="35" t="s">
        <v>319</v>
      </c>
      <c r="X281" s="116">
        <v>68</v>
      </c>
      <c r="Y281" s="143">
        <v>1.4925373134328401E-2</v>
      </c>
      <c r="AB281" s="104" t="b">
        <f t="shared" si="15"/>
        <v>0</v>
      </c>
    </row>
    <row r="282" spans="2:28" s="103" customFormat="1" ht="27.75" customHeight="1">
      <c r="B282" s="101">
        <v>204</v>
      </c>
      <c r="C282" s="571" t="s">
        <v>932</v>
      </c>
      <c r="D282" s="573">
        <v>71</v>
      </c>
      <c r="E282" s="697">
        <f>D282/G289-1</f>
        <v>0.29090909090909101</v>
      </c>
      <c r="F282" s="571" t="s">
        <v>925</v>
      </c>
      <c r="G282" s="573">
        <v>72</v>
      </c>
      <c r="H282" s="697">
        <v>0.33333333333333326</v>
      </c>
      <c r="I282" s="571" t="s">
        <v>921</v>
      </c>
      <c r="J282" s="573">
        <v>75</v>
      </c>
      <c r="K282" s="697">
        <v>0.10294117647058831</v>
      </c>
      <c r="L282" s="571" t="s">
        <v>1854</v>
      </c>
      <c r="M282" s="573">
        <v>71</v>
      </c>
      <c r="N282" s="697">
        <v>-0.13414634146341464</v>
      </c>
      <c r="O282" s="578" t="s">
        <v>313</v>
      </c>
      <c r="P282" s="573">
        <v>72</v>
      </c>
      <c r="Q282" s="703">
        <v>-0.23404255319148937</v>
      </c>
      <c r="S282" s="465"/>
      <c r="T282" s="35" t="s">
        <v>1864</v>
      </c>
      <c r="U282" s="116">
        <v>68</v>
      </c>
      <c r="V282" s="143">
        <v>-0.19999999999999996</v>
      </c>
      <c r="W282" s="35" t="s">
        <v>1857</v>
      </c>
      <c r="X282" s="116">
        <v>67</v>
      </c>
      <c r="Y282" s="143">
        <v>3.076923076923066E-2</v>
      </c>
      <c r="AB282" s="104" t="b">
        <f t="shared" si="15"/>
        <v>0</v>
      </c>
    </row>
    <row r="283" spans="2:28" s="103" customFormat="1" ht="27.75" customHeight="1">
      <c r="B283" s="101">
        <v>205</v>
      </c>
      <c r="C283" s="33" t="s">
        <v>923</v>
      </c>
      <c r="D283" s="116">
        <v>70</v>
      </c>
      <c r="E283" s="132">
        <f>D283/G286-1</f>
        <v>6.0606060606060552E-2</v>
      </c>
      <c r="F283" s="33" t="s">
        <v>319</v>
      </c>
      <c r="G283" s="116">
        <v>72</v>
      </c>
      <c r="H283" s="132">
        <v>-7.6923076923076872E-2</v>
      </c>
      <c r="I283" s="33" t="s">
        <v>922</v>
      </c>
      <c r="J283" s="116">
        <v>72</v>
      </c>
      <c r="K283" s="132">
        <v>1.4084507042253502E-2</v>
      </c>
      <c r="L283" s="33" t="s">
        <v>1869</v>
      </c>
      <c r="M283" s="116">
        <v>69</v>
      </c>
      <c r="N283" s="132">
        <v>0.37999999999999989</v>
      </c>
      <c r="O283" s="31" t="s">
        <v>314</v>
      </c>
      <c r="P283" s="116">
        <v>70</v>
      </c>
      <c r="Q283" s="143">
        <v>-0.16666666666666663</v>
      </c>
      <c r="S283" s="465"/>
      <c r="T283" s="35" t="s">
        <v>1863</v>
      </c>
      <c r="U283" s="116">
        <v>67</v>
      </c>
      <c r="V283" s="143">
        <v>-6.944444444444442E-2</v>
      </c>
      <c r="W283" s="35" t="s">
        <v>1870</v>
      </c>
      <c r="X283" s="116">
        <v>67</v>
      </c>
      <c r="Y283" s="143">
        <v>9.8360655737705027E-2</v>
      </c>
      <c r="AB283" s="104" t="b">
        <f t="shared" si="15"/>
        <v>0</v>
      </c>
    </row>
    <row r="284" spans="2:28" s="103" customFormat="1" ht="27.75" customHeight="1">
      <c r="B284" s="101">
        <v>206</v>
      </c>
      <c r="C284" s="571" t="s">
        <v>925</v>
      </c>
      <c r="D284" s="573">
        <v>69</v>
      </c>
      <c r="E284" s="697">
        <f>D284/G282-1</f>
        <v>-4.166666666666663E-2</v>
      </c>
      <c r="F284" s="571" t="s">
        <v>914</v>
      </c>
      <c r="G284" s="573">
        <v>71</v>
      </c>
      <c r="H284" s="697">
        <v>-0.21978021978021978</v>
      </c>
      <c r="I284" s="571" t="s">
        <v>923</v>
      </c>
      <c r="J284" s="573">
        <v>67</v>
      </c>
      <c r="K284" s="697">
        <v>6.3492063492063489E-2</v>
      </c>
      <c r="L284" s="571" t="s">
        <v>1868</v>
      </c>
      <c r="M284" s="573">
        <v>68</v>
      </c>
      <c r="N284" s="697">
        <v>-6.8493150684931559E-2</v>
      </c>
      <c r="O284" s="578" t="s">
        <v>1855</v>
      </c>
      <c r="P284" s="573">
        <v>67</v>
      </c>
      <c r="Q284" s="703">
        <v>-9.4594594594594628E-2</v>
      </c>
      <c r="S284" s="465"/>
      <c r="T284" s="35" t="s">
        <v>1868</v>
      </c>
      <c r="U284" s="116">
        <v>58</v>
      </c>
      <c r="V284" s="143">
        <v>1.7543859649122862E-2</v>
      </c>
      <c r="W284" s="35" t="s">
        <v>1871</v>
      </c>
      <c r="X284" s="116">
        <v>60</v>
      </c>
      <c r="Y284" s="143">
        <v>0.57894736842105265</v>
      </c>
      <c r="AB284" s="104" t="b">
        <f t="shared" si="15"/>
        <v>0</v>
      </c>
    </row>
    <row r="285" spans="2:28" s="103" customFormat="1" ht="27.75" customHeight="1">
      <c r="B285" s="101">
        <v>207</v>
      </c>
      <c r="C285" s="28" t="s">
        <v>315</v>
      </c>
      <c r="D285" s="119">
        <v>68</v>
      </c>
      <c r="E285" s="125">
        <f t="shared" ref="E285:E300" si="16">D285/G285-1</f>
        <v>0</v>
      </c>
      <c r="F285" s="28" t="s">
        <v>315</v>
      </c>
      <c r="G285" s="119">
        <v>68</v>
      </c>
      <c r="H285" s="125">
        <v>-0.19047619047619047</v>
      </c>
      <c r="I285" s="28" t="s">
        <v>924</v>
      </c>
      <c r="J285" s="119">
        <v>66</v>
      </c>
      <c r="K285" s="125">
        <v>1.538461538461533E-2</v>
      </c>
      <c r="L285" s="33" t="s">
        <v>600</v>
      </c>
      <c r="M285" s="116">
        <v>66</v>
      </c>
      <c r="N285" s="132">
        <v>-0.1428571428571429</v>
      </c>
      <c r="O285" s="31" t="s">
        <v>1864</v>
      </c>
      <c r="P285" s="116">
        <v>63</v>
      </c>
      <c r="Q285" s="143">
        <v>-7.3529411764705843E-2</v>
      </c>
      <c r="S285" s="465"/>
      <c r="T285" s="35" t="s">
        <v>320</v>
      </c>
      <c r="U285" s="116">
        <v>57</v>
      </c>
      <c r="V285" s="143">
        <v>-0.34482758620689657</v>
      </c>
      <c r="W285" s="35" t="s">
        <v>1872</v>
      </c>
      <c r="X285" s="116">
        <v>59</v>
      </c>
      <c r="Y285" s="143">
        <v>0.13461538461538458</v>
      </c>
      <c r="AB285" s="104" t="b">
        <f t="shared" si="15"/>
        <v>1</v>
      </c>
    </row>
    <row r="286" spans="2:28" s="103" customFormat="1" ht="27.75" customHeight="1">
      <c r="B286" s="101">
        <v>208</v>
      </c>
      <c r="C286" s="571" t="s">
        <v>319</v>
      </c>
      <c r="D286" s="573">
        <v>68</v>
      </c>
      <c r="E286" s="697">
        <f>D286/G283-1</f>
        <v>-5.555555555555558E-2</v>
      </c>
      <c r="F286" s="571" t="s">
        <v>923</v>
      </c>
      <c r="G286" s="573">
        <v>66</v>
      </c>
      <c r="H286" s="697">
        <v>-1.4925373134328401E-2</v>
      </c>
      <c r="I286" s="571" t="s">
        <v>317</v>
      </c>
      <c r="J286" s="573">
        <v>59</v>
      </c>
      <c r="K286" s="697">
        <v>-0.10606060606060608</v>
      </c>
      <c r="L286" s="571" t="s">
        <v>1864</v>
      </c>
      <c r="M286" s="573">
        <v>63</v>
      </c>
      <c r="N286" s="697">
        <v>0</v>
      </c>
      <c r="O286" s="578" t="s">
        <v>320</v>
      </c>
      <c r="P286" s="573">
        <v>62</v>
      </c>
      <c r="Q286" s="703">
        <v>8.7719298245614086E-2</v>
      </c>
      <c r="S286" s="465"/>
      <c r="T286" s="35" t="s">
        <v>1871</v>
      </c>
      <c r="U286" s="116">
        <v>56</v>
      </c>
      <c r="V286" s="143">
        <v>-6.6666666666666652E-2</v>
      </c>
      <c r="W286" s="35" t="s">
        <v>1868</v>
      </c>
      <c r="X286" s="116">
        <v>57</v>
      </c>
      <c r="Y286" s="143">
        <v>0.11764705882352944</v>
      </c>
      <c r="AB286" s="104" t="b">
        <f t="shared" si="15"/>
        <v>0</v>
      </c>
    </row>
    <row r="287" spans="2:28" s="103" customFormat="1" ht="27.75" customHeight="1">
      <c r="B287" s="101">
        <v>209</v>
      </c>
      <c r="C287" s="33" t="s">
        <v>314</v>
      </c>
      <c r="D287" s="116">
        <v>59</v>
      </c>
      <c r="E287" s="132">
        <f>D287/G287-1</f>
        <v>-6.3492063492063489E-2</v>
      </c>
      <c r="F287" s="33" t="s">
        <v>314</v>
      </c>
      <c r="G287" s="116">
        <v>63</v>
      </c>
      <c r="H287" s="132">
        <v>-0.19230769230769229</v>
      </c>
      <c r="I287" s="33" t="s">
        <v>601</v>
      </c>
      <c r="J287" s="116">
        <v>55</v>
      </c>
      <c r="K287" s="132">
        <v>5.7692307692307709E-2</v>
      </c>
      <c r="L287" s="33" t="s">
        <v>1873</v>
      </c>
      <c r="M287" s="116">
        <v>63</v>
      </c>
      <c r="N287" s="132">
        <v>0.26</v>
      </c>
      <c r="O287" s="31" t="s">
        <v>1870</v>
      </c>
      <c r="P287" s="116">
        <v>51</v>
      </c>
      <c r="Q287" s="143">
        <v>2.0000000000000018E-2</v>
      </c>
      <c r="S287" s="465"/>
      <c r="T287" s="35" t="s">
        <v>1870</v>
      </c>
      <c r="U287" s="116">
        <v>50</v>
      </c>
      <c r="V287" s="143">
        <v>-0.25373134328358204</v>
      </c>
      <c r="W287" s="35" t="s">
        <v>1854</v>
      </c>
      <c r="X287" s="116">
        <v>55</v>
      </c>
      <c r="Y287" s="143">
        <v>0.14583333333333326</v>
      </c>
      <c r="AB287" s="104" t="b">
        <f t="shared" si="15"/>
        <v>0</v>
      </c>
    </row>
    <row r="288" spans="2:28" s="103" customFormat="1" ht="27.75" customHeight="1">
      <c r="B288" s="101">
        <v>210</v>
      </c>
      <c r="C288" s="571" t="s">
        <v>927</v>
      </c>
      <c r="D288" s="573">
        <v>59</v>
      </c>
      <c r="E288" s="697">
        <f>D288/G290-1</f>
        <v>7.2727272727272751E-2</v>
      </c>
      <c r="F288" s="571" t="s">
        <v>601</v>
      </c>
      <c r="G288" s="573">
        <v>57</v>
      </c>
      <c r="H288" s="697">
        <v>3.6363636363636376E-2</v>
      </c>
      <c r="I288" s="571" t="s">
        <v>925</v>
      </c>
      <c r="J288" s="573">
        <v>54</v>
      </c>
      <c r="K288" s="697">
        <v>-0.1428571428571429</v>
      </c>
      <c r="L288" s="571" t="s">
        <v>601</v>
      </c>
      <c r="M288" s="573">
        <v>52</v>
      </c>
      <c r="N288" s="697">
        <v>1.9607843137254832E-2</v>
      </c>
      <c r="O288" s="578" t="s">
        <v>1869</v>
      </c>
      <c r="P288" s="573">
        <v>50</v>
      </c>
      <c r="Q288" s="703">
        <v>-0.20634920634920639</v>
      </c>
      <c r="S288" s="465"/>
      <c r="T288" s="35" t="s">
        <v>1874</v>
      </c>
      <c r="U288" s="116">
        <v>47</v>
      </c>
      <c r="V288" s="143">
        <v>0.34285714285714275</v>
      </c>
      <c r="W288" s="35" t="s">
        <v>316</v>
      </c>
      <c r="X288" s="116">
        <v>54</v>
      </c>
      <c r="Y288" s="143">
        <v>-0.625</v>
      </c>
      <c r="AB288" s="104" t="b">
        <f t="shared" si="15"/>
        <v>0</v>
      </c>
    </row>
    <row r="289" spans="2:28" s="103" customFormat="1" ht="27.75" customHeight="1">
      <c r="B289" s="101">
        <v>211</v>
      </c>
      <c r="C289" s="33" t="s">
        <v>601</v>
      </c>
      <c r="D289" s="116">
        <v>57</v>
      </c>
      <c r="E289" s="132">
        <f>D289/G288-1</f>
        <v>0</v>
      </c>
      <c r="F289" s="33" t="s">
        <v>932</v>
      </c>
      <c r="G289" s="116">
        <v>55</v>
      </c>
      <c r="H289" s="692">
        <v>1.1153846153846154</v>
      </c>
      <c r="I289" s="33" t="s">
        <v>926</v>
      </c>
      <c r="J289" s="116">
        <v>53</v>
      </c>
      <c r="K289" s="132">
        <v>0.51428571428571423</v>
      </c>
      <c r="L289" s="33" t="s">
        <v>1875</v>
      </c>
      <c r="M289" s="116">
        <v>51</v>
      </c>
      <c r="N289" s="132">
        <v>0.24390243902439024</v>
      </c>
      <c r="O289" s="31" t="s">
        <v>1873</v>
      </c>
      <c r="P289" s="116">
        <v>50</v>
      </c>
      <c r="Q289" s="143">
        <v>0.28205128205128216</v>
      </c>
      <c r="S289" s="465"/>
      <c r="T289" s="35" t="s">
        <v>1875</v>
      </c>
      <c r="U289" s="116">
        <v>43</v>
      </c>
      <c r="V289" s="143">
        <v>0.30303030303030298</v>
      </c>
      <c r="W289" s="35" t="s">
        <v>1876</v>
      </c>
      <c r="X289" s="116">
        <v>50</v>
      </c>
      <c r="Y289" s="143">
        <v>-0.80769230769230771</v>
      </c>
      <c r="AB289" s="104" t="b">
        <f t="shared" si="15"/>
        <v>1</v>
      </c>
    </row>
    <row r="290" spans="2:28" s="103" customFormat="1" ht="27.75" customHeight="1">
      <c r="B290" s="101">
        <v>212</v>
      </c>
      <c r="C290" s="571" t="s">
        <v>926</v>
      </c>
      <c r="D290" s="573">
        <v>55</v>
      </c>
      <c r="E290" s="697">
        <f>D290/G291-1</f>
        <v>0.10000000000000009</v>
      </c>
      <c r="F290" s="571" t="s">
        <v>927</v>
      </c>
      <c r="G290" s="573">
        <v>55</v>
      </c>
      <c r="H290" s="697">
        <v>7.8431372549019551E-2</v>
      </c>
      <c r="I290" s="571" t="s">
        <v>927</v>
      </c>
      <c r="J290" s="573">
        <v>51</v>
      </c>
      <c r="K290" s="697">
        <v>0</v>
      </c>
      <c r="L290" s="571" t="s">
        <v>1871</v>
      </c>
      <c r="M290" s="573">
        <v>49</v>
      </c>
      <c r="N290" s="697">
        <v>0.32432432432432434</v>
      </c>
      <c r="O290" s="578" t="s">
        <v>1875</v>
      </c>
      <c r="P290" s="573">
        <v>41</v>
      </c>
      <c r="Q290" s="703">
        <v>-4.6511627906976716E-2</v>
      </c>
      <c r="S290" s="465"/>
      <c r="T290" s="35" t="s">
        <v>1877</v>
      </c>
      <c r="U290" s="116">
        <v>41</v>
      </c>
      <c r="V290" s="143">
        <v>-4.6511627906976716E-2</v>
      </c>
      <c r="W290" s="35" t="s">
        <v>1877</v>
      </c>
      <c r="X290" s="116">
        <v>43</v>
      </c>
      <c r="Y290" s="143">
        <v>0.26470588235294112</v>
      </c>
      <c r="AB290" s="104" t="b">
        <f t="shared" si="15"/>
        <v>0</v>
      </c>
    </row>
    <row r="291" spans="2:28" s="103" customFormat="1" ht="27.75" customHeight="1">
      <c r="B291" s="101">
        <v>213</v>
      </c>
      <c r="C291" s="194" t="s">
        <v>924</v>
      </c>
      <c r="D291" s="116">
        <v>50</v>
      </c>
      <c r="E291" s="132">
        <f>D291/G293-1</f>
        <v>0.11111111111111116</v>
      </c>
      <c r="F291" s="194" t="s">
        <v>926</v>
      </c>
      <c r="G291" s="116">
        <v>50</v>
      </c>
      <c r="H291" s="132">
        <v>-5.6603773584905648E-2</v>
      </c>
      <c r="I291" s="194" t="s">
        <v>928</v>
      </c>
      <c r="J291" s="116">
        <v>50</v>
      </c>
      <c r="K291" s="132">
        <v>0.21951219512195119</v>
      </c>
      <c r="L291" s="33" t="s">
        <v>1878</v>
      </c>
      <c r="M291" s="116">
        <v>42</v>
      </c>
      <c r="N291" s="132">
        <v>0.13513513513513509</v>
      </c>
      <c r="O291" s="31" t="s">
        <v>1879</v>
      </c>
      <c r="P291" s="116">
        <v>37</v>
      </c>
      <c r="Q291" s="143">
        <v>5.7142857142857162E-2</v>
      </c>
      <c r="S291" s="465"/>
      <c r="T291" s="35" t="s">
        <v>1873</v>
      </c>
      <c r="U291" s="116">
        <v>39</v>
      </c>
      <c r="V291" s="143">
        <v>5.4054054054053946E-2</v>
      </c>
      <c r="W291" s="35" t="s">
        <v>1880</v>
      </c>
      <c r="X291" s="116">
        <v>41</v>
      </c>
      <c r="Y291" s="143">
        <v>0.6399999999999999</v>
      </c>
      <c r="AB291" s="104" t="b">
        <f t="shared" si="15"/>
        <v>0</v>
      </c>
    </row>
    <row r="292" spans="2:28" s="103" customFormat="1" ht="27.75" customHeight="1">
      <c r="B292" s="101">
        <v>214</v>
      </c>
      <c r="C292" s="571" t="s">
        <v>1881</v>
      </c>
      <c r="D292" s="573">
        <v>50</v>
      </c>
      <c r="E292" s="702" t="s">
        <v>1804</v>
      </c>
      <c r="F292" s="571" t="s">
        <v>935</v>
      </c>
      <c r="G292" s="573">
        <v>47</v>
      </c>
      <c r="H292" s="707">
        <v>1.35</v>
      </c>
      <c r="I292" s="571" t="s">
        <v>929</v>
      </c>
      <c r="J292" s="573">
        <v>41</v>
      </c>
      <c r="K292" s="697">
        <v>-2.3809523809523836E-2</v>
      </c>
      <c r="L292" s="571" t="s">
        <v>1880</v>
      </c>
      <c r="M292" s="573">
        <v>41</v>
      </c>
      <c r="N292" s="697">
        <v>0.46428571428571419</v>
      </c>
      <c r="O292" s="578" t="s">
        <v>1871</v>
      </c>
      <c r="P292" s="573">
        <v>37</v>
      </c>
      <c r="Q292" s="703">
        <v>-0.3392857142857143</v>
      </c>
      <c r="S292" s="693"/>
      <c r="T292" s="35" t="s">
        <v>1879</v>
      </c>
      <c r="U292" s="116">
        <v>35</v>
      </c>
      <c r="V292" s="143">
        <v>0.39999999999999991</v>
      </c>
      <c r="W292" s="35" t="s">
        <v>1873</v>
      </c>
      <c r="X292" s="116">
        <v>37</v>
      </c>
      <c r="Y292" s="143">
        <v>0.19354838709677424</v>
      </c>
      <c r="AB292" s="104" t="b">
        <f t="shared" si="15"/>
        <v>0</v>
      </c>
    </row>
    <row r="293" spans="2:28" s="103" customFormat="1" ht="27.75" customHeight="1">
      <c r="B293" s="101">
        <v>215</v>
      </c>
      <c r="C293" s="33" t="s">
        <v>935</v>
      </c>
      <c r="D293" s="116">
        <v>45</v>
      </c>
      <c r="E293" s="132">
        <f>D293/G292-1</f>
        <v>-4.2553191489361653E-2</v>
      </c>
      <c r="F293" s="33" t="s">
        <v>924</v>
      </c>
      <c r="G293" s="116">
        <v>45</v>
      </c>
      <c r="H293" s="132">
        <v>-0.31818181818181823</v>
      </c>
      <c r="I293" s="33" t="s">
        <v>930</v>
      </c>
      <c r="J293" s="116">
        <v>40</v>
      </c>
      <c r="K293" s="132">
        <v>0.11111111111111116</v>
      </c>
      <c r="L293" s="500" t="s">
        <v>602</v>
      </c>
      <c r="M293" s="116">
        <v>40</v>
      </c>
      <c r="N293" s="132">
        <v>0.25</v>
      </c>
      <c r="O293" s="31" t="s">
        <v>1877</v>
      </c>
      <c r="P293" s="116">
        <v>35</v>
      </c>
      <c r="Q293" s="143">
        <v>-0.14634146341463417</v>
      </c>
      <c r="S293" s="465"/>
      <c r="T293" s="35" t="s">
        <v>1876</v>
      </c>
      <c r="U293" s="116">
        <v>34</v>
      </c>
      <c r="V293" s="143">
        <v>-0.31999999999999995</v>
      </c>
      <c r="W293" s="35" t="s">
        <v>1874</v>
      </c>
      <c r="X293" s="116">
        <v>35</v>
      </c>
      <c r="Y293" s="143">
        <v>-0.23913043478260865</v>
      </c>
      <c r="AB293" s="104" t="b">
        <f t="shared" si="15"/>
        <v>0</v>
      </c>
    </row>
    <row r="294" spans="2:28" s="103" customFormat="1" ht="27.75" customHeight="1">
      <c r="B294" s="101">
        <v>216</v>
      </c>
      <c r="C294" s="571" t="s">
        <v>929</v>
      </c>
      <c r="D294" s="573">
        <v>45</v>
      </c>
      <c r="E294" s="697">
        <f>D294/G295-1</f>
        <v>9.7560975609756184E-2</v>
      </c>
      <c r="F294" s="571" t="s">
        <v>922</v>
      </c>
      <c r="G294" s="573">
        <v>43</v>
      </c>
      <c r="H294" s="697">
        <v>-0.40277777777777779</v>
      </c>
      <c r="I294" s="571" t="s">
        <v>931</v>
      </c>
      <c r="J294" s="573">
        <v>40</v>
      </c>
      <c r="K294" s="697">
        <v>-0.18367346938775508</v>
      </c>
      <c r="L294" s="571" t="s">
        <v>1874</v>
      </c>
      <c r="M294" s="573">
        <v>36</v>
      </c>
      <c r="N294" s="697">
        <v>0.125</v>
      </c>
      <c r="O294" s="578" t="s">
        <v>1874</v>
      </c>
      <c r="P294" s="573">
        <v>32</v>
      </c>
      <c r="Q294" s="703">
        <v>-0.31914893617021278</v>
      </c>
      <c r="S294" s="465"/>
      <c r="T294" s="35" t="s">
        <v>1880</v>
      </c>
      <c r="U294" s="116">
        <v>34</v>
      </c>
      <c r="V294" s="143">
        <v>-0.17073170731707321</v>
      </c>
      <c r="W294" s="35" t="s">
        <v>1875</v>
      </c>
      <c r="X294" s="116">
        <v>33</v>
      </c>
      <c r="Y294" s="143">
        <v>0.13793103448275867</v>
      </c>
      <c r="AB294" s="104" t="b">
        <f t="shared" si="15"/>
        <v>0</v>
      </c>
    </row>
    <row r="295" spans="2:28" s="103" customFormat="1" ht="27.75" customHeight="1">
      <c r="B295" s="101">
        <v>217</v>
      </c>
      <c r="C295" s="33" t="s">
        <v>931</v>
      </c>
      <c r="D295" s="116">
        <v>41</v>
      </c>
      <c r="E295" s="132">
        <f>D295/G299-1</f>
        <v>0.28125</v>
      </c>
      <c r="F295" s="33" t="s">
        <v>929</v>
      </c>
      <c r="G295" s="116">
        <v>41</v>
      </c>
      <c r="H295" s="132">
        <v>0</v>
      </c>
      <c r="I295" s="500" t="s">
        <v>1882</v>
      </c>
      <c r="J295" s="116">
        <v>34</v>
      </c>
      <c r="K295" s="132">
        <v>-0.15000000000000002</v>
      </c>
      <c r="L295" s="137" t="s">
        <v>1877</v>
      </c>
      <c r="M295" s="116">
        <v>35</v>
      </c>
      <c r="N295" s="132">
        <v>0</v>
      </c>
      <c r="O295" s="501" t="s">
        <v>1882</v>
      </c>
      <c r="P295" s="116">
        <v>32</v>
      </c>
      <c r="Q295" s="143">
        <v>0.28000000000000003</v>
      </c>
      <c r="S295" s="465"/>
      <c r="T295" s="35" t="s">
        <v>1883</v>
      </c>
      <c r="U295" s="116">
        <v>30</v>
      </c>
      <c r="V295" s="143">
        <v>0.30434782608695654</v>
      </c>
      <c r="W295" s="35" t="s">
        <v>1879</v>
      </c>
      <c r="X295" s="116">
        <v>25</v>
      </c>
      <c r="Y295" s="143">
        <v>-7.407407407407407E-2</v>
      </c>
      <c r="AB295" s="104" t="b">
        <f t="shared" si="15"/>
        <v>0</v>
      </c>
    </row>
    <row r="296" spans="2:28" s="103" customFormat="1" ht="27.75" customHeight="1">
      <c r="B296" s="101">
        <v>218</v>
      </c>
      <c r="C296" s="571" t="s">
        <v>930</v>
      </c>
      <c r="D296" s="573">
        <v>36</v>
      </c>
      <c r="E296" s="697">
        <f t="shared" si="16"/>
        <v>-9.9999999999999978E-2</v>
      </c>
      <c r="F296" s="571" t="s">
        <v>930</v>
      </c>
      <c r="G296" s="573">
        <v>40</v>
      </c>
      <c r="H296" s="697">
        <v>0</v>
      </c>
      <c r="I296" s="571" t="s">
        <v>932</v>
      </c>
      <c r="J296" s="573">
        <v>26</v>
      </c>
      <c r="K296" s="697">
        <v>0.30000000000000004</v>
      </c>
      <c r="L296" s="571" t="s">
        <v>1884</v>
      </c>
      <c r="M296" s="573">
        <v>24</v>
      </c>
      <c r="N296" s="697">
        <v>0.26315789473684204</v>
      </c>
      <c r="O296" s="578" t="s">
        <v>1880</v>
      </c>
      <c r="P296" s="573">
        <v>28</v>
      </c>
      <c r="Q296" s="708">
        <v>-0.17647058823529416</v>
      </c>
      <c r="S296" s="465"/>
      <c r="T296" s="35" t="s">
        <v>1885</v>
      </c>
      <c r="U296" s="116">
        <v>26</v>
      </c>
      <c r="V296" s="694">
        <v>2.7142857142857144</v>
      </c>
      <c r="W296" s="35" t="s">
        <v>1884</v>
      </c>
      <c r="X296" s="116">
        <v>24</v>
      </c>
      <c r="Y296" s="143">
        <v>-0.55555555555555558</v>
      </c>
      <c r="AB296" s="104" t="b">
        <f t="shared" si="15"/>
        <v>0</v>
      </c>
    </row>
    <row r="297" spans="2:28" s="103" customFormat="1" ht="27.75" customHeight="1">
      <c r="B297" s="101">
        <v>219</v>
      </c>
      <c r="C297" s="33" t="s">
        <v>881</v>
      </c>
      <c r="D297" s="116">
        <v>36</v>
      </c>
      <c r="E297" s="132">
        <f>D297/G189-1</f>
        <v>-0.90721649484536082</v>
      </c>
      <c r="F297" s="33" t="s">
        <v>928</v>
      </c>
      <c r="G297" s="116">
        <v>35</v>
      </c>
      <c r="H297" s="132">
        <v>-0.30000000000000004</v>
      </c>
      <c r="I297" s="33" t="s">
        <v>933</v>
      </c>
      <c r="J297" s="116">
        <v>21</v>
      </c>
      <c r="K297" s="132">
        <v>0.10526315789473695</v>
      </c>
      <c r="L297" s="33" t="s">
        <v>1872</v>
      </c>
      <c r="M297" s="116">
        <v>21</v>
      </c>
      <c r="N297" s="132">
        <v>0.10526315789473695</v>
      </c>
      <c r="O297" s="31" t="s">
        <v>1883</v>
      </c>
      <c r="P297" s="116">
        <v>27</v>
      </c>
      <c r="Q297" s="143">
        <v>-9.9999999999999978E-2</v>
      </c>
      <c r="S297" s="465"/>
      <c r="T297" s="35" t="s">
        <v>1884</v>
      </c>
      <c r="U297" s="116">
        <v>25</v>
      </c>
      <c r="V297" s="143">
        <v>4.1666666666666741E-2</v>
      </c>
      <c r="W297" s="35" t="s">
        <v>1883</v>
      </c>
      <c r="X297" s="116">
        <v>23</v>
      </c>
      <c r="Y297" s="143">
        <v>-0.14814814814814814</v>
      </c>
      <c r="AB297" s="104" t="b">
        <f t="shared" si="15"/>
        <v>0</v>
      </c>
    </row>
    <row r="298" spans="2:28" s="103" customFormat="1" ht="27.75" customHeight="1">
      <c r="B298" s="101">
        <v>220</v>
      </c>
      <c r="C298" s="571" t="s">
        <v>922</v>
      </c>
      <c r="D298" s="573">
        <v>34</v>
      </c>
      <c r="E298" s="697">
        <f>D298/G294-1</f>
        <v>-0.20930232558139539</v>
      </c>
      <c r="F298" s="571" t="s">
        <v>1886</v>
      </c>
      <c r="G298" s="573">
        <v>33</v>
      </c>
      <c r="H298" s="707">
        <v>1.0625</v>
      </c>
      <c r="I298" s="571" t="s">
        <v>934</v>
      </c>
      <c r="J298" s="573">
        <v>21</v>
      </c>
      <c r="K298" s="697">
        <v>0</v>
      </c>
      <c r="L298" s="571" t="s">
        <v>1887</v>
      </c>
      <c r="M298" s="573">
        <v>20</v>
      </c>
      <c r="N298" s="697">
        <v>0.25</v>
      </c>
      <c r="O298" s="580" t="s">
        <v>1885</v>
      </c>
      <c r="P298" s="573">
        <v>22</v>
      </c>
      <c r="Q298" s="703">
        <v>-0.15384615384615385</v>
      </c>
      <c r="S298" s="465"/>
      <c r="T298" s="695" t="s">
        <v>1882</v>
      </c>
      <c r="U298" s="116">
        <v>25</v>
      </c>
      <c r="V298" s="143">
        <v>0.19047619047619047</v>
      </c>
      <c r="W298" s="109" t="s">
        <v>1882</v>
      </c>
      <c r="X298" s="116">
        <v>21</v>
      </c>
      <c r="Y298" s="143">
        <v>0</v>
      </c>
      <c r="AB298" s="104" t="b">
        <f t="shared" si="15"/>
        <v>0</v>
      </c>
    </row>
    <row r="299" spans="2:28" s="103" customFormat="1" ht="27.75" customHeight="1">
      <c r="B299" s="101">
        <v>221</v>
      </c>
      <c r="C299" s="33" t="s">
        <v>928</v>
      </c>
      <c r="D299" s="116">
        <v>32</v>
      </c>
      <c r="E299" s="132">
        <f>D299/G297-1</f>
        <v>-8.5714285714285743E-2</v>
      </c>
      <c r="F299" s="33" t="s">
        <v>1888</v>
      </c>
      <c r="G299" s="116">
        <v>32</v>
      </c>
      <c r="H299" s="132">
        <v>-0.19999999999999996</v>
      </c>
      <c r="I299" s="33" t="s">
        <v>935</v>
      </c>
      <c r="J299" s="116">
        <v>20</v>
      </c>
      <c r="K299" s="132">
        <v>0.11111111111111116</v>
      </c>
      <c r="L299" s="33" t="s">
        <v>1889</v>
      </c>
      <c r="M299" s="116">
        <v>19</v>
      </c>
      <c r="N299" s="132">
        <v>0.11764705882352944</v>
      </c>
      <c r="O299" s="31" t="s">
        <v>1884</v>
      </c>
      <c r="P299" s="116">
        <v>19</v>
      </c>
      <c r="Q299" s="143">
        <v>-0.24</v>
      </c>
      <c r="S299" s="465"/>
      <c r="T299" s="35" t="s">
        <v>1872</v>
      </c>
      <c r="U299" s="116">
        <v>23</v>
      </c>
      <c r="V299" s="143">
        <v>-0.61016949152542366</v>
      </c>
      <c r="W299" s="35" t="s">
        <v>1887</v>
      </c>
      <c r="X299" s="116">
        <v>20</v>
      </c>
      <c r="Y299" s="143">
        <v>0.11111111111111116</v>
      </c>
      <c r="AB299" s="104" t="b">
        <f t="shared" si="15"/>
        <v>0</v>
      </c>
    </row>
    <row r="300" spans="2:28" s="103" customFormat="1" ht="27.75" customHeight="1">
      <c r="B300" s="101">
        <v>222</v>
      </c>
      <c r="C300" s="605" t="s">
        <v>970</v>
      </c>
      <c r="D300" s="573">
        <v>31</v>
      </c>
      <c r="E300" s="697">
        <f t="shared" si="16"/>
        <v>3.3333333333333437E-2</v>
      </c>
      <c r="F300" s="605" t="s">
        <v>970</v>
      </c>
      <c r="G300" s="573">
        <v>30</v>
      </c>
      <c r="H300" s="697">
        <v>-0.11764705882352944</v>
      </c>
      <c r="I300" s="571" t="s">
        <v>936</v>
      </c>
      <c r="J300" s="573">
        <v>17</v>
      </c>
      <c r="K300" s="697">
        <v>-0.29166666666666663</v>
      </c>
      <c r="L300" s="571" t="s">
        <v>1883</v>
      </c>
      <c r="M300" s="573">
        <v>18</v>
      </c>
      <c r="N300" s="697">
        <v>-0.33333333333333337</v>
      </c>
      <c r="O300" s="578" t="s">
        <v>1872</v>
      </c>
      <c r="P300" s="573">
        <v>19</v>
      </c>
      <c r="Q300" s="703">
        <v>-0.17391304347826086</v>
      </c>
      <c r="S300" s="465"/>
      <c r="T300" s="35" t="s">
        <v>1889</v>
      </c>
      <c r="U300" s="116">
        <v>20</v>
      </c>
      <c r="V300" s="143">
        <v>0.33333333333333326</v>
      </c>
      <c r="W300" s="35" t="s">
        <v>1889</v>
      </c>
      <c r="X300" s="116">
        <v>15</v>
      </c>
      <c r="Y300" s="143">
        <v>0.25</v>
      </c>
      <c r="AB300" s="104" t="b">
        <f t="shared" si="15"/>
        <v>0</v>
      </c>
    </row>
    <row r="301" spans="2:28" s="103" customFormat="1" ht="27.75" customHeight="1">
      <c r="B301" s="101">
        <v>223</v>
      </c>
      <c r="C301" s="33" t="s">
        <v>1890</v>
      </c>
      <c r="D301" s="116">
        <v>27</v>
      </c>
      <c r="E301" s="219" t="s">
        <v>1804</v>
      </c>
      <c r="F301" s="33" t="s">
        <v>1891</v>
      </c>
      <c r="G301" s="116">
        <v>26</v>
      </c>
      <c r="H301" s="692">
        <v>2.7142857142857144</v>
      </c>
      <c r="I301" s="33" t="s">
        <v>937</v>
      </c>
      <c r="J301" s="116">
        <v>16</v>
      </c>
      <c r="K301" s="132">
        <v>0.77777777777777768</v>
      </c>
      <c r="L301" s="33" t="s">
        <v>603</v>
      </c>
      <c r="M301" s="116">
        <v>6</v>
      </c>
      <c r="N301" s="132">
        <v>-0.72727272727272729</v>
      </c>
      <c r="O301" s="31" t="s">
        <v>1889</v>
      </c>
      <c r="P301" s="116">
        <v>17</v>
      </c>
      <c r="Q301" s="143">
        <v>-0.15000000000000002</v>
      </c>
      <c r="S301" s="693"/>
      <c r="T301" s="35" t="s">
        <v>1887</v>
      </c>
      <c r="U301" s="116">
        <v>13</v>
      </c>
      <c r="V301" s="143">
        <v>-0.35</v>
      </c>
      <c r="W301" s="35" t="s">
        <v>1885</v>
      </c>
      <c r="X301" s="116">
        <v>7</v>
      </c>
      <c r="Y301" s="143">
        <v>-0.93693693693693691</v>
      </c>
      <c r="AB301" s="104" t="b">
        <f t="shared" si="15"/>
        <v>0</v>
      </c>
    </row>
    <row r="302" spans="2:28" s="103" customFormat="1" ht="27.75" customHeight="1">
      <c r="B302" s="101">
        <v>224</v>
      </c>
      <c r="C302" s="571" t="s">
        <v>937</v>
      </c>
      <c r="D302" s="573">
        <v>27</v>
      </c>
      <c r="E302" s="702">
        <f>D302/G298-1</f>
        <v>-0.18181818181818177</v>
      </c>
      <c r="F302" s="571" t="s">
        <v>934</v>
      </c>
      <c r="G302" s="573">
        <v>23</v>
      </c>
      <c r="H302" s="702">
        <v>9.5238095238095344E-2</v>
      </c>
      <c r="I302" s="571" t="s">
        <v>938</v>
      </c>
      <c r="J302" s="573">
        <v>8</v>
      </c>
      <c r="K302" s="702">
        <v>0.33333333333333326</v>
      </c>
      <c r="L302" s="571" t="s">
        <v>1892</v>
      </c>
      <c r="M302" s="573">
        <v>0</v>
      </c>
      <c r="N302" s="702" t="s">
        <v>99</v>
      </c>
      <c r="O302" s="578" t="s">
        <v>1887</v>
      </c>
      <c r="P302" s="573">
        <v>16</v>
      </c>
      <c r="Q302" s="703">
        <v>0.23076923076923084</v>
      </c>
      <c r="S302" s="465"/>
      <c r="T302" s="35" t="s">
        <v>1892</v>
      </c>
      <c r="U302" s="116">
        <v>1</v>
      </c>
      <c r="V302" s="143" t="s">
        <v>99</v>
      </c>
      <c r="W302" s="35" t="s">
        <v>1892</v>
      </c>
      <c r="X302" s="116">
        <v>0</v>
      </c>
      <c r="Y302" s="143" t="s">
        <v>99</v>
      </c>
      <c r="AB302" s="104" t="b">
        <f t="shared" si="15"/>
        <v>0</v>
      </c>
    </row>
    <row r="303" spans="2:28" s="103" customFormat="1" ht="27.75" customHeight="1" thickBot="1">
      <c r="B303" s="102">
        <v>225</v>
      </c>
      <c r="C303" s="105" t="s">
        <v>1040</v>
      </c>
      <c r="D303" s="146">
        <v>26</v>
      </c>
      <c r="E303" s="696">
        <f>D303/G303-1</f>
        <v>0.23809523809523814</v>
      </c>
      <c r="F303" s="105" t="s">
        <v>1893</v>
      </c>
      <c r="G303" s="146">
        <v>21</v>
      </c>
      <c r="H303" s="696" t="s">
        <v>1804</v>
      </c>
      <c r="I303" s="105" t="s">
        <v>939</v>
      </c>
      <c r="J303" s="146">
        <v>8</v>
      </c>
      <c r="K303" s="696">
        <v>-0.66666666666666674</v>
      </c>
      <c r="L303" s="105"/>
      <c r="M303" s="117"/>
      <c r="N303" s="696"/>
      <c r="O303" s="44" t="s">
        <v>1892</v>
      </c>
      <c r="P303" s="146">
        <v>0</v>
      </c>
      <c r="Q303" s="144" t="s">
        <v>99</v>
      </c>
      <c r="S303" s="465"/>
      <c r="T303" s="37"/>
      <c r="U303" s="147"/>
      <c r="V303" s="136"/>
      <c r="W303" s="37"/>
      <c r="X303" s="147"/>
      <c r="Y303" s="136"/>
      <c r="AB303" s="104" t="b">
        <f t="shared" si="15"/>
        <v>0</v>
      </c>
    </row>
    <row r="304" spans="2:28" ht="15" customHeight="1">
      <c r="B304" s="56" t="s">
        <v>1894</v>
      </c>
      <c r="S304" s="389"/>
    </row>
    <row r="305" spans="2:28" ht="15" customHeight="1">
      <c r="B305" s="1751" t="s">
        <v>605</v>
      </c>
      <c r="C305" s="1751"/>
      <c r="D305" s="1751"/>
      <c r="E305" s="1751"/>
      <c r="F305" s="1751"/>
      <c r="G305" s="1751"/>
      <c r="H305" s="1751"/>
      <c r="I305" s="1751"/>
      <c r="J305" s="1751"/>
      <c r="K305" s="1751"/>
      <c r="L305" s="1751"/>
      <c r="M305" s="1751"/>
      <c r="N305" s="1751"/>
      <c r="O305" s="1751"/>
      <c r="P305" s="1751"/>
      <c r="Q305" s="1751"/>
      <c r="S305" s="389"/>
    </row>
    <row r="306" spans="2:28" ht="15" customHeight="1">
      <c r="B306" s="1751"/>
      <c r="C306" s="1751"/>
      <c r="D306" s="1751"/>
      <c r="E306" s="1751"/>
      <c r="F306" s="1751"/>
      <c r="G306" s="1751"/>
      <c r="H306" s="1751"/>
      <c r="I306" s="1751"/>
      <c r="J306" s="1751"/>
      <c r="K306" s="1751"/>
      <c r="L306" s="1751"/>
      <c r="M306" s="1751"/>
      <c r="N306" s="1751"/>
      <c r="O306" s="1751"/>
      <c r="P306" s="1751"/>
      <c r="Q306" s="1751"/>
      <c r="S306" s="389"/>
    </row>
    <row r="307" spans="2:28" ht="15" customHeight="1">
      <c r="S307" s="389"/>
    </row>
    <row r="308" spans="2:28" s="103" customFormat="1" ht="16.5" customHeight="1">
      <c r="B308" s="14"/>
      <c r="C308" s="26"/>
      <c r="D308" s="16"/>
      <c r="E308" s="110"/>
      <c r="F308" s="26"/>
      <c r="G308" s="16"/>
      <c r="H308" s="110"/>
      <c r="I308" s="30"/>
      <c r="J308" s="16"/>
      <c r="K308" s="112"/>
      <c r="L308" s="30"/>
      <c r="M308" s="16"/>
      <c r="N308" s="112"/>
      <c r="O308" s="30"/>
      <c r="P308" s="16"/>
      <c r="Q308" s="112"/>
      <c r="S308" s="465"/>
    </row>
    <row r="309" spans="2:28" s="103" customFormat="1" ht="38.25" customHeight="1">
      <c r="B309" s="14"/>
      <c r="C309" s="14"/>
      <c r="D309" s="14"/>
      <c r="E309" s="115"/>
      <c r="F309" s="1738"/>
      <c r="G309" s="1738"/>
      <c r="H309" s="1738"/>
      <c r="I309" s="1738"/>
      <c r="J309" s="1738"/>
      <c r="K309" s="1738"/>
      <c r="L309" s="1738"/>
      <c r="M309" s="1738"/>
      <c r="N309" s="1738"/>
      <c r="O309" s="1738"/>
      <c r="P309" s="1738"/>
      <c r="Q309" s="112"/>
      <c r="S309" s="465"/>
    </row>
    <row r="310" spans="2:28" s="103" customFormat="1" ht="13.35" customHeight="1" thickBot="1">
      <c r="B310" s="14"/>
      <c r="C310" s="26"/>
      <c r="D310" s="16"/>
      <c r="E310" s="110"/>
      <c r="F310" s="26"/>
      <c r="G310" s="16"/>
      <c r="H310" s="110"/>
      <c r="I310" s="30"/>
      <c r="J310" s="16"/>
      <c r="K310" s="112"/>
      <c r="L310" s="30"/>
      <c r="M310" s="16"/>
      <c r="N310" s="112"/>
      <c r="O310" s="30"/>
      <c r="P310" s="16"/>
      <c r="Q310" s="112"/>
      <c r="S310" s="465"/>
    </row>
    <row r="311" spans="2:28" s="103" customFormat="1" ht="30.75" customHeight="1">
      <c r="B311" s="1736" t="s">
        <v>1651</v>
      </c>
      <c r="C311" s="460" t="s">
        <v>1652</v>
      </c>
      <c r="D311" s="461"/>
      <c r="E311" s="672"/>
      <c r="F311" s="460" t="s">
        <v>1016</v>
      </c>
      <c r="G311" s="461"/>
      <c r="H311" s="672"/>
      <c r="I311" s="460" t="s">
        <v>857</v>
      </c>
      <c r="J311" s="461"/>
      <c r="K311" s="672"/>
      <c r="L311" s="460" t="s">
        <v>548</v>
      </c>
      <c r="M311" s="461"/>
      <c r="N311" s="672"/>
      <c r="O311" s="462" t="s">
        <v>540</v>
      </c>
      <c r="P311" s="463"/>
      <c r="Q311" s="464"/>
      <c r="S311" s="465"/>
      <c r="T311" s="462" t="s">
        <v>542</v>
      </c>
      <c r="U311" s="463"/>
      <c r="V311" s="464"/>
      <c r="W311" s="462" t="s">
        <v>544</v>
      </c>
      <c r="X311" s="463"/>
      <c r="Y311" s="464"/>
    </row>
    <row r="312" spans="2:28" s="103" customFormat="1" ht="30.75" customHeight="1" thickBot="1">
      <c r="B312" s="1739"/>
      <c r="C312" s="71" t="s">
        <v>855</v>
      </c>
      <c r="D312" s="42" t="s">
        <v>183</v>
      </c>
      <c r="E312" s="675" t="s">
        <v>13</v>
      </c>
      <c r="F312" s="71" t="s">
        <v>855</v>
      </c>
      <c r="G312" s="42" t="s">
        <v>183</v>
      </c>
      <c r="H312" s="675" t="s">
        <v>13</v>
      </c>
      <c r="I312" s="71" t="s">
        <v>855</v>
      </c>
      <c r="J312" s="42" t="s">
        <v>183</v>
      </c>
      <c r="K312" s="675" t="s">
        <v>13</v>
      </c>
      <c r="L312" s="71" t="s">
        <v>855</v>
      </c>
      <c r="M312" s="42" t="s">
        <v>183</v>
      </c>
      <c r="N312" s="675" t="s">
        <v>13</v>
      </c>
      <c r="O312" s="72" t="s">
        <v>855</v>
      </c>
      <c r="P312" s="42" t="s">
        <v>183</v>
      </c>
      <c r="Q312" s="114" t="s">
        <v>13</v>
      </c>
      <c r="S312" s="465"/>
      <c r="T312" s="73" t="s">
        <v>855</v>
      </c>
      <c r="U312" s="42" t="s">
        <v>183</v>
      </c>
      <c r="V312" s="114" t="s">
        <v>13</v>
      </c>
      <c r="W312" s="73" t="s">
        <v>855</v>
      </c>
      <c r="X312" s="42" t="s">
        <v>183</v>
      </c>
      <c r="Y312" s="114" t="s">
        <v>13</v>
      </c>
    </row>
    <row r="313" spans="2:28" s="103" customFormat="1" ht="27.75" customHeight="1">
      <c r="B313" s="100">
        <v>226</v>
      </c>
      <c r="C313" s="43" t="s">
        <v>940</v>
      </c>
      <c r="D313" s="118">
        <v>25</v>
      </c>
      <c r="E313" s="676">
        <f>D313/G301-1</f>
        <v>-3.8461538461538436E-2</v>
      </c>
      <c r="F313" s="34" t="s">
        <v>933</v>
      </c>
      <c r="G313" s="118">
        <v>20</v>
      </c>
      <c r="H313" s="676">
        <v>-4.7619047619047672E-2</v>
      </c>
      <c r="I313" s="43" t="s">
        <v>940</v>
      </c>
      <c r="J313" s="118">
        <v>7</v>
      </c>
      <c r="K313" s="676">
        <v>0.39999999999999991</v>
      </c>
      <c r="L313" s="43"/>
      <c r="M313" s="118"/>
      <c r="N313" s="676"/>
      <c r="O313" s="43"/>
      <c r="P313" s="118"/>
      <c r="Q313" s="142"/>
      <c r="S313" s="465"/>
      <c r="T313" s="34"/>
      <c r="U313" s="118"/>
      <c r="V313" s="142"/>
      <c r="W313" s="34"/>
      <c r="X313" s="118"/>
      <c r="Y313" s="142"/>
      <c r="AB313" s="104" t="b">
        <f t="shared" ref="AB313:AB337" si="17">S313=E313</f>
        <v>0</v>
      </c>
    </row>
    <row r="314" spans="2:28" s="103" customFormat="1" ht="27.75" customHeight="1">
      <c r="B314" s="101">
        <v>227</v>
      </c>
      <c r="C314" s="571" t="s">
        <v>936</v>
      </c>
      <c r="D314" s="573">
        <v>19</v>
      </c>
      <c r="E314" s="702">
        <f>D314/G314-1</f>
        <v>0.1875</v>
      </c>
      <c r="F314" s="571" t="s">
        <v>936</v>
      </c>
      <c r="G314" s="573">
        <v>16</v>
      </c>
      <c r="H314" s="702">
        <v>-5.8823529411764719E-2</v>
      </c>
      <c r="I314" s="571" t="s">
        <v>941</v>
      </c>
      <c r="J314" s="573">
        <v>0</v>
      </c>
      <c r="K314" s="702" t="s">
        <v>99</v>
      </c>
      <c r="L314" s="571"/>
      <c r="M314" s="573"/>
      <c r="N314" s="697"/>
      <c r="O314" s="578"/>
      <c r="P314" s="573"/>
      <c r="Q314" s="703"/>
      <c r="S314" s="465"/>
      <c r="T314" s="35"/>
      <c r="U314" s="116"/>
      <c r="V314" s="143"/>
      <c r="W314" s="35"/>
      <c r="X314" s="116"/>
      <c r="Y314" s="143"/>
      <c r="AB314" s="104" t="b">
        <f t="shared" si="17"/>
        <v>0</v>
      </c>
    </row>
    <row r="315" spans="2:28" s="103" customFormat="1" ht="27.75" customHeight="1">
      <c r="B315" s="101">
        <v>228</v>
      </c>
      <c r="C315" s="33" t="s">
        <v>934</v>
      </c>
      <c r="D315" s="116">
        <v>19</v>
      </c>
      <c r="E315" s="132">
        <f>D315/G302-1</f>
        <v>-0.17391304347826086</v>
      </c>
      <c r="F315" s="33" t="s">
        <v>939</v>
      </c>
      <c r="G315" s="116">
        <v>10</v>
      </c>
      <c r="H315" s="132">
        <v>0.25</v>
      </c>
      <c r="I315" s="33"/>
      <c r="J315" s="116"/>
      <c r="K315" s="132"/>
      <c r="L315" s="33"/>
      <c r="M315" s="116"/>
      <c r="N315" s="132"/>
      <c r="O315" s="31"/>
      <c r="P315" s="116"/>
      <c r="Q315" s="143"/>
      <c r="S315" s="465"/>
      <c r="T315" s="35"/>
      <c r="U315" s="116"/>
      <c r="V315" s="143"/>
      <c r="W315" s="35"/>
      <c r="X315" s="116"/>
      <c r="Y315" s="143"/>
      <c r="AB315" s="104" t="b">
        <f t="shared" si="17"/>
        <v>0</v>
      </c>
    </row>
    <row r="316" spans="2:28" s="103" customFormat="1" ht="27.75" customHeight="1">
      <c r="B316" s="101">
        <v>229</v>
      </c>
      <c r="C316" s="571" t="s">
        <v>933</v>
      </c>
      <c r="D316" s="573">
        <v>18</v>
      </c>
      <c r="E316" s="697">
        <f>D316/G313-1</f>
        <v>-9.9999999999999978E-2</v>
      </c>
      <c r="F316" s="571" t="s">
        <v>938</v>
      </c>
      <c r="G316" s="573">
        <v>9</v>
      </c>
      <c r="H316" s="697">
        <v>0.125</v>
      </c>
      <c r="I316" s="571"/>
      <c r="J316" s="573"/>
      <c r="K316" s="697"/>
      <c r="L316" s="571"/>
      <c r="M316" s="573"/>
      <c r="N316" s="697"/>
      <c r="O316" s="578"/>
      <c r="P316" s="573"/>
      <c r="Q316" s="703"/>
      <c r="S316" s="465"/>
      <c r="T316" s="35"/>
      <c r="U316" s="116"/>
      <c r="V316" s="143"/>
      <c r="W316" s="35"/>
      <c r="X316" s="116"/>
      <c r="Y316" s="143"/>
      <c r="AB316" s="104" t="b">
        <f t="shared" si="17"/>
        <v>0</v>
      </c>
    </row>
    <row r="317" spans="2:28" s="103" customFormat="1" ht="27.75" customHeight="1">
      <c r="B317" s="101">
        <v>230</v>
      </c>
      <c r="C317" s="500" t="s">
        <v>1210</v>
      </c>
      <c r="D317" s="116">
        <v>16</v>
      </c>
      <c r="E317" s="219" t="s">
        <v>1804</v>
      </c>
      <c r="F317" s="33" t="s">
        <v>941</v>
      </c>
      <c r="G317" s="116">
        <v>0</v>
      </c>
      <c r="H317" s="219" t="s">
        <v>99</v>
      </c>
      <c r="I317" s="33"/>
      <c r="J317" s="116"/>
      <c r="K317" s="132"/>
      <c r="L317" s="33"/>
      <c r="M317" s="116"/>
      <c r="N317" s="132"/>
      <c r="O317" s="31"/>
      <c r="P317" s="116"/>
      <c r="Q317" s="143"/>
      <c r="S317" s="693"/>
      <c r="T317" s="35"/>
      <c r="U317" s="116"/>
      <c r="V317" s="143"/>
      <c r="W317" s="35"/>
      <c r="X317" s="116"/>
      <c r="Y317" s="143"/>
      <c r="AB317" s="104" t="b">
        <f t="shared" si="17"/>
        <v>0</v>
      </c>
    </row>
    <row r="318" spans="2:28" s="103" customFormat="1" ht="27.75" customHeight="1">
      <c r="B318" s="101">
        <v>231</v>
      </c>
      <c r="C318" s="571" t="s">
        <v>938</v>
      </c>
      <c r="D318" s="573">
        <v>9</v>
      </c>
      <c r="E318" s="697">
        <f>D318/G316-1</f>
        <v>0</v>
      </c>
      <c r="F318" s="571"/>
      <c r="G318" s="573"/>
      <c r="H318" s="697"/>
      <c r="I318" s="571"/>
      <c r="J318" s="573"/>
      <c r="K318" s="697"/>
      <c r="L318" s="571"/>
      <c r="M318" s="573"/>
      <c r="N318" s="697"/>
      <c r="O318" s="578"/>
      <c r="P318" s="573"/>
      <c r="Q318" s="703"/>
      <c r="S318" s="465"/>
      <c r="T318" s="35"/>
      <c r="U318" s="116"/>
      <c r="V318" s="143"/>
      <c r="W318" s="35"/>
      <c r="X318" s="116"/>
      <c r="Y318" s="143"/>
      <c r="AB318" s="104" t="b">
        <f t="shared" si="17"/>
        <v>1</v>
      </c>
    </row>
    <row r="319" spans="2:28" s="103" customFormat="1" ht="27.75" customHeight="1">
      <c r="B319" s="101">
        <v>232</v>
      </c>
      <c r="C319" s="28" t="s">
        <v>939</v>
      </c>
      <c r="D319" s="119">
        <v>8</v>
      </c>
      <c r="E319" s="125">
        <f>D319/G315-1</f>
        <v>-0.19999999999999996</v>
      </c>
      <c r="F319" s="28"/>
      <c r="G319" s="119"/>
      <c r="H319" s="125"/>
      <c r="I319" s="28"/>
      <c r="J319" s="119"/>
      <c r="K319" s="125"/>
      <c r="L319" s="33"/>
      <c r="M319" s="116"/>
      <c r="N319" s="132"/>
      <c r="O319" s="31"/>
      <c r="P319" s="116"/>
      <c r="Q319" s="143"/>
      <c r="S319" s="465"/>
      <c r="T319" s="35"/>
      <c r="U319" s="116"/>
      <c r="V319" s="143"/>
      <c r="W319" s="35"/>
      <c r="X319" s="116"/>
      <c r="Y319" s="143"/>
      <c r="AB319" s="104" t="b">
        <f t="shared" si="17"/>
        <v>0</v>
      </c>
    </row>
    <row r="320" spans="2:28" s="103" customFormat="1" ht="27.75" customHeight="1">
      <c r="B320" s="101">
        <v>233</v>
      </c>
      <c r="C320" s="571" t="s">
        <v>941</v>
      </c>
      <c r="D320" s="573">
        <v>0</v>
      </c>
      <c r="E320" s="702" t="s">
        <v>1804</v>
      </c>
      <c r="F320" s="571"/>
      <c r="G320" s="573"/>
      <c r="H320" s="697"/>
      <c r="I320" s="571"/>
      <c r="J320" s="573"/>
      <c r="K320" s="697"/>
      <c r="L320" s="571"/>
      <c r="M320" s="573"/>
      <c r="N320" s="697"/>
      <c r="O320" s="578"/>
      <c r="P320" s="573"/>
      <c r="Q320" s="703"/>
      <c r="S320" s="693"/>
      <c r="T320" s="35"/>
      <c r="U320" s="116"/>
      <c r="V320" s="143"/>
      <c r="W320" s="35"/>
      <c r="X320" s="116"/>
      <c r="Y320" s="143"/>
      <c r="AB320" s="104" t="b">
        <f t="shared" si="17"/>
        <v>0</v>
      </c>
    </row>
    <row r="321" spans="2:28" s="103" customFormat="1" ht="27.75" customHeight="1">
      <c r="B321" s="101"/>
      <c r="C321" s="33"/>
      <c r="D321" s="116"/>
      <c r="E321" s="132"/>
      <c r="F321" s="33"/>
      <c r="G321" s="116"/>
      <c r="H321" s="132"/>
      <c r="I321" s="33"/>
      <c r="J321" s="116"/>
      <c r="K321" s="132"/>
      <c r="L321" s="33"/>
      <c r="M321" s="116"/>
      <c r="N321" s="132"/>
      <c r="O321" s="31"/>
      <c r="P321" s="116"/>
      <c r="Q321" s="143"/>
      <c r="S321" s="465"/>
      <c r="T321" s="35"/>
      <c r="U321" s="116"/>
      <c r="V321" s="143"/>
      <c r="W321" s="35"/>
      <c r="X321" s="116"/>
      <c r="Y321" s="143"/>
      <c r="AB321" s="104" t="b">
        <f t="shared" si="17"/>
        <v>1</v>
      </c>
    </row>
    <row r="322" spans="2:28" s="103" customFormat="1" ht="27.75" customHeight="1">
      <c r="B322" s="101"/>
      <c r="C322" s="571"/>
      <c r="D322" s="573"/>
      <c r="E322" s="697"/>
      <c r="F322" s="571"/>
      <c r="G322" s="573"/>
      <c r="H322" s="697"/>
      <c r="I322" s="571"/>
      <c r="J322" s="573"/>
      <c r="K322" s="697"/>
      <c r="L322" s="571"/>
      <c r="M322" s="573"/>
      <c r="N322" s="697"/>
      <c r="O322" s="578"/>
      <c r="P322" s="573"/>
      <c r="Q322" s="703"/>
      <c r="S322" s="465"/>
      <c r="T322" s="35"/>
      <c r="U322" s="116"/>
      <c r="V322" s="143"/>
      <c r="W322" s="35"/>
      <c r="X322" s="116"/>
      <c r="Y322" s="143"/>
      <c r="AB322" s="104" t="b">
        <f t="shared" si="17"/>
        <v>1</v>
      </c>
    </row>
    <row r="323" spans="2:28" s="103" customFormat="1" ht="27.75" customHeight="1">
      <c r="B323" s="101"/>
      <c r="C323" s="33"/>
      <c r="D323" s="116"/>
      <c r="E323" s="132"/>
      <c r="F323" s="33"/>
      <c r="G323" s="116"/>
      <c r="H323" s="132"/>
      <c r="I323" s="33"/>
      <c r="J323" s="116"/>
      <c r="K323" s="132"/>
      <c r="L323" s="33"/>
      <c r="M323" s="116"/>
      <c r="N323" s="132"/>
      <c r="O323" s="31"/>
      <c r="P323" s="116"/>
      <c r="Q323" s="143"/>
      <c r="S323" s="465"/>
      <c r="T323" s="35"/>
      <c r="U323" s="116"/>
      <c r="V323" s="143"/>
      <c r="W323" s="35"/>
      <c r="X323" s="116"/>
      <c r="Y323" s="143"/>
      <c r="AB323" s="104" t="b">
        <f t="shared" si="17"/>
        <v>1</v>
      </c>
    </row>
    <row r="324" spans="2:28" s="103" customFormat="1" ht="27.75" customHeight="1">
      <c r="B324" s="101"/>
      <c r="C324" s="571"/>
      <c r="D324" s="573"/>
      <c r="E324" s="697"/>
      <c r="F324" s="571"/>
      <c r="G324" s="573"/>
      <c r="H324" s="697"/>
      <c r="I324" s="571"/>
      <c r="J324" s="573"/>
      <c r="K324" s="697"/>
      <c r="L324" s="571"/>
      <c r="M324" s="573"/>
      <c r="N324" s="697"/>
      <c r="O324" s="578"/>
      <c r="P324" s="573"/>
      <c r="Q324" s="703"/>
      <c r="S324" s="465"/>
      <c r="T324" s="35"/>
      <c r="U324" s="116"/>
      <c r="V324" s="143"/>
      <c r="W324" s="35"/>
      <c r="X324" s="116"/>
      <c r="Y324" s="143"/>
      <c r="AB324" s="104" t="b">
        <f t="shared" si="17"/>
        <v>1</v>
      </c>
    </row>
    <row r="325" spans="2:28" s="103" customFormat="1" ht="27.75" customHeight="1">
      <c r="B325" s="101"/>
      <c r="C325" s="194"/>
      <c r="D325" s="116"/>
      <c r="E325" s="132"/>
      <c r="F325" s="194"/>
      <c r="G325" s="116"/>
      <c r="H325" s="132"/>
      <c r="I325" s="194"/>
      <c r="J325" s="116"/>
      <c r="K325" s="132"/>
      <c r="L325" s="33"/>
      <c r="M325" s="116"/>
      <c r="N325" s="132"/>
      <c r="O325" s="31"/>
      <c r="P325" s="116"/>
      <c r="Q325" s="143"/>
      <c r="S325" s="465"/>
      <c r="T325" s="35"/>
      <c r="U325" s="116"/>
      <c r="V325" s="143"/>
      <c r="W325" s="35"/>
      <c r="X325" s="116"/>
      <c r="Y325" s="143"/>
      <c r="AB325" s="104" t="b">
        <f t="shared" si="17"/>
        <v>1</v>
      </c>
    </row>
    <row r="326" spans="2:28" s="103" customFormat="1" ht="27.75" customHeight="1">
      <c r="B326" s="101"/>
      <c r="C326" s="571"/>
      <c r="D326" s="573"/>
      <c r="E326" s="697"/>
      <c r="F326" s="571"/>
      <c r="G326" s="573"/>
      <c r="H326" s="697"/>
      <c r="I326" s="571"/>
      <c r="J326" s="573"/>
      <c r="K326" s="697"/>
      <c r="L326" s="571"/>
      <c r="M326" s="573"/>
      <c r="N326" s="697"/>
      <c r="O326" s="578"/>
      <c r="P326" s="573"/>
      <c r="Q326" s="703"/>
      <c r="S326" s="465"/>
      <c r="T326" s="35"/>
      <c r="U326" s="116"/>
      <c r="V326" s="143"/>
      <c r="W326" s="35"/>
      <c r="X326" s="116"/>
      <c r="Y326" s="143"/>
      <c r="AB326" s="104" t="b">
        <f t="shared" si="17"/>
        <v>1</v>
      </c>
    </row>
    <row r="327" spans="2:28" s="103" customFormat="1" ht="27.75" customHeight="1">
      <c r="B327" s="101"/>
      <c r="C327" s="137"/>
      <c r="D327" s="116"/>
      <c r="E327" s="132"/>
      <c r="F327" s="137"/>
      <c r="G327" s="116"/>
      <c r="H327" s="132"/>
      <c r="I327" s="137"/>
      <c r="J327" s="116"/>
      <c r="K327" s="132"/>
      <c r="L327" s="33"/>
      <c r="M327" s="116"/>
      <c r="N327" s="132"/>
      <c r="O327" s="31"/>
      <c r="P327" s="116"/>
      <c r="Q327" s="143"/>
      <c r="S327" s="465"/>
      <c r="T327" s="35"/>
      <c r="U327" s="116"/>
      <c r="V327" s="143"/>
      <c r="W327" s="35"/>
      <c r="X327" s="116"/>
      <c r="Y327" s="143"/>
      <c r="AB327" s="104" t="b">
        <f t="shared" si="17"/>
        <v>1</v>
      </c>
    </row>
    <row r="328" spans="2:28" s="103" customFormat="1" ht="27.75" customHeight="1">
      <c r="B328" s="101"/>
      <c r="C328" s="571"/>
      <c r="D328" s="573"/>
      <c r="E328" s="697"/>
      <c r="F328" s="571"/>
      <c r="G328" s="573"/>
      <c r="H328" s="697"/>
      <c r="I328" s="571"/>
      <c r="J328" s="573"/>
      <c r="K328" s="697"/>
      <c r="L328" s="571"/>
      <c r="M328" s="573"/>
      <c r="N328" s="697"/>
      <c r="O328" s="578"/>
      <c r="P328" s="573"/>
      <c r="Q328" s="703"/>
      <c r="S328" s="465"/>
      <c r="T328" s="35"/>
      <c r="U328" s="116"/>
      <c r="V328" s="143"/>
      <c r="W328" s="35"/>
      <c r="X328" s="116"/>
      <c r="Y328" s="143"/>
      <c r="AB328" s="104" t="b">
        <f t="shared" si="17"/>
        <v>1</v>
      </c>
    </row>
    <row r="329" spans="2:28" s="103" customFormat="1" ht="27.75" customHeight="1">
      <c r="B329" s="101"/>
      <c r="C329" s="33"/>
      <c r="D329" s="116"/>
      <c r="E329" s="132"/>
      <c r="F329" s="33"/>
      <c r="G329" s="116"/>
      <c r="H329" s="132"/>
      <c r="I329" s="33"/>
      <c r="J329" s="116"/>
      <c r="K329" s="132"/>
      <c r="L329" s="137"/>
      <c r="M329" s="116"/>
      <c r="N329" s="132"/>
      <c r="O329" s="31"/>
      <c r="P329" s="116"/>
      <c r="Q329" s="143"/>
      <c r="S329" s="465"/>
      <c r="T329" s="35"/>
      <c r="U329" s="116"/>
      <c r="V329" s="143"/>
      <c r="W329" s="35"/>
      <c r="X329" s="116"/>
      <c r="Y329" s="143"/>
      <c r="AB329" s="104" t="b">
        <f t="shared" si="17"/>
        <v>1</v>
      </c>
    </row>
    <row r="330" spans="2:28" s="103" customFormat="1" ht="27.75" customHeight="1">
      <c r="B330" s="101"/>
      <c r="C330" s="571"/>
      <c r="D330" s="573"/>
      <c r="E330" s="697"/>
      <c r="F330" s="571"/>
      <c r="G330" s="573"/>
      <c r="H330" s="697"/>
      <c r="I330" s="571"/>
      <c r="J330" s="573"/>
      <c r="K330" s="697"/>
      <c r="L330" s="571"/>
      <c r="M330" s="573"/>
      <c r="N330" s="697"/>
      <c r="O330" s="578"/>
      <c r="P330" s="573"/>
      <c r="Q330" s="708"/>
      <c r="S330" s="465"/>
      <c r="T330" s="35"/>
      <c r="U330" s="116"/>
      <c r="V330" s="143"/>
      <c r="W330" s="35"/>
      <c r="X330" s="116"/>
      <c r="Y330" s="143"/>
      <c r="AB330" s="104" t="b">
        <f t="shared" si="17"/>
        <v>1</v>
      </c>
    </row>
    <row r="331" spans="2:28" s="103" customFormat="1" ht="27.75" customHeight="1">
      <c r="B331" s="101"/>
      <c r="C331" s="33"/>
      <c r="D331" s="116"/>
      <c r="E331" s="132"/>
      <c r="F331" s="33"/>
      <c r="G331" s="116"/>
      <c r="H331" s="132"/>
      <c r="I331" s="33"/>
      <c r="J331" s="116"/>
      <c r="K331" s="132"/>
      <c r="L331" s="33"/>
      <c r="M331" s="116"/>
      <c r="N331" s="132"/>
      <c r="O331" s="31"/>
      <c r="P331" s="116"/>
      <c r="Q331" s="143"/>
      <c r="S331" s="465"/>
      <c r="T331" s="35"/>
      <c r="U331" s="116"/>
      <c r="V331" s="143"/>
      <c r="W331" s="35"/>
      <c r="X331" s="116"/>
      <c r="Y331" s="143"/>
      <c r="AB331" s="104" t="b">
        <f t="shared" si="17"/>
        <v>1</v>
      </c>
    </row>
    <row r="332" spans="2:28" s="103" customFormat="1" ht="27.75" customHeight="1">
      <c r="B332" s="101"/>
      <c r="C332" s="571"/>
      <c r="D332" s="573"/>
      <c r="E332" s="697"/>
      <c r="F332" s="571"/>
      <c r="G332" s="573"/>
      <c r="H332" s="697"/>
      <c r="I332" s="571"/>
      <c r="J332" s="573"/>
      <c r="K332" s="697"/>
      <c r="L332" s="571"/>
      <c r="M332" s="573"/>
      <c r="N332" s="697"/>
      <c r="O332" s="580"/>
      <c r="P332" s="573"/>
      <c r="Q332" s="703"/>
      <c r="S332" s="465"/>
      <c r="T332" s="109"/>
      <c r="U332" s="116"/>
      <c r="V332" s="143"/>
      <c r="W332" s="109"/>
      <c r="X332" s="116"/>
      <c r="Y332" s="143"/>
      <c r="AB332" s="104" t="b">
        <f t="shared" si="17"/>
        <v>1</v>
      </c>
    </row>
    <row r="333" spans="2:28" s="103" customFormat="1" ht="27.75" customHeight="1">
      <c r="B333" s="101"/>
      <c r="C333" s="33"/>
      <c r="D333" s="116"/>
      <c r="E333" s="132"/>
      <c r="F333" s="33"/>
      <c r="G333" s="116"/>
      <c r="H333" s="132"/>
      <c r="I333" s="33"/>
      <c r="J333" s="116"/>
      <c r="K333" s="132"/>
      <c r="L333" s="33"/>
      <c r="M333" s="116"/>
      <c r="N333" s="132"/>
      <c r="O333" s="31"/>
      <c r="P333" s="116"/>
      <c r="Q333" s="143"/>
      <c r="S333" s="465"/>
      <c r="T333" s="35"/>
      <c r="U333" s="116"/>
      <c r="V333" s="143"/>
      <c r="W333" s="35"/>
      <c r="X333" s="116"/>
      <c r="Y333" s="143"/>
      <c r="AB333" s="104" t="b">
        <f t="shared" si="17"/>
        <v>1</v>
      </c>
    </row>
    <row r="334" spans="2:28" s="103" customFormat="1" ht="27.75" customHeight="1">
      <c r="B334" s="101"/>
      <c r="C334" s="571"/>
      <c r="D334" s="573"/>
      <c r="E334" s="697"/>
      <c r="F334" s="571"/>
      <c r="G334" s="573"/>
      <c r="H334" s="697"/>
      <c r="I334" s="571"/>
      <c r="J334" s="573"/>
      <c r="K334" s="697"/>
      <c r="L334" s="571"/>
      <c r="M334" s="573"/>
      <c r="N334" s="697"/>
      <c r="O334" s="578"/>
      <c r="P334" s="573"/>
      <c r="Q334" s="703"/>
      <c r="S334" s="465"/>
      <c r="T334" s="35"/>
      <c r="U334" s="116"/>
      <c r="V334" s="143"/>
      <c r="W334" s="35"/>
      <c r="X334" s="116"/>
      <c r="Y334" s="143"/>
      <c r="AB334" s="104" t="b">
        <f t="shared" si="17"/>
        <v>1</v>
      </c>
    </row>
    <row r="335" spans="2:28" s="103" customFormat="1" ht="27.75" customHeight="1">
      <c r="B335" s="101"/>
      <c r="C335" s="33"/>
      <c r="D335" s="116"/>
      <c r="E335" s="132"/>
      <c r="F335" s="33"/>
      <c r="G335" s="116"/>
      <c r="H335" s="132"/>
      <c r="I335" s="33"/>
      <c r="J335" s="116"/>
      <c r="K335" s="132"/>
      <c r="L335" s="33"/>
      <c r="M335" s="116"/>
      <c r="N335" s="132"/>
      <c r="O335" s="31"/>
      <c r="P335" s="116"/>
      <c r="Q335" s="143"/>
      <c r="S335" s="465"/>
      <c r="T335" s="35"/>
      <c r="U335" s="116"/>
      <c r="V335" s="143"/>
      <c r="W335" s="35"/>
      <c r="X335" s="116"/>
      <c r="Y335" s="143"/>
      <c r="AB335" s="104" t="b">
        <f t="shared" si="17"/>
        <v>1</v>
      </c>
    </row>
    <row r="336" spans="2:28" s="103" customFormat="1" ht="27.75" customHeight="1">
      <c r="B336" s="101"/>
      <c r="C336" s="571"/>
      <c r="D336" s="573"/>
      <c r="E336" s="702"/>
      <c r="F336" s="571"/>
      <c r="G336" s="573"/>
      <c r="H336" s="702"/>
      <c r="I336" s="571"/>
      <c r="J336" s="573"/>
      <c r="K336" s="702"/>
      <c r="L336" s="571"/>
      <c r="M336" s="573"/>
      <c r="N336" s="697"/>
      <c r="O336" s="578"/>
      <c r="P336" s="573"/>
      <c r="Q336" s="703"/>
      <c r="S336" s="465"/>
      <c r="T336" s="35"/>
      <c r="U336" s="116"/>
      <c r="V336" s="143"/>
      <c r="W336" s="35"/>
      <c r="X336" s="116"/>
      <c r="Y336" s="143"/>
      <c r="AB336" s="104" t="b">
        <f t="shared" si="17"/>
        <v>1</v>
      </c>
    </row>
    <row r="337" spans="2:28" s="103" customFormat="1" ht="27.75" customHeight="1" thickBot="1">
      <c r="B337" s="102"/>
      <c r="C337" s="105"/>
      <c r="D337" s="146"/>
      <c r="E337" s="696"/>
      <c r="F337" s="105"/>
      <c r="G337" s="146"/>
      <c r="H337" s="696"/>
      <c r="I337" s="105"/>
      <c r="J337" s="146"/>
      <c r="K337" s="696"/>
      <c r="L337" s="105"/>
      <c r="M337" s="117"/>
      <c r="N337" s="696"/>
      <c r="O337" s="44"/>
      <c r="P337" s="146"/>
      <c r="Q337" s="144"/>
      <c r="S337" s="465"/>
      <c r="T337" s="37"/>
      <c r="U337" s="147"/>
      <c r="V337" s="136"/>
      <c r="W337" s="37"/>
      <c r="X337" s="147"/>
      <c r="Y337" s="136"/>
      <c r="AB337" s="104" t="b">
        <f t="shared" si="17"/>
        <v>1</v>
      </c>
    </row>
    <row r="338" spans="2:28" ht="15" customHeight="1">
      <c r="B338" s="56"/>
    </row>
    <row r="339" spans="2:28" ht="15" customHeight="1">
      <c r="B339" s="1751"/>
      <c r="C339" s="1751"/>
      <c r="D339" s="1751"/>
      <c r="E339" s="1751"/>
      <c r="F339" s="1751"/>
      <c r="G339" s="1751"/>
      <c r="H339" s="1751"/>
      <c r="I339" s="1751"/>
      <c r="J339" s="1751"/>
      <c r="K339" s="1751"/>
      <c r="L339" s="1751"/>
      <c r="M339" s="1751"/>
      <c r="N339" s="1751"/>
      <c r="O339" s="1751"/>
      <c r="P339" s="1751"/>
      <c r="Q339" s="1751"/>
    </row>
    <row r="340" spans="2:28" ht="15" customHeight="1">
      <c r="B340" s="1751"/>
      <c r="C340" s="1751"/>
      <c r="D340" s="1751"/>
      <c r="E340" s="1751"/>
      <c r="F340" s="1751"/>
      <c r="G340" s="1751"/>
      <c r="H340" s="1751"/>
      <c r="I340" s="1751"/>
      <c r="J340" s="1751"/>
      <c r="K340" s="1751"/>
      <c r="L340" s="1751"/>
      <c r="M340" s="1751"/>
      <c r="N340" s="1751"/>
      <c r="O340" s="1751"/>
      <c r="P340" s="1751"/>
      <c r="Q340" s="1751"/>
    </row>
  </sheetData>
  <mergeCells count="21">
    <mergeCell ref="F207:P207"/>
    <mergeCell ref="B5:B6"/>
    <mergeCell ref="F37:P37"/>
    <mergeCell ref="B39:B40"/>
    <mergeCell ref="F71:P71"/>
    <mergeCell ref="B73:B74"/>
    <mergeCell ref="F105:P105"/>
    <mergeCell ref="B107:B108"/>
    <mergeCell ref="F139:P139"/>
    <mergeCell ref="B141:B142"/>
    <mergeCell ref="F173:P173"/>
    <mergeCell ref="B175:B176"/>
    <mergeCell ref="F309:P309"/>
    <mergeCell ref="B311:B312"/>
    <mergeCell ref="B339:Q340"/>
    <mergeCell ref="B209:B210"/>
    <mergeCell ref="F241:P241"/>
    <mergeCell ref="B243:B244"/>
    <mergeCell ref="F275:P275"/>
    <mergeCell ref="B277:B278"/>
    <mergeCell ref="B305:Q306"/>
  </mergeCells>
  <phoneticPr fontId="38"/>
  <conditionalFormatting sqref="AB7:AB31">
    <cfRule type="expression" dxfId="9" priority="10">
      <formula>$AB7=FALSE</formula>
    </cfRule>
  </conditionalFormatting>
  <conditionalFormatting sqref="AB41:AB65">
    <cfRule type="expression" dxfId="8" priority="9">
      <formula>$AB41=FALSE</formula>
    </cfRule>
  </conditionalFormatting>
  <conditionalFormatting sqref="AB75:AB99">
    <cfRule type="expression" dxfId="7" priority="8">
      <formula>$AB75=FALSE</formula>
    </cfRule>
  </conditionalFormatting>
  <conditionalFormatting sqref="AB109:AB133">
    <cfRule type="expression" dxfId="6" priority="7">
      <formula>$AB109=FALSE</formula>
    </cfRule>
  </conditionalFormatting>
  <conditionalFormatting sqref="AB143:AB167">
    <cfRule type="expression" dxfId="5" priority="6">
      <formula>$AB143=FALSE</formula>
    </cfRule>
  </conditionalFormatting>
  <conditionalFormatting sqref="AB177:AB201">
    <cfRule type="expression" dxfId="4" priority="5">
      <formula>$AB177=FALSE</formula>
    </cfRule>
  </conditionalFormatting>
  <conditionalFormatting sqref="AB211:AB235">
    <cfRule type="expression" dxfId="3" priority="4">
      <formula>$AB211=FALSE</formula>
    </cfRule>
  </conditionalFormatting>
  <conditionalFormatting sqref="AB245:AB269">
    <cfRule type="expression" dxfId="2" priority="3">
      <formula>$AB245=FALSE</formula>
    </cfRule>
  </conditionalFormatting>
  <conditionalFormatting sqref="AB279:AB303">
    <cfRule type="expression" dxfId="1" priority="2">
      <formula>$AB279=FALSE</formula>
    </cfRule>
  </conditionalFormatting>
  <conditionalFormatting sqref="AB313:AB337">
    <cfRule type="expression" dxfId="0" priority="1">
      <formula>$AB313=FALSE</formula>
    </cfRule>
  </conditionalFormatting>
  <pageMargins left="0" right="0" top="0" bottom="0"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E213"/>
  <sheetViews>
    <sheetView view="pageBreakPreview" zoomScale="110" zoomScaleNormal="130" zoomScaleSheetLayoutView="110" workbookViewId="0">
      <selection activeCell="R90" sqref="R90"/>
    </sheetView>
  </sheetViews>
  <sheetFormatPr defaultRowHeight="13.5"/>
  <cols>
    <col min="1" max="1" width="1.375" style="1429" customWidth="1"/>
    <col min="2" max="2" width="7.625" style="1429" customWidth="1"/>
    <col min="3" max="3" width="6.625" style="1429" customWidth="1"/>
    <col min="4" max="4" width="7.375" style="1477" customWidth="1"/>
    <col min="5" max="14" width="6.5" style="1429" customWidth="1"/>
    <col min="15" max="15" width="1.125" style="1429" customWidth="1"/>
    <col min="16" max="16" width="5.75" style="1429" customWidth="1"/>
    <col min="17" max="16384" width="9" style="1429"/>
  </cols>
  <sheetData>
    <row r="1" spans="1:18" ht="15">
      <c r="A1" s="1422"/>
      <c r="B1" s="1423" t="s">
        <v>1427</v>
      </c>
      <c r="C1" s="1424"/>
      <c r="D1" s="1425"/>
      <c r="E1" s="1424"/>
      <c r="F1" s="1426"/>
      <c r="G1" s="1427"/>
      <c r="H1" s="1424"/>
      <c r="I1" s="1426"/>
      <c r="J1" s="1427"/>
      <c r="K1" s="1428"/>
      <c r="N1" s="1430" t="s">
        <v>1019</v>
      </c>
    </row>
    <row r="2" spans="1:18" ht="14.25" thickBot="1">
      <c r="B2" s="1431"/>
      <c r="D2" s="1432"/>
      <c r="F2" s="1433"/>
      <c r="G2" s="1434"/>
      <c r="I2" s="1433"/>
      <c r="J2" s="1434"/>
      <c r="K2" s="1435"/>
      <c r="N2" s="276" t="s">
        <v>1009</v>
      </c>
    </row>
    <row r="3" spans="1:18" ht="14.25" thickBot="1">
      <c r="B3" s="1758"/>
      <c r="C3" s="1759"/>
      <c r="D3" s="1436" t="s">
        <v>436</v>
      </c>
      <c r="E3" s="1437" t="s">
        <v>1895</v>
      </c>
      <c r="F3" s="1438" t="s">
        <v>945</v>
      </c>
      <c r="G3" s="1438" t="s">
        <v>946</v>
      </c>
      <c r="H3" s="1438" t="s">
        <v>525</v>
      </c>
      <c r="I3" s="1438" t="s">
        <v>449</v>
      </c>
      <c r="J3" s="1438" t="s">
        <v>450</v>
      </c>
      <c r="K3" s="1438" t="s">
        <v>551</v>
      </c>
      <c r="L3" s="1438" t="s">
        <v>942</v>
      </c>
      <c r="M3" s="1438" t="s">
        <v>1021</v>
      </c>
      <c r="N3" s="1439" t="s">
        <v>1211</v>
      </c>
      <c r="Q3" s="1440" t="s">
        <v>1022</v>
      </c>
      <c r="R3" s="1437" t="s">
        <v>1020</v>
      </c>
    </row>
    <row r="4" spans="1:18">
      <c r="B4" s="1760" t="s">
        <v>1896</v>
      </c>
      <c r="C4" s="1763" t="s">
        <v>1897</v>
      </c>
      <c r="D4" s="1436" t="s">
        <v>26</v>
      </c>
      <c r="E4" s="502">
        <v>15017</v>
      </c>
      <c r="F4" s="503">
        <v>14451</v>
      </c>
      <c r="G4" s="503">
        <v>14089</v>
      </c>
      <c r="H4" s="503">
        <v>14753</v>
      </c>
      <c r="I4" s="503">
        <v>15776</v>
      </c>
      <c r="J4" s="503">
        <v>16257</v>
      </c>
      <c r="K4" s="503">
        <v>16291</v>
      </c>
      <c r="L4" s="503">
        <v>16104</v>
      </c>
      <c r="M4" s="503">
        <v>15688</v>
      </c>
      <c r="N4" s="504">
        <f>SUM(N5:N11)</f>
        <v>15627</v>
      </c>
      <c r="Q4" s="1441">
        <v>14458</v>
      </c>
      <c r="R4" s="502">
        <v>14650</v>
      </c>
    </row>
    <row r="5" spans="1:18">
      <c r="B5" s="1761"/>
      <c r="C5" s="1764"/>
      <c r="D5" s="1442" t="s">
        <v>437</v>
      </c>
      <c r="E5" s="505">
        <v>11364</v>
      </c>
      <c r="F5" s="506">
        <v>10835</v>
      </c>
      <c r="G5" s="506">
        <v>10707</v>
      </c>
      <c r="H5" s="506">
        <v>11474</v>
      </c>
      <c r="I5" s="506">
        <v>12447</v>
      </c>
      <c r="J5" s="506">
        <v>13011</v>
      </c>
      <c r="K5" s="506">
        <v>12981</v>
      </c>
      <c r="L5" s="506">
        <v>12733</v>
      </c>
      <c r="M5" s="506">
        <v>12383</v>
      </c>
      <c r="N5" s="507">
        <v>12319</v>
      </c>
      <c r="Q5" s="1443">
        <v>10866</v>
      </c>
      <c r="R5" s="505">
        <v>11132</v>
      </c>
    </row>
    <row r="6" spans="1:18">
      <c r="B6" s="1761"/>
      <c r="C6" s="1764"/>
      <c r="D6" s="1444" t="s">
        <v>438</v>
      </c>
      <c r="E6" s="508">
        <v>125</v>
      </c>
      <c r="F6" s="509">
        <v>111</v>
      </c>
      <c r="G6" s="509">
        <v>91</v>
      </c>
      <c r="H6" s="509">
        <v>97</v>
      </c>
      <c r="I6" s="509">
        <v>117</v>
      </c>
      <c r="J6" s="509">
        <v>111</v>
      </c>
      <c r="K6" s="509">
        <v>124</v>
      </c>
      <c r="L6" s="509">
        <v>107</v>
      </c>
      <c r="M6" s="509">
        <v>113</v>
      </c>
      <c r="N6" s="149">
        <v>103</v>
      </c>
      <c r="Q6" s="1445">
        <v>112</v>
      </c>
      <c r="R6" s="508">
        <v>115</v>
      </c>
    </row>
    <row r="7" spans="1:18">
      <c r="B7" s="1761"/>
      <c r="C7" s="1764"/>
      <c r="D7" s="1444" t="s">
        <v>10</v>
      </c>
      <c r="E7" s="508">
        <v>344</v>
      </c>
      <c r="F7" s="509">
        <v>353</v>
      </c>
      <c r="G7" s="509">
        <v>293</v>
      </c>
      <c r="H7" s="509">
        <v>284</v>
      </c>
      <c r="I7" s="509">
        <v>302</v>
      </c>
      <c r="J7" s="509">
        <v>311</v>
      </c>
      <c r="K7" s="509">
        <v>316</v>
      </c>
      <c r="L7" s="509">
        <v>407</v>
      </c>
      <c r="M7" s="509">
        <v>364</v>
      </c>
      <c r="N7" s="149">
        <v>356</v>
      </c>
      <c r="Q7" s="1445">
        <v>337</v>
      </c>
      <c r="R7" s="508">
        <v>332</v>
      </c>
    </row>
    <row r="8" spans="1:18">
      <c r="B8" s="1761"/>
      <c r="C8" s="1764"/>
      <c r="D8" s="1444" t="s">
        <v>439</v>
      </c>
      <c r="E8" s="508">
        <v>407</v>
      </c>
      <c r="F8" s="509">
        <v>396</v>
      </c>
      <c r="G8" s="509">
        <v>404</v>
      </c>
      <c r="H8" s="509">
        <v>431</v>
      </c>
      <c r="I8" s="509">
        <v>468</v>
      </c>
      <c r="J8" s="509">
        <v>442</v>
      </c>
      <c r="K8" s="509">
        <v>500</v>
      </c>
      <c r="L8" s="509">
        <v>507</v>
      </c>
      <c r="M8" s="509">
        <v>492</v>
      </c>
      <c r="N8" s="149">
        <v>493</v>
      </c>
      <c r="Q8" s="1445">
        <v>446</v>
      </c>
      <c r="R8" s="508">
        <v>425</v>
      </c>
    </row>
    <row r="9" spans="1:18">
      <c r="B9" s="1761"/>
      <c r="C9" s="1764"/>
      <c r="D9" s="1444" t="s">
        <v>440</v>
      </c>
      <c r="E9" s="508">
        <v>2383</v>
      </c>
      <c r="F9" s="509">
        <v>2336</v>
      </c>
      <c r="G9" s="509">
        <v>2227</v>
      </c>
      <c r="H9" s="509">
        <v>2094</v>
      </c>
      <c r="I9" s="509">
        <v>2103</v>
      </c>
      <c r="J9" s="509">
        <v>2042</v>
      </c>
      <c r="K9" s="509">
        <v>2011</v>
      </c>
      <c r="L9" s="509">
        <v>2003</v>
      </c>
      <c r="M9" s="509">
        <v>2022</v>
      </c>
      <c r="N9" s="149">
        <v>2053</v>
      </c>
      <c r="Q9" s="1446">
        <v>2386</v>
      </c>
      <c r="R9" s="508">
        <v>2304</v>
      </c>
    </row>
    <row r="10" spans="1:18">
      <c r="B10" s="1761"/>
      <c r="C10" s="1764"/>
      <c r="D10" s="1444" t="s">
        <v>441</v>
      </c>
      <c r="E10" s="508">
        <v>298</v>
      </c>
      <c r="F10" s="509">
        <v>343</v>
      </c>
      <c r="G10" s="509">
        <v>294</v>
      </c>
      <c r="H10" s="509">
        <v>285</v>
      </c>
      <c r="I10" s="509">
        <v>262</v>
      </c>
      <c r="J10" s="509">
        <v>265</v>
      </c>
      <c r="K10" s="509">
        <v>271</v>
      </c>
      <c r="L10" s="509">
        <v>274</v>
      </c>
      <c r="M10" s="509">
        <v>242</v>
      </c>
      <c r="N10" s="149">
        <v>236</v>
      </c>
      <c r="Q10" s="1445">
        <v>217</v>
      </c>
      <c r="R10" s="508">
        <v>242</v>
      </c>
    </row>
    <row r="11" spans="1:18" ht="14.25" thickBot="1">
      <c r="B11" s="1761"/>
      <c r="C11" s="1765"/>
      <c r="D11" s="1447" t="s">
        <v>442</v>
      </c>
      <c r="E11" s="510">
        <v>96</v>
      </c>
      <c r="F11" s="511">
        <v>77</v>
      </c>
      <c r="G11" s="511">
        <v>73</v>
      </c>
      <c r="H11" s="511">
        <v>88</v>
      </c>
      <c r="I11" s="511">
        <v>77</v>
      </c>
      <c r="J11" s="511">
        <v>75</v>
      </c>
      <c r="K11" s="511">
        <v>88</v>
      </c>
      <c r="L11" s="511">
        <v>73</v>
      </c>
      <c r="M11" s="511">
        <v>72</v>
      </c>
      <c r="N11" s="512">
        <v>67</v>
      </c>
      <c r="Q11" s="1448">
        <v>94</v>
      </c>
      <c r="R11" s="510">
        <v>100</v>
      </c>
    </row>
    <row r="12" spans="1:18" ht="13.5" customHeight="1">
      <c r="B12" s="1761"/>
      <c r="C12" s="1764" t="s">
        <v>1023</v>
      </c>
      <c r="D12" s="1449" t="s">
        <v>443</v>
      </c>
      <c r="E12" s="513">
        <v>13159</v>
      </c>
      <c r="F12" s="514">
        <v>13190</v>
      </c>
      <c r="G12" s="514">
        <v>13194</v>
      </c>
      <c r="H12" s="514">
        <v>13269</v>
      </c>
      <c r="I12" s="514">
        <v>13749</v>
      </c>
      <c r="J12" s="514">
        <v>14351</v>
      </c>
      <c r="K12" s="514">
        <v>15200</v>
      </c>
      <c r="L12" s="514">
        <v>16003</v>
      </c>
      <c r="M12" s="514">
        <v>16628</v>
      </c>
      <c r="N12" s="515">
        <f>SUM(N13:N19)</f>
        <v>17275</v>
      </c>
      <c r="Q12" s="1450">
        <v>12624</v>
      </c>
      <c r="R12" s="513">
        <v>12997</v>
      </c>
    </row>
    <row r="13" spans="1:18">
      <c r="B13" s="1761"/>
      <c r="C13" s="1764"/>
      <c r="D13" s="1442" t="s">
        <v>437</v>
      </c>
      <c r="E13" s="505">
        <v>809</v>
      </c>
      <c r="F13" s="506">
        <v>760</v>
      </c>
      <c r="G13" s="506">
        <v>741</v>
      </c>
      <c r="H13" s="506">
        <v>741</v>
      </c>
      <c r="I13" s="506">
        <v>820</v>
      </c>
      <c r="J13" s="506">
        <v>1103</v>
      </c>
      <c r="K13" s="506">
        <v>1235</v>
      </c>
      <c r="L13" s="506">
        <v>1203</v>
      </c>
      <c r="M13" s="516">
        <v>1243</v>
      </c>
      <c r="N13" s="507">
        <v>1235</v>
      </c>
      <c r="Q13" s="1451">
        <v>765</v>
      </c>
      <c r="R13" s="505">
        <v>800</v>
      </c>
    </row>
    <row r="14" spans="1:18">
      <c r="B14" s="1761"/>
      <c r="C14" s="1764"/>
      <c r="D14" s="1444" t="s">
        <v>438</v>
      </c>
      <c r="E14" s="508">
        <v>481</v>
      </c>
      <c r="F14" s="509">
        <v>368</v>
      </c>
      <c r="G14" s="509">
        <v>330</v>
      </c>
      <c r="H14" s="509">
        <v>336</v>
      </c>
      <c r="I14" s="509">
        <v>338</v>
      </c>
      <c r="J14" s="509">
        <v>382</v>
      </c>
      <c r="K14" s="509">
        <v>351</v>
      </c>
      <c r="L14" s="509">
        <v>357</v>
      </c>
      <c r="M14" s="509">
        <v>678</v>
      </c>
      <c r="N14" s="149">
        <v>783</v>
      </c>
      <c r="Q14" s="1445">
        <v>478</v>
      </c>
      <c r="R14" s="508">
        <v>572</v>
      </c>
    </row>
    <row r="15" spans="1:18">
      <c r="B15" s="1761"/>
      <c r="C15" s="1764"/>
      <c r="D15" s="1444" t="s">
        <v>10</v>
      </c>
      <c r="E15" s="508">
        <v>9067</v>
      </c>
      <c r="F15" s="509">
        <v>8972</v>
      </c>
      <c r="G15" s="509">
        <v>8933</v>
      </c>
      <c r="H15" s="509">
        <v>8981</v>
      </c>
      <c r="I15" s="509">
        <v>9379</v>
      </c>
      <c r="J15" s="509">
        <v>9616</v>
      </c>
      <c r="K15" s="509">
        <v>10197</v>
      </c>
      <c r="L15" s="509">
        <v>10729</v>
      </c>
      <c r="M15" s="509">
        <v>10895</v>
      </c>
      <c r="N15" s="149">
        <v>11271</v>
      </c>
      <c r="Q15" s="1446">
        <v>8914</v>
      </c>
      <c r="R15" s="508">
        <v>9039</v>
      </c>
    </row>
    <row r="16" spans="1:18">
      <c r="B16" s="1761"/>
      <c r="C16" s="1764"/>
      <c r="D16" s="1444" t="s">
        <v>439</v>
      </c>
      <c r="E16" s="508">
        <v>101</v>
      </c>
      <c r="F16" s="509">
        <v>97</v>
      </c>
      <c r="G16" s="509">
        <v>77</v>
      </c>
      <c r="H16" s="509">
        <v>74</v>
      </c>
      <c r="I16" s="509">
        <v>68</v>
      </c>
      <c r="J16" s="509">
        <v>87</v>
      </c>
      <c r="K16" s="509">
        <v>81</v>
      </c>
      <c r="L16" s="509">
        <v>134</v>
      </c>
      <c r="M16" s="509">
        <v>156</v>
      </c>
      <c r="N16" s="149">
        <v>184</v>
      </c>
      <c r="Q16" s="1445">
        <v>79</v>
      </c>
      <c r="R16" s="508">
        <v>79</v>
      </c>
    </row>
    <row r="17" spans="2:18">
      <c r="B17" s="1761"/>
      <c r="C17" s="1764"/>
      <c r="D17" s="1444" t="s">
        <v>440</v>
      </c>
      <c r="E17" s="508">
        <v>2592</v>
      </c>
      <c r="F17" s="509">
        <v>2865</v>
      </c>
      <c r="G17" s="509">
        <v>2982</v>
      </c>
      <c r="H17" s="509">
        <v>3021</v>
      </c>
      <c r="I17" s="509">
        <v>3006</v>
      </c>
      <c r="J17" s="509">
        <v>3022</v>
      </c>
      <c r="K17" s="509">
        <v>3187</v>
      </c>
      <c r="L17" s="509">
        <v>3444</v>
      </c>
      <c r="M17" s="509">
        <v>3512</v>
      </c>
      <c r="N17" s="149">
        <v>3652</v>
      </c>
      <c r="Q17" s="1446">
        <v>2266</v>
      </c>
      <c r="R17" s="508">
        <v>2395</v>
      </c>
    </row>
    <row r="18" spans="2:18">
      <c r="B18" s="1761"/>
      <c r="C18" s="1764"/>
      <c r="D18" s="1444" t="s">
        <v>441</v>
      </c>
      <c r="E18" s="508">
        <v>59</v>
      </c>
      <c r="F18" s="509">
        <v>52</v>
      </c>
      <c r="G18" s="509">
        <v>65</v>
      </c>
      <c r="H18" s="509">
        <v>63</v>
      </c>
      <c r="I18" s="509">
        <v>71</v>
      </c>
      <c r="J18" s="509">
        <v>79</v>
      </c>
      <c r="K18" s="509">
        <v>84</v>
      </c>
      <c r="L18" s="509">
        <v>86</v>
      </c>
      <c r="M18" s="509">
        <v>81</v>
      </c>
      <c r="N18" s="149">
        <v>94</v>
      </c>
      <c r="Q18" s="1445">
        <v>64</v>
      </c>
      <c r="R18" s="508">
        <v>48</v>
      </c>
    </row>
    <row r="19" spans="2:18" ht="14.25" thickBot="1">
      <c r="B19" s="1761"/>
      <c r="C19" s="1764"/>
      <c r="D19" s="1452" t="s">
        <v>442</v>
      </c>
      <c r="E19" s="517">
        <v>50</v>
      </c>
      <c r="F19" s="518">
        <v>76</v>
      </c>
      <c r="G19" s="518">
        <v>66</v>
      </c>
      <c r="H19" s="518">
        <v>53</v>
      </c>
      <c r="I19" s="518">
        <v>67</v>
      </c>
      <c r="J19" s="518">
        <v>62</v>
      </c>
      <c r="K19" s="518">
        <v>65</v>
      </c>
      <c r="L19" s="518">
        <v>50</v>
      </c>
      <c r="M19" s="518">
        <v>63</v>
      </c>
      <c r="N19" s="519">
        <v>56</v>
      </c>
      <c r="Q19" s="1453">
        <v>58</v>
      </c>
      <c r="R19" s="517">
        <v>64</v>
      </c>
    </row>
    <row r="20" spans="2:18" ht="13.5" customHeight="1">
      <c r="B20" s="1761"/>
      <c r="C20" s="1763" t="s">
        <v>1024</v>
      </c>
      <c r="D20" s="1454" t="s">
        <v>443</v>
      </c>
      <c r="E20" s="502">
        <v>17987</v>
      </c>
      <c r="F20" s="503">
        <v>18401</v>
      </c>
      <c r="G20" s="503">
        <v>22255</v>
      </c>
      <c r="H20" s="503">
        <v>19928</v>
      </c>
      <c r="I20" s="503">
        <v>19921</v>
      </c>
      <c r="J20" s="503">
        <v>21282</v>
      </c>
      <c r="K20" s="503">
        <v>23899</v>
      </c>
      <c r="L20" s="503">
        <v>24991</v>
      </c>
      <c r="M20" s="503">
        <v>25911</v>
      </c>
      <c r="N20" s="504">
        <f>SUM(N21:N27)</f>
        <v>27362</v>
      </c>
      <c r="Q20" s="1441">
        <v>17017</v>
      </c>
      <c r="R20" s="502">
        <v>16833</v>
      </c>
    </row>
    <row r="21" spans="2:18">
      <c r="B21" s="1761"/>
      <c r="C21" s="1764"/>
      <c r="D21" s="1442" t="s">
        <v>437</v>
      </c>
      <c r="E21" s="505">
        <v>6178</v>
      </c>
      <c r="F21" s="506">
        <v>6175</v>
      </c>
      <c r="G21" s="506">
        <v>7586</v>
      </c>
      <c r="H21" s="506">
        <v>7281</v>
      </c>
      <c r="I21" s="506">
        <v>7062</v>
      </c>
      <c r="J21" s="506">
        <v>6205</v>
      </c>
      <c r="K21" s="506">
        <v>8939</v>
      </c>
      <c r="L21" s="506">
        <v>9565</v>
      </c>
      <c r="M21" s="506">
        <v>9461</v>
      </c>
      <c r="N21" s="507">
        <v>10349</v>
      </c>
      <c r="Q21" s="1443">
        <v>5396</v>
      </c>
      <c r="R21" s="505">
        <v>5637</v>
      </c>
    </row>
    <row r="22" spans="2:18">
      <c r="B22" s="1761"/>
      <c r="C22" s="1764"/>
      <c r="D22" s="1444" t="s">
        <v>438</v>
      </c>
      <c r="E22" s="508">
        <v>1097</v>
      </c>
      <c r="F22" s="509">
        <v>1089</v>
      </c>
      <c r="G22" s="509">
        <v>1047</v>
      </c>
      <c r="H22" s="509">
        <v>1104</v>
      </c>
      <c r="I22" s="509">
        <v>1183</v>
      </c>
      <c r="J22" s="509">
        <v>1101</v>
      </c>
      <c r="K22" s="509">
        <v>1325</v>
      </c>
      <c r="L22" s="509">
        <v>1486</v>
      </c>
      <c r="M22" s="509">
        <v>1036</v>
      </c>
      <c r="N22" s="149">
        <v>1135</v>
      </c>
      <c r="Q22" s="1446">
        <v>1156</v>
      </c>
      <c r="R22" s="508">
        <v>1345</v>
      </c>
    </row>
    <row r="23" spans="2:18">
      <c r="B23" s="1761"/>
      <c r="C23" s="1764"/>
      <c r="D23" s="1444" t="s">
        <v>10</v>
      </c>
      <c r="E23" s="508">
        <v>6133</v>
      </c>
      <c r="F23" s="509">
        <v>6582</v>
      </c>
      <c r="G23" s="509">
        <v>7694</v>
      </c>
      <c r="H23" s="509">
        <v>6287</v>
      </c>
      <c r="I23" s="509">
        <v>6250</v>
      </c>
      <c r="J23" s="509">
        <v>7915</v>
      </c>
      <c r="K23" s="509">
        <v>6666</v>
      </c>
      <c r="L23" s="509">
        <v>6131</v>
      </c>
      <c r="M23" s="509">
        <v>6631</v>
      </c>
      <c r="N23" s="149">
        <v>7209</v>
      </c>
      <c r="Q23" s="1446">
        <v>5903</v>
      </c>
      <c r="R23" s="508">
        <v>5208</v>
      </c>
    </row>
    <row r="24" spans="2:18">
      <c r="B24" s="1761"/>
      <c r="C24" s="1764"/>
      <c r="D24" s="1444" t="s">
        <v>439</v>
      </c>
      <c r="E24" s="508">
        <v>470</v>
      </c>
      <c r="F24" s="509">
        <v>517</v>
      </c>
      <c r="G24" s="509">
        <v>474</v>
      </c>
      <c r="H24" s="509">
        <v>537</v>
      </c>
      <c r="I24" s="509">
        <v>589</v>
      </c>
      <c r="J24" s="509">
        <v>744</v>
      </c>
      <c r="K24" s="509">
        <v>611</v>
      </c>
      <c r="L24" s="509">
        <v>654</v>
      </c>
      <c r="M24" s="509">
        <v>713</v>
      </c>
      <c r="N24" s="149">
        <v>745</v>
      </c>
      <c r="Q24" s="1445">
        <v>379</v>
      </c>
      <c r="R24" s="508">
        <v>454</v>
      </c>
    </row>
    <row r="25" spans="2:18">
      <c r="B25" s="1761"/>
      <c r="C25" s="1764"/>
      <c r="D25" s="1444" t="s">
        <v>440</v>
      </c>
      <c r="E25" s="508">
        <v>3477</v>
      </c>
      <c r="F25" s="509">
        <v>3379</v>
      </c>
      <c r="G25" s="509">
        <v>4818</v>
      </c>
      <c r="H25" s="509">
        <v>4042</v>
      </c>
      <c r="I25" s="509">
        <v>4110</v>
      </c>
      <c r="J25" s="509">
        <v>4586</v>
      </c>
      <c r="K25" s="509">
        <v>5573</v>
      </c>
      <c r="L25" s="509">
        <v>6347</v>
      </c>
      <c r="M25" s="509">
        <v>7205</v>
      </c>
      <c r="N25" s="149">
        <v>7000</v>
      </c>
      <c r="Q25" s="1446">
        <v>3615</v>
      </c>
      <c r="R25" s="508">
        <v>3563</v>
      </c>
    </row>
    <row r="26" spans="2:18">
      <c r="B26" s="1761"/>
      <c r="C26" s="1764"/>
      <c r="D26" s="1444" t="s">
        <v>441</v>
      </c>
      <c r="E26" s="508">
        <v>289</v>
      </c>
      <c r="F26" s="509">
        <v>326</v>
      </c>
      <c r="G26" s="509">
        <v>340</v>
      </c>
      <c r="H26" s="509">
        <v>341</v>
      </c>
      <c r="I26" s="509">
        <v>389</v>
      </c>
      <c r="J26" s="509">
        <v>424</v>
      </c>
      <c r="K26" s="509">
        <v>440</v>
      </c>
      <c r="L26" s="509">
        <v>459</v>
      </c>
      <c r="M26" s="509">
        <v>462</v>
      </c>
      <c r="N26" s="149">
        <v>496</v>
      </c>
      <c r="Q26" s="1445">
        <v>283</v>
      </c>
      <c r="R26" s="508">
        <v>298</v>
      </c>
    </row>
    <row r="27" spans="2:18" ht="14.25" thickBot="1">
      <c r="B27" s="1762"/>
      <c r="C27" s="1765"/>
      <c r="D27" s="1447" t="s">
        <v>442</v>
      </c>
      <c r="E27" s="510">
        <v>343</v>
      </c>
      <c r="F27" s="511">
        <v>333</v>
      </c>
      <c r="G27" s="511">
        <v>296</v>
      </c>
      <c r="H27" s="511">
        <v>336</v>
      </c>
      <c r="I27" s="511">
        <v>338</v>
      </c>
      <c r="J27" s="511">
        <v>307</v>
      </c>
      <c r="K27" s="511">
        <v>345</v>
      </c>
      <c r="L27" s="511">
        <v>349</v>
      </c>
      <c r="M27" s="511">
        <v>403</v>
      </c>
      <c r="N27" s="512">
        <v>428</v>
      </c>
      <c r="Q27" s="1448">
        <v>285</v>
      </c>
      <c r="R27" s="510">
        <v>328</v>
      </c>
    </row>
    <row r="28" spans="2:18">
      <c r="B28" s="1766" t="s">
        <v>1898</v>
      </c>
      <c r="C28" s="1763" t="s">
        <v>1897</v>
      </c>
      <c r="D28" s="1454" t="s">
        <v>443</v>
      </c>
      <c r="E28" s="502">
        <v>4323</v>
      </c>
      <c r="F28" s="503">
        <v>4241</v>
      </c>
      <c r="G28" s="503">
        <v>4046</v>
      </c>
      <c r="H28" s="503">
        <v>4163</v>
      </c>
      <c r="I28" s="503">
        <v>4454</v>
      </c>
      <c r="J28" s="503">
        <v>4621</v>
      </c>
      <c r="K28" s="503">
        <v>4736</v>
      </c>
      <c r="L28" s="503">
        <v>4511</v>
      </c>
      <c r="M28" s="503">
        <v>4313</v>
      </c>
      <c r="N28" s="504">
        <f>SUM(N29:N35)</f>
        <v>4132</v>
      </c>
      <c r="Q28" s="1441">
        <v>4068</v>
      </c>
      <c r="R28" s="502">
        <v>4270</v>
      </c>
    </row>
    <row r="29" spans="2:18">
      <c r="B29" s="1761"/>
      <c r="C29" s="1764"/>
      <c r="D29" s="1442" t="s">
        <v>437</v>
      </c>
      <c r="E29" s="505">
        <v>3238</v>
      </c>
      <c r="F29" s="506">
        <v>3155</v>
      </c>
      <c r="G29" s="506">
        <v>3057</v>
      </c>
      <c r="H29" s="506">
        <v>3220</v>
      </c>
      <c r="I29" s="506">
        <v>3505</v>
      </c>
      <c r="J29" s="506">
        <v>3699</v>
      </c>
      <c r="K29" s="506">
        <v>3752</v>
      </c>
      <c r="L29" s="506">
        <v>3478</v>
      </c>
      <c r="M29" s="506">
        <v>3296</v>
      </c>
      <c r="N29" s="507">
        <v>3184</v>
      </c>
      <c r="Q29" s="1443">
        <v>2998</v>
      </c>
      <c r="R29" s="505">
        <v>3145</v>
      </c>
    </row>
    <row r="30" spans="2:18">
      <c r="B30" s="1761"/>
      <c r="C30" s="1764"/>
      <c r="D30" s="1444" t="s">
        <v>438</v>
      </c>
      <c r="E30" s="508">
        <v>26</v>
      </c>
      <c r="F30" s="509">
        <v>39</v>
      </c>
      <c r="G30" s="509">
        <v>37</v>
      </c>
      <c r="H30" s="509">
        <v>40</v>
      </c>
      <c r="I30" s="509">
        <v>31</v>
      </c>
      <c r="J30" s="509">
        <v>29</v>
      </c>
      <c r="K30" s="509">
        <v>33</v>
      </c>
      <c r="L30" s="509">
        <v>39</v>
      </c>
      <c r="M30" s="509">
        <v>31</v>
      </c>
      <c r="N30" s="149">
        <v>35</v>
      </c>
      <c r="Q30" s="1445">
        <v>37</v>
      </c>
      <c r="R30" s="508">
        <v>35</v>
      </c>
    </row>
    <row r="31" spans="2:18">
      <c r="B31" s="1761"/>
      <c r="C31" s="1764"/>
      <c r="D31" s="1444" t="s">
        <v>10</v>
      </c>
      <c r="E31" s="508">
        <v>133</v>
      </c>
      <c r="F31" s="509">
        <v>116</v>
      </c>
      <c r="G31" s="509">
        <v>109</v>
      </c>
      <c r="H31" s="509">
        <v>103</v>
      </c>
      <c r="I31" s="509">
        <v>109</v>
      </c>
      <c r="J31" s="509">
        <v>102</v>
      </c>
      <c r="K31" s="509">
        <v>119</v>
      </c>
      <c r="L31" s="509">
        <v>142</v>
      </c>
      <c r="M31" s="509">
        <v>161</v>
      </c>
      <c r="N31" s="149">
        <v>111</v>
      </c>
      <c r="Q31" s="1445">
        <v>125</v>
      </c>
      <c r="R31" s="508">
        <v>126</v>
      </c>
    </row>
    <row r="32" spans="2:18">
      <c r="B32" s="1761"/>
      <c r="C32" s="1764"/>
      <c r="D32" s="1444" t="s">
        <v>439</v>
      </c>
      <c r="E32" s="508">
        <v>114</v>
      </c>
      <c r="F32" s="509">
        <v>113</v>
      </c>
      <c r="G32" s="509">
        <v>112</v>
      </c>
      <c r="H32" s="509">
        <v>109</v>
      </c>
      <c r="I32" s="509">
        <v>117</v>
      </c>
      <c r="J32" s="509">
        <v>131</v>
      </c>
      <c r="K32" s="509">
        <v>143</v>
      </c>
      <c r="L32" s="509">
        <v>134</v>
      </c>
      <c r="M32" s="509">
        <v>140</v>
      </c>
      <c r="N32" s="149">
        <v>135</v>
      </c>
      <c r="Q32" s="1445">
        <v>137</v>
      </c>
      <c r="R32" s="508">
        <v>130</v>
      </c>
    </row>
    <row r="33" spans="2:18">
      <c r="B33" s="1761"/>
      <c r="C33" s="1764"/>
      <c r="D33" s="1444" t="s">
        <v>440</v>
      </c>
      <c r="E33" s="508">
        <v>714</v>
      </c>
      <c r="F33" s="509">
        <v>702</v>
      </c>
      <c r="G33" s="509">
        <v>630</v>
      </c>
      <c r="H33" s="509">
        <v>601</v>
      </c>
      <c r="I33" s="509">
        <v>601</v>
      </c>
      <c r="J33" s="509">
        <v>582</v>
      </c>
      <c r="K33" s="509">
        <v>610</v>
      </c>
      <c r="L33" s="509">
        <v>624</v>
      </c>
      <c r="M33" s="509">
        <v>599</v>
      </c>
      <c r="N33" s="149">
        <v>590</v>
      </c>
      <c r="Q33" s="1445">
        <v>692</v>
      </c>
      <c r="R33" s="508">
        <v>752</v>
      </c>
    </row>
    <row r="34" spans="2:18">
      <c r="B34" s="1761"/>
      <c r="C34" s="1764"/>
      <c r="D34" s="1444" t="s">
        <v>441</v>
      </c>
      <c r="E34" s="508">
        <v>70</v>
      </c>
      <c r="F34" s="509">
        <v>90</v>
      </c>
      <c r="G34" s="509">
        <v>84</v>
      </c>
      <c r="H34" s="509">
        <v>84</v>
      </c>
      <c r="I34" s="509">
        <v>79</v>
      </c>
      <c r="J34" s="509">
        <v>58</v>
      </c>
      <c r="K34" s="509">
        <v>57</v>
      </c>
      <c r="L34" s="509">
        <v>68</v>
      </c>
      <c r="M34" s="509">
        <v>62</v>
      </c>
      <c r="N34" s="149">
        <v>55</v>
      </c>
      <c r="Q34" s="1445">
        <v>52</v>
      </c>
      <c r="R34" s="508">
        <v>52</v>
      </c>
    </row>
    <row r="35" spans="2:18" ht="14.25" thickBot="1">
      <c r="B35" s="1761"/>
      <c r="C35" s="1765"/>
      <c r="D35" s="1447" t="s">
        <v>442</v>
      </c>
      <c r="E35" s="510">
        <v>28</v>
      </c>
      <c r="F35" s="511">
        <v>26</v>
      </c>
      <c r="G35" s="511">
        <v>17</v>
      </c>
      <c r="H35" s="511">
        <v>6</v>
      </c>
      <c r="I35" s="511">
        <v>12</v>
      </c>
      <c r="J35" s="511">
        <v>20</v>
      </c>
      <c r="K35" s="511">
        <v>22</v>
      </c>
      <c r="L35" s="511">
        <v>26</v>
      </c>
      <c r="M35" s="511">
        <v>24</v>
      </c>
      <c r="N35" s="512">
        <v>22</v>
      </c>
      <c r="Q35" s="1448">
        <v>27</v>
      </c>
      <c r="R35" s="510">
        <v>30</v>
      </c>
    </row>
    <row r="36" spans="2:18" ht="13.5" customHeight="1">
      <c r="B36" s="1761"/>
      <c r="C36" s="1764" t="s">
        <v>1023</v>
      </c>
      <c r="D36" s="1454" t="s">
        <v>443</v>
      </c>
      <c r="E36" s="502">
        <v>3595</v>
      </c>
      <c r="F36" s="503">
        <v>3492</v>
      </c>
      <c r="G36" s="503">
        <v>3281</v>
      </c>
      <c r="H36" s="503">
        <v>3308</v>
      </c>
      <c r="I36" s="503">
        <v>3527</v>
      </c>
      <c r="J36" s="503">
        <v>3648</v>
      </c>
      <c r="K36" s="503">
        <v>3783</v>
      </c>
      <c r="L36" s="503">
        <v>3891</v>
      </c>
      <c r="M36" s="503">
        <v>4054</v>
      </c>
      <c r="N36" s="504">
        <f>SUM(N37:N43)</f>
        <v>4183</v>
      </c>
      <c r="Q36" s="1441">
        <v>3434</v>
      </c>
      <c r="R36" s="502">
        <v>3572</v>
      </c>
    </row>
    <row r="37" spans="2:18">
      <c r="B37" s="1761"/>
      <c r="C37" s="1764"/>
      <c r="D37" s="1442" t="s">
        <v>437</v>
      </c>
      <c r="E37" s="505">
        <v>170</v>
      </c>
      <c r="F37" s="506">
        <v>162</v>
      </c>
      <c r="G37" s="506">
        <v>164</v>
      </c>
      <c r="H37" s="506">
        <v>173</v>
      </c>
      <c r="I37" s="506">
        <v>168</v>
      </c>
      <c r="J37" s="506">
        <v>196</v>
      </c>
      <c r="K37" s="506">
        <v>252</v>
      </c>
      <c r="L37" s="506">
        <v>262</v>
      </c>
      <c r="M37" s="506">
        <v>269</v>
      </c>
      <c r="N37" s="507">
        <v>234</v>
      </c>
      <c r="Q37" s="1451">
        <v>145</v>
      </c>
      <c r="R37" s="505">
        <v>152</v>
      </c>
    </row>
    <row r="38" spans="2:18">
      <c r="B38" s="1761"/>
      <c r="C38" s="1764"/>
      <c r="D38" s="1444" t="s">
        <v>438</v>
      </c>
      <c r="E38" s="508">
        <v>111</v>
      </c>
      <c r="F38" s="509">
        <v>84</v>
      </c>
      <c r="G38" s="509">
        <v>90</v>
      </c>
      <c r="H38" s="509">
        <v>84</v>
      </c>
      <c r="I38" s="509">
        <v>65</v>
      </c>
      <c r="J38" s="509">
        <v>83</v>
      </c>
      <c r="K38" s="509">
        <v>82</v>
      </c>
      <c r="L38" s="509">
        <v>60</v>
      </c>
      <c r="M38" s="509">
        <v>161</v>
      </c>
      <c r="N38" s="149">
        <v>176</v>
      </c>
      <c r="Q38" s="1445">
        <v>108</v>
      </c>
      <c r="R38" s="508">
        <v>132</v>
      </c>
    </row>
    <row r="39" spans="2:18">
      <c r="B39" s="1761"/>
      <c r="C39" s="1764"/>
      <c r="D39" s="1444" t="s">
        <v>10</v>
      </c>
      <c r="E39" s="508">
        <v>2712</v>
      </c>
      <c r="F39" s="509">
        <v>2533</v>
      </c>
      <c r="G39" s="509">
        <v>2332</v>
      </c>
      <c r="H39" s="509">
        <v>2336</v>
      </c>
      <c r="I39" s="509">
        <v>2516</v>
      </c>
      <c r="J39" s="509">
        <v>2609</v>
      </c>
      <c r="K39" s="509">
        <v>2693</v>
      </c>
      <c r="L39" s="509">
        <v>2771</v>
      </c>
      <c r="M39" s="509">
        <v>2820</v>
      </c>
      <c r="N39" s="149">
        <v>2927</v>
      </c>
      <c r="Q39" s="1446">
        <v>2578</v>
      </c>
      <c r="R39" s="508">
        <v>2677</v>
      </c>
    </row>
    <row r="40" spans="2:18">
      <c r="B40" s="1761"/>
      <c r="C40" s="1764"/>
      <c r="D40" s="1444" t="s">
        <v>439</v>
      </c>
      <c r="E40" s="508">
        <v>35</v>
      </c>
      <c r="F40" s="509">
        <v>32</v>
      </c>
      <c r="G40" s="509">
        <v>31</v>
      </c>
      <c r="H40" s="509">
        <v>30</v>
      </c>
      <c r="I40" s="509">
        <v>21</v>
      </c>
      <c r="J40" s="509">
        <v>19</v>
      </c>
      <c r="K40" s="509">
        <v>21</v>
      </c>
      <c r="L40" s="509">
        <v>38</v>
      </c>
      <c r="M40" s="509">
        <v>42</v>
      </c>
      <c r="N40" s="149">
        <v>38</v>
      </c>
      <c r="Q40" s="1445">
        <v>37</v>
      </c>
      <c r="R40" s="508">
        <v>31</v>
      </c>
    </row>
    <row r="41" spans="2:18">
      <c r="B41" s="1761"/>
      <c r="C41" s="1764"/>
      <c r="D41" s="1444" t="s">
        <v>440</v>
      </c>
      <c r="E41" s="508">
        <v>532</v>
      </c>
      <c r="F41" s="509">
        <v>647</v>
      </c>
      <c r="G41" s="509">
        <v>637</v>
      </c>
      <c r="H41" s="509">
        <v>659</v>
      </c>
      <c r="I41" s="509">
        <v>718</v>
      </c>
      <c r="J41" s="509">
        <v>698</v>
      </c>
      <c r="K41" s="509">
        <v>700</v>
      </c>
      <c r="L41" s="509">
        <v>735</v>
      </c>
      <c r="M41" s="509">
        <v>734</v>
      </c>
      <c r="N41" s="149">
        <v>766</v>
      </c>
      <c r="Q41" s="1445">
        <v>537</v>
      </c>
      <c r="R41" s="508">
        <v>547</v>
      </c>
    </row>
    <row r="42" spans="2:18">
      <c r="B42" s="1761"/>
      <c r="C42" s="1764"/>
      <c r="D42" s="1444" t="s">
        <v>441</v>
      </c>
      <c r="E42" s="508">
        <v>17</v>
      </c>
      <c r="F42" s="509">
        <v>16</v>
      </c>
      <c r="G42" s="509">
        <v>11</v>
      </c>
      <c r="H42" s="509">
        <v>9</v>
      </c>
      <c r="I42" s="509">
        <v>16</v>
      </c>
      <c r="J42" s="509">
        <v>14</v>
      </c>
      <c r="K42" s="509">
        <v>12</v>
      </c>
      <c r="L42" s="509">
        <v>10</v>
      </c>
      <c r="M42" s="509">
        <v>15</v>
      </c>
      <c r="N42" s="149">
        <v>24</v>
      </c>
      <c r="Q42" s="1445">
        <v>13</v>
      </c>
      <c r="R42" s="508">
        <v>15</v>
      </c>
    </row>
    <row r="43" spans="2:18" ht="14.25" thickBot="1">
      <c r="B43" s="1761"/>
      <c r="C43" s="1764"/>
      <c r="D43" s="1447" t="s">
        <v>442</v>
      </c>
      <c r="E43" s="510">
        <v>18</v>
      </c>
      <c r="F43" s="511">
        <v>18</v>
      </c>
      <c r="G43" s="511">
        <v>16</v>
      </c>
      <c r="H43" s="511">
        <v>17</v>
      </c>
      <c r="I43" s="511">
        <v>23</v>
      </c>
      <c r="J43" s="511">
        <v>29</v>
      </c>
      <c r="K43" s="511">
        <v>23</v>
      </c>
      <c r="L43" s="511">
        <v>15</v>
      </c>
      <c r="M43" s="511">
        <v>13</v>
      </c>
      <c r="N43" s="512">
        <v>18</v>
      </c>
      <c r="Q43" s="1448">
        <v>16</v>
      </c>
      <c r="R43" s="510">
        <v>18</v>
      </c>
    </row>
    <row r="44" spans="2:18" ht="13.5" customHeight="1">
      <c r="B44" s="1761"/>
      <c r="C44" s="1763" t="s">
        <v>1024</v>
      </c>
      <c r="D44" s="1454" t="s">
        <v>443</v>
      </c>
      <c r="E44" s="502">
        <v>7171</v>
      </c>
      <c r="F44" s="503">
        <v>7713</v>
      </c>
      <c r="G44" s="503">
        <v>10457</v>
      </c>
      <c r="H44" s="503">
        <v>9529</v>
      </c>
      <c r="I44" s="503">
        <v>9548</v>
      </c>
      <c r="J44" s="503">
        <v>11469</v>
      </c>
      <c r="K44" s="503">
        <v>12627</v>
      </c>
      <c r="L44" s="503">
        <v>12812</v>
      </c>
      <c r="M44" s="503">
        <v>12657</v>
      </c>
      <c r="N44" s="504">
        <f>SUM(N45:N51)</f>
        <v>13992</v>
      </c>
      <c r="Q44" s="1441">
        <v>6703</v>
      </c>
      <c r="R44" s="502">
        <v>6787</v>
      </c>
    </row>
    <row r="45" spans="2:18">
      <c r="B45" s="1761"/>
      <c r="C45" s="1764"/>
      <c r="D45" s="1442" t="s">
        <v>437</v>
      </c>
      <c r="E45" s="505">
        <v>2068</v>
      </c>
      <c r="F45" s="506">
        <v>2235</v>
      </c>
      <c r="G45" s="506">
        <v>3371</v>
      </c>
      <c r="H45" s="506">
        <v>3609</v>
      </c>
      <c r="I45" s="506">
        <v>3476</v>
      </c>
      <c r="J45" s="506">
        <v>3372</v>
      </c>
      <c r="K45" s="506">
        <v>5077</v>
      </c>
      <c r="L45" s="506">
        <v>5344</v>
      </c>
      <c r="M45" s="506">
        <v>4731</v>
      </c>
      <c r="N45" s="507">
        <v>5104</v>
      </c>
      <c r="Q45" s="1451">
        <v>1784</v>
      </c>
      <c r="R45" s="505">
        <v>1935</v>
      </c>
    </row>
    <row r="46" spans="2:18">
      <c r="B46" s="1761"/>
      <c r="C46" s="1764"/>
      <c r="D46" s="1444" t="s">
        <v>438</v>
      </c>
      <c r="E46" s="508">
        <v>530</v>
      </c>
      <c r="F46" s="509">
        <v>539</v>
      </c>
      <c r="G46" s="509">
        <v>529</v>
      </c>
      <c r="H46" s="509">
        <v>516</v>
      </c>
      <c r="I46" s="509">
        <v>605</v>
      </c>
      <c r="J46" s="509">
        <v>587</v>
      </c>
      <c r="K46" s="509">
        <v>652</v>
      </c>
      <c r="L46" s="509">
        <v>679</v>
      </c>
      <c r="M46" s="509">
        <v>533</v>
      </c>
      <c r="N46" s="149">
        <v>570</v>
      </c>
      <c r="Q46" s="1445">
        <v>503</v>
      </c>
      <c r="R46" s="508">
        <v>701</v>
      </c>
    </row>
    <row r="47" spans="2:18">
      <c r="B47" s="1761"/>
      <c r="C47" s="1764"/>
      <c r="D47" s="1444" t="s">
        <v>10</v>
      </c>
      <c r="E47" s="508">
        <v>2656</v>
      </c>
      <c r="F47" s="509">
        <v>2937</v>
      </c>
      <c r="G47" s="509">
        <v>3561</v>
      </c>
      <c r="H47" s="509">
        <v>3289</v>
      </c>
      <c r="I47" s="509">
        <v>3182</v>
      </c>
      <c r="J47" s="509">
        <v>4987</v>
      </c>
      <c r="K47" s="509">
        <v>4135</v>
      </c>
      <c r="L47" s="509">
        <v>3796</v>
      </c>
      <c r="M47" s="509">
        <v>4159</v>
      </c>
      <c r="N47" s="149">
        <v>4962</v>
      </c>
      <c r="Q47" s="1446">
        <v>2361</v>
      </c>
      <c r="R47" s="508">
        <v>2061</v>
      </c>
    </row>
    <row r="48" spans="2:18">
      <c r="B48" s="1761"/>
      <c r="C48" s="1764"/>
      <c r="D48" s="1444" t="s">
        <v>439</v>
      </c>
      <c r="E48" s="508">
        <v>191</v>
      </c>
      <c r="F48" s="509">
        <v>194</v>
      </c>
      <c r="G48" s="509">
        <v>201</v>
      </c>
      <c r="H48" s="509">
        <v>219</v>
      </c>
      <c r="I48" s="509">
        <v>274</v>
      </c>
      <c r="J48" s="509">
        <v>361</v>
      </c>
      <c r="K48" s="509">
        <v>276</v>
      </c>
      <c r="L48" s="509">
        <v>332</v>
      </c>
      <c r="M48" s="509">
        <v>304</v>
      </c>
      <c r="N48" s="149">
        <v>352</v>
      </c>
      <c r="Q48" s="1445">
        <v>147</v>
      </c>
      <c r="R48" s="508">
        <v>158</v>
      </c>
    </row>
    <row r="49" spans="1:18">
      <c r="B49" s="1761"/>
      <c r="C49" s="1764"/>
      <c r="D49" s="1444" t="s">
        <v>440</v>
      </c>
      <c r="E49" s="508">
        <v>1536</v>
      </c>
      <c r="F49" s="509">
        <v>1583</v>
      </c>
      <c r="G49" s="509">
        <v>2570</v>
      </c>
      <c r="H49" s="509">
        <v>1652</v>
      </c>
      <c r="I49" s="509">
        <v>1746</v>
      </c>
      <c r="J49" s="509">
        <v>1858</v>
      </c>
      <c r="K49" s="509">
        <v>2153</v>
      </c>
      <c r="L49" s="509">
        <v>2338</v>
      </c>
      <c r="M49" s="509">
        <v>2610</v>
      </c>
      <c r="N49" s="149">
        <v>2641</v>
      </c>
      <c r="Q49" s="1446">
        <v>1735</v>
      </c>
      <c r="R49" s="508">
        <v>1716</v>
      </c>
    </row>
    <row r="50" spans="1:18">
      <c r="B50" s="1761"/>
      <c r="C50" s="1764"/>
      <c r="D50" s="1444" t="s">
        <v>441</v>
      </c>
      <c r="E50" s="508">
        <v>80</v>
      </c>
      <c r="F50" s="509">
        <v>107</v>
      </c>
      <c r="G50" s="509">
        <v>107</v>
      </c>
      <c r="H50" s="509">
        <v>113</v>
      </c>
      <c r="I50" s="509">
        <v>129</v>
      </c>
      <c r="J50" s="509">
        <v>173</v>
      </c>
      <c r="K50" s="509">
        <v>200</v>
      </c>
      <c r="L50" s="509">
        <v>216</v>
      </c>
      <c r="M50" s="509">
        <v>206</v>
      </c>
      <c r="N50" s="149">
        <v>195</v>
      </c>
      <c r="Q50" s="1445">
        <v>84</v>
      </c>
      <c r="R50" s="508">
        <v>105</v>
      </c>
    </row>
    <row r="51" spans="1:18" ht="14.25" thickBot="1">
      <c r="B51" s="1762"/>
      <c r="C51" s="1765"/>
      <c r="D51" s="1447" t="s">
        <v>442</v>
      </c>
      <c r="E51" s="510">
        <v>110</v>
      </c>
      <c r="F51" s="511">
        <v>118</v>
      </c>
      <c r="G51" s="511">
        <v>118</v>
      </c>
      <c r="H51" s="511">
        <v>131</v>
      </c>
      <c r="I51" s="511">
        <v>136</v>
      </c>
      <c r="J51" s="511">
        <v>131</v>
      </c>
      <c r="K51" s="511">
        <v>134</v>
      </c>
      <c r="L51" s="511">
        <v>107</v>
      </c>
      <c r="M51" s="511">
        <v>114</v>
      </c>
      <c r="N51" s="512">
        <v>168</v>
      </c>
      <c r="Q51" s="1448">
        <v>89</v>
      </c>
      <c r="R51" s="510">
        <v>111</v>
      </c>
    </row>
    <row r="52" spans="1:18">
      <c r="B52" s="1752" t="s">
        <v>1025</v>
      </c>
      <c r="C52" s="1753"/>
      <c r="D52" s="1454" t="s">
        <v>443</v>
      </c>
      <c r="E52" s="503">
        <f t="shared" ref="E52:N52" si="0">SUM(E53:E59)</f>
        <v>61252</v>
      </c>
      <c r="F52" s="503">
        <f t="shared" si="0"/>
        <v>61488</v>
      </c>
      <c r="G52" s="503">
        <f t="shared" si="0"/>
        <v>67322</v>
      </c>
      <c r="H52" s="503">
        <f t="shared" si="0"/>
        <v>64950</v>
      </c>
      <c r="I52" s="503">
        <f t="shared" si="0"/>
        <v>66975</v>
      </c>
      <c r="J52" s="503">
        <f t="shared" si="0"/>
        <v>71628</v>
      </c>
      <c r="K52" s="503">
        <f t="shared" si="0"/>
        <v>76536</v>
      </c>
      <c r="L52" s="503">
        <f t="shared" si="0"/>
        <v>78312</v>
      </c>
      <c r="M52" s="503">
        <f t="shared" si="0"/>
        <v>79251</v>
      </c>
      <c r="N52" s="504">
        <f t="shared" si="0"/>
        <v>82571</v>
      </c>
      <c r="Q52" s="1441">
        <v>58304</v>
      </c>
      <c r="R52" s="502">
        <v>59109</v>
      </c>
    </row>
    <row r="53" spans="1:18">
      <c r="B53" s="1754"/>
      <c r="C53" s="1755"/>
      <c r="D53" s="1442" t="s">
        <v>437</v>
      </c>
      <c r="E53" s="506">
        <f t="shared" ref="E53:N59" si="1">E5+E13+E21+E29+E37+E45</f>
        <v>23827</v>
      </c>
      <c r="F53" s="506">
        <f t="shared" si="1"/>
        <v>23322</v>
      </c>
      <c r="G53" s="506">
        <f t="shared" si="1"/>
        <v>25626</v>
      </c>
      <c r="H53" s="506">
        <f t="shared" si="1"/>
        <v>26498</v>
      </c>
      <c r="I53" s="506">
        <f t="shared" si="1"/>
        <v>27478</v>
      </c>
      <c r="J53" s="506">
        <f t="shared" si="1"/>
        <v>27586</v>
      </c>
      <c r="K53" s="506">
        <f t="shared" si="1"/>
        <v>32236</v>
      </c>
      <c r="L53" s="506">
        <f t="shared" si="1"/>
        <v>32585</v>
      </c>
      <c r="M53" s="506">
        <f t="shared" si="1"/>
        <v>31383</v>
      </c>
      <c r="N53" s="507">
        <f t="shared" si="1"/>
        <v>32425</v>
      </c>
      <c r="Q53" s="1443">
        <v>21954</v>
      </c>
      <c r="R53" s="505">
        <v>22801</v>
      </c>
    </row>
    <row r="54" spans="1:18">
      <c r="B54" s="1754"/>
      <c r="C54" s="1755"/>
      <c r="D54" s="1444" t="s">
        <v>438</v>
      </c>
      <c r="E54" s="509">
        <f t="shared" si="1"/>
        <v>2370</v>
      </c>
      <c r="F54" s="509">
        <f t="shared" si="1"/>
        <v>2230</v>
      </c>
      <c r="G54" s="509">
        <f t="shared" si="1"/>
        <v>2124</v>
      </c>
      <c r="H54" s="509">
        <f t="shared" si="1"/>
        <v>2177</v>
      </c>
      <c r="I54" s="509">
        <f t="shared" si="1"/>
        <v>2339</v>
      </c>
      <c r="J54" s="509">
        <f t="shared" si="1"/>
        <v>2293</v>
      </c>
      <c r="K54" s="509">
        <f t="shared" si="1"/>
        <v>2567</v>
      </c>
      <c r="L54" s="509">
        <f t="shared" si="1"/>
        <v>2728</v>
      </c>
      <c r="M54" s="509">
        <f t="shared" si="1"/>
        <v>2552</v>
      </c>
      <c r="N54" s="149">
        <f t="shared" si="1"/>
        <v>2802</v>
      </c>
      <c r="Q54" s="1446">
        <v>2394</v>
      </c>
      <c r="R54" s="508">
        <v>2900</v>
      </c>
    </row>
    <row r="55" spans="1:18">
      <c r="B55" s="1754"/>
      <c r="C55" s="1755"/>
      <c r="D55" s="1444" t="s">
        <v>10</v>
      </c>
      <c r="E55" s="509">
        <f t="shared" si="1"/>
        <v>21045</v>
      </c>
      <c r="F55" s="509">
        <f t="shared" si="1"/>
        <v>21493</v>
      </c>
      <c r="G55" s="509">
        <f t="shared" si="1"/>
        <v>22922</v>
      </c>
      <c r="H55" s="509">
        <f t="shared" si="1"/>
        <v>21280</v>
      </c>
      <c r="I55" s="509">
        <f t="shared" si="1"/>
        <v>21738</v>
      </c>
      <c r="J55" s="509">
        <f t="shared" si="1"/>
        <v>25540</v>
      </c>
      <c r="K55" s="509">
        <f t="shared" si="1"/>
        <v>24126</v>
      </c>
      <c r="L55" s="509">
        <f t="shared" si="1"/>
        <v>23976</v>
      </c>
      <c r="M55" s="509">
        <f t="shared" si="1"/>
        <v>25030</v>
      </c>
      <c r="N55" s="149">
        <f t="shared" si="1"/>
        <v>26836</v>
      </c>
      <c r="Q55" s="1446">
        <v>20218</v>
      </c>
      <c r="R55" s="508">
        <v>19443</v>
      </c>
    </row>
    <row r="56" spans="1:18">
      <c r="B56" s="1754"/>
      <c r="C56" s="1755"/>
      <c r="D56" s="1444" t="s">
        <v>439</v>
      </c>
      <c r="E56" s="509">
        <f t="shared" si="1"/>
        <v>1318</v>
      </c>
      <c r="F56" s="509">
        <f t="shared" si="1"/>
        <v>1349</v>
      </c>
      <c r="G56" s="509">
        <f t="shared" si="1"/>
        <v>1299</v>
      </c>
      <c r="H56" s="509">
        <f t="shared" si="1"/>
        <v>1400</v>
      </c>
      <c r="I56" s="509">
        <f t="shared" si="1"/>
        <v>1537</v>
      </c>
      <c r="J56" s="509">
        <f t="shared" si="1"/>
        <v>1784</v>
      </c>
      <c r="K56" s="509">
        <f t="shared" si="1"/>
        <v>1632</v>
      </c>
      <c r="L56" s="509">
        <f t="shared" si="1"/>
        <v>1799</v>
      </c>
      <c r="M56" s="509">
        <f t="shared" si="1"/>
        <v>1847</v>
      </c>
      <c r="N56" s="149">
        <f t="shared" si="1"/>
        <v>1947</v>
      </c>
      <c r="Q56" s="1446">
        <v>1225</v>
      </c>
      <c r="R56" s="508">
        <v>1277</v>
      </c>
    </row>
    <row r="57" spans="1:18">
      <c r="B57" s="1754"/>
      <c r="C57" s="1755"/>
      <c r="D57" s="1444" t="s">
        <v>440</v>
      </c>
      <c r="E57" s="509">
        <f t="shared" si="1"/>
        <v>11234</v>
      </c>
      <c r="F57" s="509">
        <f t="shared" si="1"/>
        <v>11512</v>
      </c>
      <c r="G57" s="509">
        <f t="shared" si="1"/>
        <v>13864</v>
      </c>
      <c r="H57" s="509">
        <f t="shared" si="1"/>
        <v>12069</v>
      </c>
      <c r="I57" s="509">
        <f t="shared" si="1"/>
        <v>12284</v>
      </c>
      <c r="J57" s="509">
        <f t="shared" si="1"/>
        <v>12788</v>
      </c>
      <c r="K57" s="509">
        <f t="shared" si="1"/>
        <v>14234</v>
      </c>
      <c r="L57" s="509">
        <f t="shared" si="1"/>
        <v>15491</v>
      </c>
      <c r="M57" s="509">
        <f t="shared" si="1"/>
        <v>16682</v>
      </c>
      <c r="N57" s="149">
        <f t="shared" si="1"/>
        <v>16702</v>
      </c>
      <c r="Q57" s="1446">
        <v>11231</v>
      </c>
      <c r="R57" s="508">
        <v>11277</v>
      </c>
    </row>
    <row r="58" spans="1:18">
      <c r="B58" s="1754"/>
      <c r="C58" s="1755"/>
      <c r="D58" s="1444" t="s">
        <v>441</v>
      </c>
      <c r="E58" s="509">
        <f t="shared" si="1"/>
        <v>813</v>
      </c>
      <c r="F58" s="509">
        <f t="shared" si="1"/>
        <v>934</v>
      </c>
      <c r="G58" s="509">
        <f t="shared" si="1"/>
        <v>901</v>
      </c>
      <c r="H58" s="509">
        <f t="shared" si="1"/>
        <v>895</v>
      </c>
      <c r="I58" s="509">
        <f t="shared" si="1"/>
        <v>946</v>
      </c>
      <c r="J58" s="509">
        <f t="shared" si="1"/>
        <v>1013</v>
      </c>
      <c r="K58" s="509">
        <f t="shared" si="1"/>
        <v>1064</v>
      </c>
      <c r="L58" s="509">
        <f t="shared" si="1"/>
        <v>1113</v>
      </c>
      <c r="M58" s="509">
        <f t="shared" si="1"/>
        <v>1068</v>
      </c>
      <c r="N58" s="149">
        <f t="shared" si="1"/>
        <v>1100</v>
      </c>
      <c r="Q58" s="1445">
        <v>713</v>
      </c>
      <c r="R58" s="508">
        <v>760</v>
      </c>
    </row>
    <row r="59" spans="1:18" ht="14.25" thickBot="1">
      <c r="B59" s="1756"/>
      <c r="C59" s="1757"/>
      <c r="D59" s="1455" t="s">
        <v>442</v>
      </c>
      <c r="E59" s="511">
        <f t="shared" si="1"/>
        <v>645</v>
      </c>
      <c r="F59" s="511">
        <f t="shared" si="1"/>
        <v>648</v>
      </c>
      <c r="G59" s="511">
        <f t="shared" si="1"/>
        <v>586</v>
      </c>
      <c r="H59" s="511">
        <f t="shared" si="1"/>
        <v>631</v>
      </c>
      <c r="I59" s="511">
        <f t="shared" si="1"/>
        <v>653</v>
      </c>
      <c r="J59" s="511">
        <f t="shared" si="1"/>
        <v>624</v>
      </c>
      <c r="K59" s="511">
        <f t="shared" si="1"/>
        <v>677</v>
      </c>
      <c r="L59" s="511">
        <f t="shared" si="1"/>
        <v>620</v>
      </c>
      <c r="M59" s="511">
        <f t="shared" si="1"/>
        <v>689</v>
      </c>
      <c r="N59" s="512">
        <f t="shared" si="1"/>
        <v>759</v>
      </c>
      <c r="Q59" s="1448">
        <v>569</v>
      </c>
      <c r="R59" s="510">
        <v>651</v>
      </c>
    </row>
    <row r="60" spans="1:18">
      <c r="A60" s="1456"/>
      <c r="B60" s="1456"/>
      <c r="D60" s="1457"/>
      <c r="E60" s="1456"/>
      <c r="F60" s="1456"/>
      <c r="G60" s="1456"/>
      <c r="H60" s="1458"/>
    </row>
    <row r="61" spans="1:18" ht="15">
      <c r="A61" s="1422"/>
      <c r="B61" s="1459" t="s">
        <v>1426</v>
      </c>
      <c r="C61" s="1424"/>
      <c r="D61" s="1460"/>
      <c r="E61" s="1424"/>
      <c r="F61" s="1424"/>
      <c r="G61" s="1426"/>
      <c r="H61" s="1461"/>
      <c r="I61" s="1424"/>
      <c r="J61" s="1424"/>
      <c r="K61" s="1424"/>
      <c r="L61" s="1462"/>
      <c r="N61" s="1430" t="s">
        <v>1019</v>
      </c>
    </row>
    <row r="62" spans="1:18">
      <c r="B62" s="1463"/>
      <c r="D62" s="1457"/>
      <c r="G62" s="1433"/>
      <c r="H62" s="1464"/>
      <c r="N62" s="276" t="s">
        <v>1009</v>
      </c>
    </row>
    <row r="63" spans="1:18" ht="17.25">
      <c r="B63" s="1465"/>
      <c r="D63" s="1466"/>
      <c r="G63" s="1433"/>
      <c r="H63" s="1464"/>
    </row>
    <row r="64" spans="1:18" ht="17.25">
      <c r="B64" s="1465"/>
      <c r="D64" s="1466"/>
      <c r="G64" s="1433"/>
      <c r="H64" s="1464"/>
    </row>
    <row r="65" spans="2:8">
      <c r="B65" s="1463"/>
      <c r="D65" s="1457"/>
      <c r="G65" s="1433"/>
      <c r="H65" s="1464"/>
    </row>
    <row r="66" spans="2:8">
      <c r="B66" s="1463"/>
      <c r="D66" s="1457"/>
      <c r="G66" s="1433"/>
      <c r="H66" s="1464"/>
    </row>
    <row r="67" spans="2:8">
      <c r="B67" s="1463"/>
      <c r="D67" s="1457"/>
      <c r="G67" s="1433"/>
      <c r="H67" s="1464"/>
    </row>
    <row r="68" spans="2:8">
      <c r="B68" s="1463"/>
      <c r="D68" s="1457"/>
      <c r="G68" s="1433"/>
      <c r="H68" s="1464"/>
    </row>
    <row r="69" spans="2:8">
      <c r="B69" s="1463"/>
      <c r="D69" s="1457"/>
      <c r="G69" s="1433"/>
      <c r="H69" s="1464"/>
    </row>
    <row r="70" spans="2:8">
      <c r="B70" s="1463"/>
      <c r="D70" s="1457"/>
      <c r="G70" s="1433"/>
      <c r="H70" s="1464"/>
    </row>
    <row r="71" spans="2:8">
      <c r="B71" s="1463"/>
      <c r="D71" s="1457"/>
      <c r="G71" s="1433"/>
      <c r="H71" s="1464"/>
    </row>
    <row r="72" spans="2:8">
      <c r="B72" s="1463"/>
      <c r="D72" s="1457"/>
      <c r="G72" s="1433"/>
      <c r="H72" s="1464"/>
    </row>
    <row r="73" spans="2:8">
      <c r="B73" s="1463"/>
      <c r="D73" s="1457"/>
      <c r="G73" s="1433"/>
      <c r="H73" s="1464"/>
    </row>
    <row r="74" spans="2:8">
      <c r="B74" s="1463"/>
      <c r="D74" s="1457"/>
      <c r="G74" s="1433"/>
      <c r="H74" s="1464"/>
    </row>
    <row r="75" spans="2:8">
      <c r="B75" s="1463"/>
      <c r="D75" s="1457"/>
      <c r="G75" s="1433"/>
      <c r="H75" s="1464"/>
    </row>
    <row r="76" spans="2:8">
      <c r="B76" s="1463"/>
      <c r="D76" s="1457"/>
      <c r="G76" s="1433"/>
      <c r="H76" s="1464"/>
    </row>
    <row r="77" spans="2:8">
      <c r="B77" s="1463"/>
      <c r="D77" s="1457"/>
      <c r="G77" s="1433"/>
      <c r="H77" s="1464"/>
    </row>
    <row r="78" spans="2:8">
      <c r="B78" s="1463"/>
      <c r="D78" s="1457"/>
      <c r="G78" s="1433"/>
      <c r="H78" s="1464"/>
    </row>
    <row r="79" spans="2:8">
      <c r="B79" s="1463"/>
      <c r="D79" s="1457"/>
      <c r="G79" s="1433"/>
      <c r="H79" s="1464"/>
    </row>
    <row r="80" spans="2:8">
      <c r="B80" s="1463"/>
      <c r="D80" s="1457"/>
      <c r="G80" s="1433"/>
      <c r="H80" s="1464"/>
    </row>
    <row r="81" spans="2:18">
      <c r="B81" s="1463"/>
      <c r="D81" s="1457"/>
      <c r="G81" s="1433"/>
      <c r="H81" s="1464"/>
    </row>
    <row r="82" spans="2:18">
      <c r="B82" s="1463"/>
      <c r="D82" s="1457"/>
      <c r="G82" s="1433"/>
      <c r="H82" s="1464"/>
    </row>
    <row r="83" spans="2:18">
      <c r="B83" s="1463"/>
      <c r="D83" s="1457"/>
      <c r="G83" s="1433"/>
      <c r="H83" s="1464"/>
    </row>
    <row r="84" spans="2:18">
      <c r="B84" s="1463"/>
      <c r="D84" s="1457"/>
      <c r="G84" s="1433"/>
      <c r="H84" s="1464"/>
    </row>
    <row r="85" spans="2:18">
      <c r="B85" s="1463"/>
      <c r="D85" s="1457"/>
      <c r="G85" s="1433"/>
      <c r="H85" s="1464"/>
    </row>
    <row r="86" spans="2:18">
      <c r="B86" s="1463"/>
      <c r="D86" s="1457"/>
      <c r="G86" s="1433"/>
      <c r="H86" s="1464"/>
    </row>
    <row r="87" spans="2:18">
      <c r="B87" s="1463"/>
      <c r="D87" s="1457"/>
      <c r="G87" s="1433"/>
      <c r="H87" s="1464"/>
    </row>
    <row r="88" spans="2:18">
      <c r="B88" s="1463"/>
      <c r="D88" s="1457"/>
      <c r="G88" s="1433"/>
      <c r="H88" s="1464"/>
    </row>
    <row r="89" spans="2:18">
      <c r="B89" s="1463"/>
      <c r="D89" s="1457"/>
      <c r="G89" s="1433"/>
      <c r="H89" s="1464"/>
    </row>
    <row r="90" spans="2:18">
      <c r="B90" s="1463"/>
      <c r="D90" s="1457"/>
      <c r="G90" s="1433"/>
      <c r="H90" s="1464"/>
    </row>
    <row r="91" spans="2:18">
      <c r="B91" s="1463"/>
      <c r="D91" s="1457"/>
      <c r="G91" s="1433"/>
      <c r="H91" s="1464"/>
    </row>
    <row r="92" spans="2:18">
      <c r="B92" s="1463"/>
      <c r="D92" s="1457"/>
      <c r="G92" s="1433"/>
      <c r="H92" s="1464"/>
    </row>
    <row r="93" spans="2:18">
      <c r="B93" s="1463"/>
      <c r="D93" s="1457"/>
      <c r="G93" s="1433"/>
      <c r="H93" s="1464"/>
    </row>
    <row r="94" spans="2:18">
      <c r="B94" s="1463"/>
      <c r="D94" s="1457"/>
      <c r="G94" s="1433"/>
      <c r="H94" s="1464"/>
      <c r="R94"/>
    </row>
    <row r="95" spans="2:18">
      <c r="B95" s="1463"/>
      <c r="D95" s="1457"/>
      <c r="G95" s="1433"/>
      <c r="H95" s="1464"/>
    </row>
    <row r="96" spans="2:18">
      <c r="B96" s="1463"/>
      <c r="D96" s="1457"/>
      <c r="G96" s="1433"/>
      <c r="H96" s="1464"/>
    </row>
    <row r="97" spans="2:31">
      <c r="B97" s="1463"/>
      <c r="D97" s="1457"/>
      <c r="G97" s="1433"/>
      <c r="H97" s="1464"/>
      <c r="Q97" s="1467" t="s">
        <v>446</v>
      </c>
      <c r="R97" s="1468" t="s">
        <v>1022</v>
      </c>
      <c r="S97" s="1469" t="s">
        <v>1212</v>
      </c>
      <c r="T97" s="1469" t="s">
        <v>944</v>
      </c>
      <c r="U97" s="1469" t="s">
        <v>945</v>
      </c>
      <c r="V97" s="1469" t="s">
        <v>946</v>
      </c>
      <c r="W97" s="1469" t="s">
        <v>525</v>
      </c>
      <c r="X97" s="1469" t="s">
        <v>526</v>
      </c>
      <c r="Y97" s="1469" t="s">
        <v>527</v>
      </c>
      <c r="Z97" s="1469" t="s">
        <v>853</v>
      </c>
      <c r="AA97" s="1469" t="s">
        <v>1013</v>
      </c>
      <c r="AB97" s="1469" t="s">
        <v>1014</v>
      </c>
      <c r="AC97" s="1469" t="s">
        <v>1213</v>
      </c>
      <c r="AE97" s="1470" t="s">
        <v>1027</v>
      </c>
    </row>
    <row r="98" spans="2:31">
      <c r="B98" s="1463"/>
      <c r="D98" s="1457"/>
      <c r="G98" s="1433"/>
      <c r="H98" s="1464"/>
      <c r="Q98" s="1471" t="s">
        <v>437</v>
      </c>
      <c r="R98" s="1472">
        <v>21954</v>
      </c>
      <c r="S98" s="1472">
        <v>22801</v>
      </c>
      <c r="T98" s="1472">
        <v>23827</v>
      </c>
      <c r="U98" s="1472">
        <v>23322</v>
      </c>
      <c r="V98" s="1472">
        <v>25626</v>
      </c>
      <c r="W98" s="1472">
        <v>26498</v>
      </c>
      <c r="X98" s="1472">
        <v>27478</v>
      </c>
      <c r="Y98" s="1472">
        <v>27586</v>
      </c>
      <c r="Z98" s="1472">
        <v>32236</v>
      </c>
      <c r="AA98" s="1472">
        <v>32585</v>
      </c>
      <c r="AB98" s="1472">
        <v>31383</v>
      </c>
      <c r="AC98" s="1472">
        <v>32425</v>
      </c>
      <c r="AE98" s="1473">
        <v>16981</v>
      </c>
    </row>
    <row r="99" spans="2:31">
      <c r="B99" s="1463"/>
      <c r="D99" s="1457"/>
      <c r="G99" s="1433"/>
      <c r="H99" s="1464"/>
      <c r="Q99" s="1471" t="s">
        <v>10</v>
      </c>
      <c r="R99" s="1472">
        <v>20218</v>
      </c>
      <c r="S99" s="1472">
        <v>19443</v>
      </c>
      <c r="T99" s="1472">
        <v>21045</v>
      </c>
      <c r="U99" s="1472">
        <v>21493</v>
      </c>
      <c r="V99" s="1472">
        <v>22922</v>
      </c>
      <c r="W99" s="1472">
        <v>21280</v>
      </c>
      <c r="X99" s="1472">
        <v>21738</v>
      </c>
      <c r="Y99" s="1472">
        <v>25540</v>
      </c>
      <c r="Z99" s="1472">
        <v>24126</v>
      </c>
      <c r="AA99" s="1472">
        <v>23976</v>
      </c>
      <c r="AB99" s="1472">
        <v>25030</v>
      </c>
      <c r="AC99" s="1472">
        <v>26836</v>
      </c>
      <c r="AE99" s="1473">
        <v>20659</v>
      </c>
    </row>
    <row r="100" spans="2:31">
      <c r="B100" s="1463"/>
      <c r="D100" s="1457"/>
      <c r="G100" s="1433"/>
      <c r="H100" s="1464"/>
      <c r="Q100" s="1471" t="s">
        <v>440</v>
      </c>
      <c r="R100" s="1472">
        <v>11231</v>
      </c>
      <c r="S100" s="1472">
        <v>11277</v>
      </c>
      <c r="T100" s="1472">
        <v>11234</v>
      </c>
      <c r="U100" s="1472">
        <v>11512</v>
      </c>
      <c r="V100" s="1472">
        <v>13864</v>
      </c>
      <c r="W100" s="1472">
        <v>12069</v>
      </c>
      <c r="X100" s="1472">
        <v>12284</v>
      </c>
      <c r="Y100" s="1472">
        <v>12788</v>
      </c>
      <c r="Z100" s="1472">
        <v>14234</v>
      </c>
      <c r="AA100" s="1472">
        <v>15491</v>
      </c>
      <c r="AB100" s="1472">
        <v>16682</v>
      </c>
      <c r="AC100" s="1472">
        <v>16702</v>
      </c>
      <c r="AE100" s="1473">
        <v>11549</v>
      </c>
    </row>
    <row r="101" spans="2:31">
      <c r="B101" s="1463"/>
      <c r="D101" s="1457"/>
      <c r="G101" s="1433"/>
      <c r="H101" s="1464"/>
      <c r="Q101" s="1467" t="s">
        <v>446</v>
      </c>
      <c r="R101" s="1468" t="s">
        <v>1022</v>
      </c>
      <c r="S101" s="1469" t="s">
        <v>943</v>
      </c>
      <c r="T101" s="1469" t="s">
        <v>944</v>
      </c>
      <c r="U101" s="1469" t="s">
        <v>945</v>
      </c>
      <c r="V101" s="1469" t="s">
        <v>946</v>
      </c>
      <c r="W101" s="1469" t="s">
        <v>525</v>
      </c>
      <c r="X101" s="1469" t="s">
        <v>526</v>
      </c>
      <c r="Y101" s="1469" t="s">
        <v>527</v>
      </c>
      <c r="Z101" s="1469" t="s">
        <v>853</v>
      </c>
      <c r="AA101" s="1469" t="s">
        <v>1013</v>
      </c>
      <c r="AB101" s="1469" t="s">
        <v>1214</v>
      </c>
      <c r="AC101" s="1469" t="s">
        <v>1215</v>
      </c>
      <c r="AE101" s="1470" t="s">
        <v>1027</v>
      </c>
    </row>
    <row r="102" spans="2:31">
      <c r="B102" s="1463"/>
      <c r="D102" s="1457"/>
      <c r="G102" s="1433"/>
      <c r="H102" s="1464"/>
      <c r="Q102" s="1471" t="s">
        <v>438</v>
      </c>
      <c r="R102" s="1473">
        <v>2394</v>
      </c>
      <c r="S102" s="1472">
        <v>2900</v>
      </c>
      <c r="T102" s="1472">
        <v>2370</v>
      </c>
      <c r="U102" s="1472">
        <v>2230</v>
      </c>
      <c r="V102" s="1472">
        <v>2124</v>
      </c>
      <c r="W102" s="1472">
        <v>2177</v>
      </c>
      <c r="X102" s="1472">
        <v>2339</v>
      </c>
      <c r="Y102" s="1472">
        <v>2293</v>
      </c>
      <c r="Z102" s="1472">
        <v>2567</v>
      </c>
      <c r="AA102" s="1472">
        <v>2728</v>
      </c>
      <c r="AB102" s="1472">
        <v>2552</v>
      </c>
      <c r="AC102" s="1472">
        <v>2802</v>
      </c>
      <c r="AE102" s="1473">
        <v>2907</v>
      </c>
    </row>
    <row r="103" spans="2:31">
      <c r="B103" s="1463"/>
      <c r="D103" s="1457"/>
      <c r="G103" s="1433"/>
      <c r="H103" s="1464"/>
      <c r="Q103" s="1471" t="s">
        <v>439</v>
      </c>
      <c r="R103" s="1473">
        <v>1225</v>
      </c>
      <c r="S103" s="1472">
        <v>1277</v>
      </c>
      <c r="T103" s="1472">
        <v>1318</v>
      </c>
      <c r="U103" s="1472">
        <v>1349</v>
      </c>
      <c r="V103" s="1472">
        <v>1299</v>
      </c>
      <c r="W103" s="1472">
        <v>1400</v>
      </c>
      <c r="X103" s="1472">
        <v>1537</v>
      </c>
      <c r="Y103" s="1472">
        <v>1784</v>
      </c>
      <c r="Z103" s="1472">
        <v>1632</v>
      </c>
      <c r="AA103" s="1472">
        <v>1799</v>
      </c>
      <c r="AB103" s="1472">
        <v>1847</v>
      </c>
      <c r="AC103" s="1472">
        <v>1947</v>
      </c>
      <c r="AE103" s="1473">
        <v>1156</v>
      </c>
    </row>
    <row r="104" spans="2:31">
      <c r="B104" s="1463"/>
      <c r="D104" s="1457"/>
      <c r="G104" s="1433"/>
      <c r="H104" s="1464"/>
      <c r="Q104" s="1471" t="s">
        <v>441</v>
      </c>
      <c r="R104" s="1473">
        <v>713</v>
      </c>
      <c r="S104" s="1472">
        <v>760</v>
      </c>
      <c r="T104" s="1472">
        <v>813</v>
      </c>
      <c r="U104" s="1472">
        <v>934</v>
      </c>
      <c r="V104" s="1472">
        <v>901</v>
      </c>
      <c r="W104" s="1472">
        <v>895</v>
      </c>
      <c r="X104" s="1472">
        <v>946</v>
      </c>
      <c r="Y104" s="1472">
        <v>1013</v>
      </c>
      <c r="Z104" s="1472">
        <v>1064</v>
      </c>
      <c r="AA104" s="1472">
        <v>1113</v>
      </c>
      <c r="AB104" s="1472">
        <v>1068</v>
      </c>
      <c r="AC104" s="1472">
        <v>1100</v>
      </c>
      <c r="AE104" s="1473">
        <v>417</v>
      </c>
    </row>
    <row r="105" spans="2:31">
      <c r="B105" s="1463"/>
      <c r="D105" s="1457"/>
      <c r="G105" s="1433"/>
      <c r="H105" s="1464"/>
      <c r="Q105" s="1471" t="s">
        <v>442</v>
      </c>
      <c r="R105" s="1473">
        <v>569</v>
      </c>
      <c r="S105" s="1472">
        <v>651</v>
      </c>
      <c r="T105" s="1472">
        <v>645</v>
      </c>
      <c r="U105" s="1472">
        <v>648</v>
      </c>
      <c r="V105" s="1472">
        <v>586</v>
      </c>
      <c r="W105" s="1472">
        <v>631</v>
      </c>
      <c r="X105" s="1472">
        <v>653</v>
      </c>
      <c r="Y105" s="1472">
        <v>624</v>
      </c>
      <c r="Z105" s="1472">
        <v>677</v>
      </c>
      <c r="AA105" s="1472">
        <v>620</v>
      </c>
      <c r="AB105" s="1472">
        <v>689</v>
      </c>
      <c r="AC105" s="1472">
        <v>759</v>
      </c>
      <c r="AE105" s="1473">
        <v>479</v>
      </c>
    </row>
    <row r="106" spans="2:31">
      <c r="B106" s="1463"/>
      <c r="D106" s="1457"/>
      <c r="G106" s="1433"/>
      <c r="H106" s="1464"/>
    </row>
    <row r="107" spans="2:31">
      <c r="B107" s="1463"/>
      <c r="D107" s="1457"/>
      <c r="G107" s="1433"/>
      <c r="H107" s="1464"/>
    </row>
    <row r="108" spans="2:31">
      <c r="B108" s="1463"/>
      <c r="D108" s="1457"/>
      <c r="G108" s="1433"/>
      <c r="H108" s="1464"/>
    </row>
    <row r="109" spans="2:31">
      <c r="B109" s="1463"/>
      <c r="D109" s="1457"/>
      <c r="G109" s="1433"/>
      <c r="H109" s="1464"/>
    </row>
    <row r="110" spans="2:31">
      <c r="B110" s="1467" t="s">
        <v>446</v>
      </c>
      <c r="C110" s="1468" t="s">
        <v>1022</v>
      </c>
      <c r="D110" s="1469" t="s">
        <v>1212</v>
      </c>
      <c r="E110" s="1469" t="s">
        <v>944</v>
      </c>
      <c r="F110" s="1469" t="s">
        <v>945</v>
      </c>
      <c r="G110" s="1469" t="s">
        <v>946</v>
      </c>
      <c r="H110" s="1469" t="s">
        <v>525</v>
      </c>
      <c r="I110" s="1469" t="s">
        <v>526</v>
      </c>
      <c r="J110" s="1469" t="s">
        <v>527</v>
      </c>
      <c r="K110" s="1469" t="s">
        <v>853</v>
      </c>
      <c r="L110" s="1469" t="s">
        <v>1013</v>
      </c>
      <c r="M110" s="1469" t="s">
        <v>1214</v>
      </c>
      <c r="N110" s="1469" t="s">
        <v>1213</v>
      </c>
      <c r="Q110" s="1468" t="s">
        <v>1216</v>
      </c>
      <c r="R110" s="1468" t="s">
        <v>1026</v>
      </c>
    </row>
    <row r="111" spans="2:31">
      <c r="B111" s="1471" t="s">
        <v>437</v>
      </c>
      <c r="C111" s="1473">
        <v>21954</v>
      </c>
      <c r="D111" s="1472">
        <v>22801</v>
      </c>
      <c r="E111" s="1472">
        <v>23827</v>
      </c>
      <c r="F111" s="1472">
        <v>23322</v>
      </c>
      <c r="G111" s="1472">
        <v>25626</v>
      </c>
      <c r="H111" s="1472">
        <v>26498</v>
      </c>
      <c r="I111" s="1472">
        <v>27478</v>
      </c>
      <c r="J111" s="1472">
        <v>27586</v>
      </c>
      <c r="K111" s="1472">
        <v>32236</v>
      </c>
      <c r="L111" s="1472">
        <v>32585</v>
      </c>
      <c r="M111" s="1472">
        <v>31383</v>
      </c>
      <c r="N111" s="1472">
        <v>32425</v>
      </c>
      <c r="Q111" s="1473">
        <v>16981</v>
      </c>
      <c r="R111" s="1473">
        <v>20113</v>
      </c>
    </row>
    <row r="112" spans="2:31">
      <c r="B112" s="1471" t="s">
        <v>438</v>
      </c>
      <c r="C112" s="1473">
        <v>2394</v>
      </c>
      <c r="D112" s="1472">
        <v>2900</v>
      </c>
      <c r="E112" s="1472">
        <v>2370</v>
      </c>
      <c r="F112" s="1472">
        <v>2230</v>
      </c>
      <c r="G112" s="1472">
        <v>2124</v>
      </c>
      <c r="H112" s="1472">
        <v>2177</v>
      </c>
      <c r="I112" s="1472">
        <v>2339</v>
      </c>
      <c r="J112" s="1472">
        <v>2293</v>
      </c>
      <c r="K112" s="1472">
        <v>2567</v>
      </c>
      <c r="L112" s="1472">
        <v>2728</v>
      </c>
      <c r="M112" s="1472">
        <v>2552</v>
      </c>
      <c r="N112" s="1472">
        <v>2802</v>
      </c>
      <c r="Q112" s="1473">
        <v>2907</v>
      </c>
      <c r="R112" s="1473">
        <v>2361</v>
      </c>
    </row>
    <row r="113" spans="1:18">
      <c r="B113" s="1471" t="s">
        <v>10</v>
      </c>
      <c r="C113" s="1473">
        <v>20218</v>
      </c>
      <c r="D113" s="1472">
        <v>19443</v>
      </c>
      <c r="E113" s="1472">
        <v>21045</v>
      </c>
      <c r="F113" s="1472">
        <v>21493</v>
      </c>
      <c r="G113" s="1472">
        <v>22922</v>
      </c>
      <c r="H113" s="1472">
        <v>21280</v>
      </c>
      <c r="I113" s="1472">
        <v>21738</v>
      </c>
      <c r="J113" s="1472">
        <v>25540</v>
      </c>
      <c r="K113" s="1472">
        <v>24126</v>
      </c>
      <c r="L113" s="1472">
        <v>23976</v>
      </c>
      <c r="M113" s="1472">
        <v>25030</v>
      </c>
      <c r="N113" s="1472">
        <v>26836</v>
      </c>
      <c r="Q113" s="1473">
        <v>20659</v>
      </c>
      <c r="R113" s="1473">
        <v>18445</v>
      </c>
    </row>
    <row r="114" spans="1:18">
      <c r="B114" s="1471" t="s">
        <v>439</v>
      </c>
      <c r="C114" s="1473">
        <v>1225</v>
      </c>
      <c r="D114" s="1472">
        <v>1277</v>
      </c>
      <c r="E114" s="1472">
        <v>1318</v>
      </c>
      <c r="F114" s="1472">
        <v>1349</v>
      </c>
      <c r="G114" s="1472">
        <v>1299</v>
      </c>
      <c r="H114" s="1472">
        <v>1400</v>
      </c>
      <c r="I114" s="1472">
        <v>1537</v>
      </c>
      <c r="J114" s="1472">
        <v>1784</v>
      </c>
      <c r="K114" s="1472">
        <v>1632</v>
      </c>
      <c r="L114" s="1472">
        <v>1799</v>
      </c>
      <c r="M114" s="1472">
        <v>1847</v>
      </c>
      <c r="N114" s="1472">
        <v>1947</v>
      </c>
      <c r="Q114" s="1473">
        <v>1156</v>
      </c>
      <c r="R114" s="1473">
        <v>1329</v>
      </c>
    </row>
    <row r="115" spans="1:18">
      <c r="B115" s="1471" t="s">
        <v>440</v>
      </c>
      <c r="C115" s="1473">
        <v>11231</v>
      </c>
      <c r="D115" s="1472">
        <v>11277</v>
      </c>
      <c r="E115" s="1472">
        <v>11234</v>
      </c>
      <c r="F115" s="1472">
        <v>11512</v>
      </c>
      <c r="G115" s="1472">
        <v>13864</v>
      </c>
      <c r="H115" s="1472">
        <v>12069</v>
      </c>
      <c r="I115" s="1472">
        <v>12284</v>
      </c>
      <c r="J115" s="1472">
        <v>12788</v>
      </c>
      <c r="K115" s="1472">
        <v>14234</v>
      </c>
      <c r="L115" s="1472">
        <v>15491</v>
      </c>
      <c r="M115" s="1472">
        <v>16682</v>
      </c>
      <c r="N115" s="1472">
        <v>16702</v>
      </c>
      <c r="Q115" s="1473">
        <v>11549</v>
      </c>
      <c r="R115" s="1473">
        <v>12214</v>
      </c>
    </row>
    <row r="116" spans="1:18">
      <c r="B116" s="1471" t="s">
        <v>441</v>
      </c>
      <c r="C116" s="1473">
        <v>713</v>
      </c>
      <c r="D116" s="1472">
        <v>760</v>
      </c>
      <c r="E116" s="1472">
        <v>813</v>
      </c>
      <c r="F116" s="1472">
        <v>934</v>
      </c>
      <c r="G116" s="1472">
        <v>901</v>
      </c>
      <c r="H116" s="1472">
        <v>895</v>
      </c>
      <c r="I116" s="1472">
        <v>946</v>
      </c>
      <c r="J116" s="1472">
        <v>1013</v>
      </c>
      <c r="K116" s="1472">
        <v>1064</v>
      </c>
      <c r="L116" s="1472">
        <v>1113</v>
      </c>
      <c r="M116" s="1472">
        <v>1068</v>
      </c>
      <c r="N116" s="1472">
        <v>1100</v>
      </c>
      <c r="Q116" s="1473">
        <v>417</v>
      </c>
      <c r="R116" s="1473">
        <v>578</v>
      </c>
    </row>
    <row r="117" spans="1:18">
      <c r="B117" s="1471" t="s">
        <v>442</v>
      </c>
      <c r="C117" s="1473">
        <v>569</v>
      </c>
      <c r="D117" s="1472">
        <v>651</v>
      </c>
      <c r="E117" s="1472">
        <v>645</v>
      </c>
      <c r="F117" s="1472">
        <v>648</v>
      </c>
      <c r="G117" s="1472">
        <v>586</v>
      </c>
      <c r="H117" s="1472">
        <v>631</v>
      </c>
      <c r="I117" s="1472">
        <v>653</v>
      </c>
      <c r="J117" s="1472">
        <v>624</v>
      </c>
      <c r="K117" s="1472">
        <v>677</v>
      </c>
      <c r="L117" s="1472">
        <v>620</v>
      </c>
      <c r="M117" s="1472">
        <v>689</v>
      </c>
      <c r="N117" s="1472">
        <v>759</v>
      </c>
      <c r="Q117" s="1473">
        <v>479</v>
      </c>
      <c r="R117" s="1473">
        <v>526</v>
      </c>
    </row>
    <row r="118" spans="1:18">
      <c r="B118" s="1474" t="s">
        <v>447</v>
      </c>
      <c r="C118" s="1473">
        <f t="shared" ref="C118:N118" si="2">SUM(C111:C117)</f>
        <v>58304</v>
      </c>
      <c r="D118" s="1472">
        <f t="shared" si="2"/>
        <v>59109</v>
      </c>
      <c r="E118" s="1472">
        <f t="shared" si="2"/>
        <v>61252</v>
      </c>
      <c r="F118" s="1472">
        <f t="shared" si="2"/>
        <v>61488</v>
      </c>
      <c r="G118" s="1472">
        <f t="shared" si="2"/>
        <v>67322</v>
      </c>
      <c r="H118" s="1472">
        <f t="shared" si="2"/>
        <v>64950</v>
      </c>
      <c r="I118" s="1472">
        <f t="shared" si="2"/>
        <v>66975</v>
      </c>
      <c r="J118" s="1472">
        <f t="shared" si="2"/>
        <v>71628</v>
      </c>
      <c r="K118" s="1472">
        <f t="shared" si="2"/>
        <v>76536</v>
      </c>
      <c r="L118" s="1472">
        <f t="shared" si="2"/>
        <v>78312</v>
      </c>
      <c r="M118" s="1472">
        <f t="shared" si="2"/>
        <v>79251</v>
      </c>
      <c r="N118" s="1472">
        <f t="shared" si="2"/>
        <v>82571</v>
      </c>
      <c r="Q118" s="1473">
        <f t="shared" ref="Q118:R118" si="3">SUM(Q111:Q117)</f>
        <v>54148</v>
      </c>
      <c r="R118" s="1473">
        <f t="shared" si="3"/>
        <v>55566</v>
      </c>
    </row>
    <row r="119" spans="1:18" ht="17.25">
      <c r="A119" s="1422"/>
      <c r="B119" s="1475" t="s">
        <v>1424</v>
      </c>
      <c r="C119" s="1424"/>
      <c r="D119" s="1460"/>
      <c r="E119" s="1424"/>
      <c r="F119" s="1424"/>
      <c r="G119" s="1426"/>
      <c r="H119" s="1461"/>
      <c r="I119" s="1476"/>
      <c r="N119" s="1430" t="s">
        <v>1019</v>
      </c>
    </row>
    <row r="120" spans="1:18" ht="17.25">
      <c r="B120" s="1465"/>
      <c r="D120" s="1466"/>
      <c r="G120" s="1433"/>
      <c r="H120" s="1464"/>
      <c r="N120" s="276" t="s">
        <v>1009</v>
      </c>
    </row>
    <row r="121" spans="1:18">
      <c r="B121" s="1463"/>
    </row>
    <row r="122" spans="1:18">
      <c r="B122" s="1463"/>
    </row>
    <row r="123" spans="1:18">
      <c r="B123" s="1463"/>
    </row>
    <row r="124" spans="1:18">
      <c r="B124" s="1463"/>
    </row>
    <row r="126" spans="1:18">
      <c r="B126" s="1463"/>
    </row>
    <row r="127" spans="1:18">
      <c r="B127" s="1463"/>
    </row>
    <row r="128" spans="1:18">
      <c r="B128" s="1463"/>
    </row>
    <row r="129" spans="2:2">
      <c r="B129" s="1463"/>
    </row>
    <row r="130" spans="2:2">
      <c r="B130" s="1463"/>
    </row>
    <row r="148" spans="1:14">
      <c r="A148" s="1456"/>
      <c r="B148" s="1456"/>
      <c r="D148" s="1457"/>
      <c r="E148" s="1456"/>
      <c r="F148" s="1456"/>
      <c r="G148" s="1456"/>
      <c r="H148" s="1458"/>
    </row>
    <row r="149" spans="1:14" ht="17.25">
      <c r="A149" s="1422"/>
      <c r="B149" s="1475" t="s">
        <v>1425</v>
      </c>
      <c r="C149" s="1424"/>
      <c r="D149" s="1460"/>
      <c r="E149" s="1424"/>
      <c r="F149" s="1424"/>
      <c r="G149" s="1426"/>
      <c r="H149" s="1461"/>
      <c r="I149" s="1476"/>
      <c r="N149" s="1430" t="s">
        <v>1019</v>
      </c>
    </row>
    <row r="150" spans="1:14">
      <c r="N150" s="276" t="s">
        <v>1009</v>
      </c>
    </row>
    <row r="168" spans="2:18">
      <c r="R168" s="1429">
        <v>3</v>
      </c>
    </row>
    <row r="176" spans="2:18">
      <c r="B176" s="1465"/>
    </row>
    <row r="177" spans="2:13">
      <c r="B177" s="1465"/>
    </row>
    <row r="178" spans="2:13">
      <c r="B178" s="1465"/>
    </row>
    <row r="179" spans="2:13">
      <c r="B179" s="1429" t="s">
        <v>1028</v>
      </c>
    </row>
    <row r="180" spans="2:13" ht="22.5">
      <c r="B180" s="1478"/>
      <c r="D180" s="1479" t="s">
        <v>445</v>
      </c>
      <c r="E180" s="1480" t="s">
        <v>27</v>
      </c>
      <c r="F180" s="1480" t="s">
        <v>444</v>
      </c>
      <c r="I180" s="1478"/>
      <c r="K180" s="1479" t="s">
        <v>445</v>
      </c>
      <c r="L180" s="1480" t="s">
        <v>27</v>
      </c>
      <c r="M180" s="1480" t="s">
        <v>444</v>
      </c>
    </row>
    <row r="181" spans="2:13">
      <c r="B181" s="1481" t="s">
        <v>508</v>
      </c>
      <c r="D181" s="1482">
        <v>12794</v>
      </c>
      <c r="E181" s="1483">
        <v>12594</v>
      </c>
      <c r="F181" s="1483">
        <v>14631</v>
      </c>
      <c r="I181" s="1481" t="s">
        <v>507</v>
      </c>
      <c r="K181" s="1482">
        <v>12859</v>
      </c>
      <c r="L181" s="1483">
        <v>13403</v>
      </c>
      <c r="M181" s="1483">
        <v>13322</v>
      </c>
    </row>
    <row r="182" spans="2:13">
      <c r="B182" s="1481" t="s">
        <v>509</v>
      </c>
      <c r="D182" s="1482">
        <v>13205</v>
      </c>
      <c r="E182" s="1483">
        <v>12836</v>
      </c>
      <c r="F182" s="1483">
        <v>15328</v>
      </c>
    </row>
    <row r="183" spans="2:13">
      <c r="B183" s="1481" t="s">
        <v>510</v>
      </c>
      <c r="D183" s="1482">
        <v>13798</v>
      </c>
      <c r="E183" s="1483">
        <v>12294</v>
      </c>
      <c r="F183" s="1483">
        <v>16046</v>
      </c>
    </row>
    <row r="184" spans="2:13">
      <c r="B184" s="1481" t="s">
        <v>511</v>
      </c>
      <c r="D184" s="1482">
        <v>14458</v>
      </c>
      <c r="E184" s="1483">
        <v>12624</v>
      </c>
      <c r="F184" s="1483">
        <v>17017</v>
      </c>
    </row>
    <row r="185" spans="2:13">
      <c r="B185" s="1481" t="s">
        <v>512</v>
      </c>
      <c r="D185" s="1482">
        <v>14650</v>
      </c>
      <c r="E185" s="1483">
        <v>12997</v>
      </c>
      <c r="F185" s="1483">
        <v>16833</v>
      </c>
    </row>
    <row r="186" spans="2:13">
      <c r="B186" s="1481" t="s">
        <v>513</v>
      </c>
      <c r="D186" s="1482">
        <v>15017</v>
      </c>
      <c r="E186" s="1483">
        <v>13159</v>
      </c>
      <c r="F186" s="1483">
        <v>17987</v>
      </c>
    </row>
    <row r="187" spans="2:13">
      <c r="B187" s="1481" t="s">
        <v>514</v>
      </c>
      <c r="D187" s="1482">
        <v>14451</v>
      </c>
      <c r="E187" s="1483">
        <v>13190</v>
      </c>
      <c r="F187" s="1483">
        <v>18401</v>
      </c>
    </row>
    <row r="188" spans="2:13">
      <c r="B188" s="1481" t="s">
        <v>515</v>
      </c>
      <c r="D188" s="1482">
        <v>14089</v>
      </c>
      <c r="E188" s="1483">
        <v>13194</v>
      </c>
      <c r="F188" s="1483">
        <v>22255</v>
      </c>
    </row>
    <row r="189" spans="2:13">
      <c r="B189" s="1481" t="s">
        <v>448</v>
      </c>
      <c r="D189" s="1482">
        <v>14753</v>
      </c>
      <c r="E189" s="1483">
        <v>13269</v>
      </c>
      <c r="F189" s="1483">
        <v>19928</v>
      </c>
    </row>
    <row r="190" spans="2:13">
      <c r="B190" s="1481" t="s">
        <v>451</v>
      </c>
      <c r="D190" s="1482">
        <v>15776</v>
      </c>
      <c r="E190" s="1483">
        <v>13749</v>
      </c>
      <c r="F190" s="1483">
        <v>19921</v>
      </c>
    </row>
    <row r="191" spans="2:13">
      <c r="B191" s="1481" t="s">
        <v>452</v>
      </c>
      <c r="D191" s="1482">
        <v>16257</v>
      </c>
      <c r="E191" s="1483">
        <v>14351</v>
      </c>
      <c r="F191" s="1483">
        <v>21282</v>
      </c>
    </row>
    <row r="192" spans="2:13">
      <c r="B192" s="1481" t="s">
        <v>552</v>
      </c>
      <c r="D192" s="1482">
        <v>16291</v>
      </c>
      <c r="E192" s="1483">
        <v>15200</v>
      </c>
      <c r="F192" s="1483">
        <v>23899</v>
      </c>
    </row>
    <row r="193" spans="2:13">
      <c r="B193" s="1481" t="s">
        <v>947</v>
      </c>
      <c r="D193" s="1482">
        <v>16104</v>
      </c>
      <c r="E193" s="1483">
        <v>16003</v>
      </c>
      <c r="F193" s="1483">
        <v>24991</v>
      </c>
    </row>
    <row r="194" spans="2:13">
      <c r="B194" s="1481" t="s">
        <v>1029</v>
      </c>
      <c r="D194" s="1482">
        <v>15688</v>
      </c>
      <c r="E194" s="1483">
        <v>16628</v>
      </c>
      <c r="F194" s="1483">
        <v>25911</v>
      </c>
    </row>
    <row r="195" spans="2:13">
      <c r="B195" s="1481" t="s">
        <v>1217</v>
      </c>
      <c r="D195" s="1482">
        <v>15627</v>
      </c>
      <c r="E195" s="1483">
        <v>17275</v>
      </c>
      <c r="F195" s="1483">
        <v>27362</v>
      </c>
    </row>
    <row r="197" spans="2:13">
      <c r="B197" s="1484" t="s">
        <v>1030</v>
      </c>
    </row>
    <row r="198" spans="2:13" ht="22.5">
      <c r="B198" s="1485"/>
      <c r="D198" s="1479" t="s">
        <v>445</v>
      </c>
      <c r="E198" s="1480" t="s">
        <v>27</v>
      </c>
      <c r="F198" s="1480" t="s">
        <v>444</v>
      </c>
      <c r="I198" s="1485"/>
      <c r="K198" s="1479" t="s">
        <v>445</v>
      </c>
      <c r="L198" s="1480" t="s">
        <v>27</v>
      </c>
      <c r="M198" s="1480" t="s">
        <v>444</v>
      </c>
    </row>
    <row r="199" spans="2:13">
      <c r="B199" s="1481" t="s">
        <v>508</v>
      </c>
      <c r="D199" s="1482">
        <v>3586</v>
      </c>
      <c r="E199" s="1483">
        <v>3644</v>
      </c>
      <c r="F199" s="1483">
        <v>5213</v>
      </c>
      <c r="I199" s="1481" t="s">
        <v>507</v>
      </c>
      <c r="K199" s="1482">
        <v>3657</v>
      </c>
      <c r="L199" s="1483">
        <v>3893</v>
      </c>
      <c r="M199" s="1483">
        <v>4912</v>
      </c>
    </row>
    <row r="200" spans="2:13">
      <c r="B200" s="1481" t="s">
        <v>509</v>
      </c>
      <c r="D200" s="1482">
        <v>3635</v>
      </c>
      <c r="E200" s="1483">
        <v>3665</v>
      </c>
      <c r="F200" s="1483">
        <v>5479</v>
      </c>
    </row>
    <row r="201" spans="2:13">
      <c r="B201" s="1481" t="s">
        <v>510</v>
      </c>
      <c r="D201" s="1482">
        <v>3860</v>
      </c>
      <c r="E201" s="1483">
        <v>3389</v>
      </c>
      <c r="F201" s="1483">
        <v>6179</v>
      </c>
    </row>
    <row r="202" spans="2:13">
      <c r="B202" s="1481" t="s">
        <v>511</v>
      </c>
      <c r="D202" s="1482">
        <v>4068</v>
      </c>
      <c r="E202" s="1483">
        <v>3434</v>
      </c>
      <c r="F202" s="1483">
        <v>6703</v>
      </c>
    </row>
    <row r="203" spans="2:13">
      <c r="B203" s="1481" t="s">
        <v>1218</v>
      </c>
      <c r="D203" s="1482">
        <v>4270</v>
      </c>
      <c r="E203" s="1483">
        <v>3572</v>
      </c>
      <c r="F203" s="1483">
        <v>6787</v>
      </c>
    </row>
    <row r="204" spans="2:13">
      <c r="B204" s="1481" t="s">
        <v>513</v>
      </c>
      <c r="D204" s="1482">
        <v>4323</v>
      </c>
      <c r="E204" s="1483">
        <v>3595</v>
      </c>
      <c r="F204" s="1483">
        <v>7171</v>
      </c>
    </row>
    <row r="205" spans="2:13">
      <c r="B205" s="1481" t="s">
        <v>514</v>
      </c>
      <c r="D205" s="1482">
        <v>4241</v>
      </c>
      <c r="E205" s="1483">
        <v>3492</v>
      </c>
      <c r="F205" s="1483">
        <v>7713</v>
      </c>
    </row>
    <row r="206" spans="2:13">
      <c r="B206" s="1481" t="s">
        <v>515</v>
      </c>
      <c r="D206" s="1482">
        <v>4046</v>
      </c>
      <c r="E206" s="1483">
        <v>3281</v>
      </c>
      <c r="F206" s="1483">
        <v>10457</v>
      </c>
    </row>
    <row r="207" spans="2:13">
      <c r="B207" s="1481" t="s">
        <v>448</v>
      </c>
      <c r="D207" s="1482">
        <v>4163</v>
      </c>
      <c r="E207" s="1483">
        <v>3308</v>
      </c>
      <c r="F207" s="1483">
        <v>9529</v>
      </c>
    </row>
    <row r="208" spans="2:13">
      <c r="B208" s="1481" t="s">
        <v>451</v>
      </c>
      <c r="D208" s="1482">
        <v>4454</v>
      </c>
      <c r="E208" s="1483">
        <v>3527</v>
      </c>
      <c r="F208" s="1483">
        <v>9548</v>
      </c>
    </row>
    <row r="209" spans="2:6">
      <c r="B209" s="1481" t="s">
        <v>452</v>
      </c>
      <c r="D209" s="1482">
        <v>4621</v>
      </c>
      <c r="E209" s="1483">
        <v>3648</v>
      </c>
      <c r="F209" s="1483">
        <v>11469</v>
      </c>
    </row>
    <row r="210" spans="2:6">
      <c r="B210" s="1481" t="s">
        <v>552</v>
      </c>
      <c r="D210" s="1482">
        <v>4736</v>
      </c>
      <c r="E210" s="1483">
        <v>3783</v>
      </c>
      <c r="F210" s="1483">
        <v>12627</v>
      </c>
    </row>
    <row r="211" spans="2:6">
      <c r="B211" s="1481" t="s">
        <v>947</v>
      </c>
      <c r="D211" s="1482">
        <v>4511</v>
      </c>
      <c r="E211" s="1483">
        <v>3891</v>
      </c>
      <c r="F211" s="1483">
        <v>12812</v>
      </c>
    </row>
    <row r="212" spans="2:6">
      <c r="B212" s="1481" t="s">
        <v>1029</v>
      </c>
      <c r="D212" s="1482">
        <v>4313</v>
      </c>
      <c r="E212" s="1483">
        <v>4054</v>
      </c>
      <c r="F212" s="1483">
        <v>12657</v>
      </c>
    </row>
    <row r="213" spans="2:6">
      <c r="B213" s="1481" t="s">
        <v>1217</v>
      </c>
      <c r="D213" s="1482">
        <v>4132</v>
      </c>
      <c r="E213" s="1483">
        <v>4183</v>
      </c>
      <c r="F213" s="1483">
        <v>13992</v>
      </c>
    </row>
  </sheetData>
  <mergeCells count="10">
    <mergeCell ref="B52:C59"/>
    <mergeCell ref="B3:C3"/>
    <mergeCell ref="B4:B27"/>
    <mergeCell ref="C4:C11"/>
    <mergeCell ref="C12:C19"/>
    <mergeCell ref="C20:C27"/>
    <mergeCell ref="B28:B51"/>
    <mergeCell ref="C28:C35"/>
    <mergeCell ref="C36:C43"/>
    <mergeCell ref="C44:C51"/>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80" zoomScaleNormal="100" zoomScaleSheetLayoutView="80" workbookViewId="0">
      <selection activeCell="A11" sqref="A11:J11"/>
    </sheetView>
  </sheetViews>
  <sheetFormatPr defaultRowHeight="13.5"/>
  <cols>
    <col min="1" max="9" width="8.125" customWidth="1"/>
    <col min="10" max="10" width="23.5" customWidth="1"/>
    <col min="11" max="11" width="4.75" customWidth="1"/>
  </cols>
  <sheetData>
    <row r="1" spans="1:11" ht="189" customHeight="1">
      <c r="A1" s="1767"/>
      <c r="B1" s="1767"/>
      <c r="C1" s="1767"/>
      <c r="D1" s="1767"/>
      <c r="E1" s="1767"/>
      <c r="F1" s="1767"/>
      <c r="G1" s="1767"/>
      <c r="H1" s="1767"/>
      <c r="I1" s="1767"/>
      <c r="J1" s="1767"/>
      <c r="K1" s="296"/>
    </row>
    <row r="2" spans="1:11" ht="43.5" customHeight="1">
      <c r="A2" s="292"/>
      <c r="B2" s="292"/>
      <c r="C2" s="292"/>
      <c r="D2" s="292"/>
      <c r="E2" s="292"/>
      <c r="F2" s="292"/>
      <c r="G2" s="292"/>
      <c r="H2" s="292"/>
      <c r="I2" s="292"/>
      <c r="J2" s="292"/>
      <c r="K2" s="292"/>
    </row>
    <row r="3" spans="1:11" ht="39" customHeight="1">
      <c r="A3" s="288"/>
      <c r="B3" s="289"/>
      <c r="C3" s="289"/>
      <c r="D3" s="289"/>
      <c r="E3" s="289"/>
      <c r="F3" s="289"/>
      <c r="G3" s="290"/>
      <c r="H3" s="1619" t="s">
        <v>651</v>
      </c>
      <c r="I3" s="1620"/>
      <c r="J3" s="1621"/>
      <c r="K3" s="293"/>
    </row>
    <row r="4" spans="1:11" ht="27.75" customHeight="1">
      <c r="A4" s="293"/>
      <c r="B4" s="293"/>
      <c r="C4" s="293"/>
      <c r="D4" s="293"/>
      <c r="E4" s="293"/>
      <c r="F4" s="293"/>
      <c r="G4" s="293"/>
      <c r="H4" s="293"/>
      <c r="I4" s="293"/>
      <c r="J4" s="293"/>
      <c r="K4" s="293"/>
    </row>
    <row r="5" spans="1:11" ht="39" customHeight="1">
      <c r="A5" s="1617" t="s">
        <v>1899</v>
      </c>
      <c r="B5" s="1618"/>
      <c r="C5" s="1618"/>
      <c r="D5" s="1618"/>
      <c r="E5" s="1618"/>
      <c r="F5" s="1618"/>
      <c r="G5" s="1618"/>
      <c r="H5" s="1618"/>
      <c r="I5" s="1618"/>
      <c r="J5" s="1618"/>
      <c r="K5" s="293"/>
    </row>
    <row r="6" spans="1:11" ht="9.75" customHeight="1">
      <c r="A6" s="1617"/>
      <c r="B6" s="1618"/>
      <c r="C6" s="1618"/>
      <c r="D6" s="1618"/>
      <c r="E6" s="1618"/>
      <c r="F6" s="1618"/>
      <c r="G6" s="1618"/>
      <c r="H6" s="1618"/>
      <c r="I6" s="1618"/>
      <c r="J6" s="1618"/>
      <c r="K6" s="293"/>
    </row>
    <row r="7" spans="1:11" ht="39" customHeight="1">
      <c r="A7" s="1617"/>
      <c r="B7" s="1618"/>
      <c r="C7" s="1618"/>
      <c r="D7" s="1618"/>
      <c r="E7" s="1618"/>
      <c r="F7" s="1618"/>
      <c r="G7" s="1618"/>
      <c r="H7" s="1618"/>
      <c r="I7" s="1618"/>
      <c r="J7" s="1618"/>
      <c r="K7" s="293"/>
    </row>
    <row r="8" spans="1:11" ht="9.75" customHeight="1">
      <c r="A8" s="1617"/>
      <c r="B8" s="1618"/>
      <c r="C8" s="1618"/>
      <c r="D8" s="1618"/>
      <c r="E8" s="1618"/>
      <c r="F8" s="1618"/>
      <c r="G8" s="1618"/>
      <c r="H8" s="1618"/>
      <c r="I8" s="1618"/>
      <c r="J8" s="1618"/>
      <c r="K8" s="293"/>
    </row>
    <row r="9" spans="1:11" ht="39" customHeight="1">
      <c r="A9" s="1614"/>
      <c r="B9" s="1615"/>
      <c r="C9" s="1615"/>
      <c r="D9" s="1615"/>
      <c r="E9" s="1615"/>
      <c r="F9" s="1615"/>
      <c r="G9" s="1615"/>
      <c r="H9" s="1615"/>
      <c r="I9" s="1615"/>
      <c r="J9" s="1615"/>
      <c r="K9" s="294"/>
    </row>
    <row r="10" spans="1:11" ht="202.5" customHeight="1">
      <c r="A10" s="1767"/>
      <c r="B10" s="1767"/>
      <c r="C10" s="1767"/>
      <c r="D10" s="1767"/>
      <c r="E10" s="1767"/>
      <c r="F10" s="1767"/>
      <c r="G10" s="1767"/>
      <c r="H10" s="1767"/>
      <c r="I10" s="1767"/>
      <c r="J10" s="1767"/>
      <c r="K10" s="296"/>
    </row>
    <row r="11" spans="1:11" ht="202.5" customHeight="1">
      <c r="A11" s="1767"/>
      <c r="B11" s="1767"/>
      <c r="C11" s="1767"/>
      <c r="D11" s="1767"/>
      <c r="E11" s="1767"/>
      <c r="F11" s="1767"/>
      <c r="G11" s="1767"/>
      <c r="H11" s="1767"/>
      <c r="I11" s="1767"/>
      <c r="J11" s="1767"/>
      <c r="K11" s="296"/>
    </row>
    <row r="12" spans="1:11" ht="28.5" customHeight="1">
      <c r="A12" s="1767"/>
      <c r="B12" s="1767"/>
      <c r="C12" s="1767"/>
      <c r="D12" s="1767"/>
      <c r="E12" s="1767"/>
      <c r="F12" s="1767"/>
      <c r="G12" s="1767"/>
      <c r="H12" s="1767"/>
      <c r="I12" s="1767"/>
      <c r="J12" s="1767"/>
      <c r="K12" s="296"/>
    </row>
    <row r="13" spans="1:11" ht="202.5" customHeight="1">
      <c r="A13" s="1616"/>
      <c r="B13" s="1616"/>
      <c r="C13" s="1616"/>
      <c r="D13" s="1616"/>
      <c r="E13" s="1616"/>
      <c r="F13" s="1616"/>
      <c r="G13" s="1616"/>
      <c r="H13" s="1616"/>
      <c r="I13" s="1616"/>
      <c r="J13" s="1616"/>
      <c r="K13" s="291"/>
    </row>
  </sheetData>
  <mergeCells count="11">
    <mergeCell ref="A8:J8"/>
    <mergeCell ref="A1:J1"/>
    <mergeCell ref="H3:J3"/>
    <mergeCell ref="A5:J5"/>
    <mergeCell ref="A6:J6"/>
    <mergeCell ref="A7:J7"/>
    <mergeCell ref="A9:J9"/>
    <mergeCell ref="A10:J10"/>
    <mergeCell ref="A11:J11"/>
    <mergeCell ref="A12:J12"/>
    <mergeCell ref="A13:J13"/>
  </mergeCells>
  <phoneticPr fontId="38"/>
  <pageMargins left="0.23622047244094491" right="0.19685039370078741" top="0.37" bottom="0.37"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R122"/>
  <sheetViews>
    <sheetView view="pageBreakPreview" zoomScale="115" zoomScaleNormal="100" zoomScaleSheetLayoutView="115" workbookViewId="0">
      <selection activeCell="B27" sqref="B27:L27"/>
    </sheetView>
  </sheetViews>
  <sheetFormatPr defaultRowHeight="13.5"/>
  <cols>
    <col min="1" max="1" width="1.75" style="1486" customWidth="1"/>
    <col min="2" max="2" width="8.375" style="1486" customWidth="1"/>
    <col min="3" max="12" width="7.625" style="1486" customWidth="1"/>
    <col min="13" max="13" width="2" style="1486" customWidth="1"/>
    <col min="14" max="14" width="9" style="1486"/>
    <col min="15" max="15" width="9.5" style="1486" bestFit="1" customWidth="1"/>
    <col min="16" max="25" width="6.25" style="1486" customWidth="1"/>
    <col min="26" max="16384" width="9" style="1486"/>
  </cols>
  <sheetData>
    <row r="1" spans="1:16" ht="8.25" customHeight="1"/>
    <row r="2" spans="1:16" ht="27.75" customHeight="1">
      <c r="A2" s="1487" t="s">
        <v>464</v>
      </c>
      <c r="B2" s="1488"/>
      <c r="C2" s="1489"/>
      <c r="D2" s="1489"/>
      <c r="E2" s="1489"/>
      <c r="F2" s="1489"/>
      <c r="G2" s="1489"/>
      <c r="H2" s="1489"/>
      <c r="I2" s="1489"/>
      <c r="J2" s="1489"/>
      <c r="K2" s="1489"/>
      <c r="L2" s="1489"/>
      <c r="M2" s="1490"/>
    </row>
    <row r="3" spans="1:16" ht="15.75" customHeight="1">
      <c r="B3" s="1491"/>
    </row>
    <row r="4" spans="1:16" ht="17.25">
      <c r="A4" s="1492" t="s">
        <v>1900</v>
      </c>
      <c r="B4" s="1493"/>
      <c r="C4" s="1494"/>
    </row>
    <row r="5" spans="1:16" ht="15.75" customHeight="1">
      <c r="B5" s="1491"/>
    </row>
    <row r="6" spans="1:16" ht="17.25">
      <c r="A6" s="1492" t="s">
        <v>1901</v>
      </c>
      <c r="B6" s="1493"/>
      <c r="C6" s="1494"/>
      <c r="D6" s="1495"/>
      <c r="E6" s="1494"/>
    </row>
    <row r="7" spans="1:16" ht="15.75" customHeight="1">
      <c r="B7" s="1491"/>
    </row>
    <row r="8" spans="1:16" ht="315" customHeight="1">
      <c r="B8" s="1768" t="s">
        <v>1219</v>
      </c>
      <c r="C8" s="1768"/>
      <c r="D8" s="1768"/>
      <c r="E8" s="1768"/>
      <c r="F8" s="1768"/>
      <c r="G8" s="1768"/>
      <c r="H8" s="1768"/>
      <c r="I8" s="1768"/>
      <c r="J8" s="1768"/>
      <c r="K8" s="1768"/>
      <c r="L8" s="1768"/>
      <c r="P8" s="1496"/>
    </row>
    <row r="9" spans="1:16" ht="16.5" customHeight="1">
      <c r="B9" s="1491"/>
    </row>
    <row r="10" spans="1:16" ht="254.25" customHeight="1">
      <c r="B10" s="1768" t="s">
        <v>1392</v>
      </c>
      <c r="C10" s="1768"/>
      <c r="D10" s="1768"/>
      <c r="E10" s="1768"/>
      <c r="F10" s="1768"/>
      <c r="G10" s="1768"/>
      <c r="H10" s="1768"/>
      <c r="I10" s="1768"/>
      <c r="J10" s="1768"/>
      <c r="K10" s="1768"/>
      <c r="L10" s="1768"/>
      <c r="O10" s="1059"/>
    </row>
    <row r="12" spans="1:16" ht="83.25" customHeight="1">
      <c r="B12" s="1768" t="s">
        <v>1393</v>
      </c>
      <c r="C12" s="1768"/>
      <c r="D12" s="1768"/>
      <c r="E12" s="1768"/>
      <c r="F12" s="1768"/>
      <c r="G12" s="1768"/>
      <c r="H12" s="1768"/>
      <c r="I12" s="1768"/>
      <c r="J12" s="1768"/>
      <c r="K12" s="1768"/>
      <c r="L12" s="1768"/>
      <c r="O12" s="1059"/>
    </row>
    <row r="14" spans="1:16" ht="124.5" customHeight="1">
      <c r="B14" s="1768" t="s">
        <v>1220</v>
      </c>
      <c r="C14" s="1768"/>
      <c r="D14" s="1768"/>
      <c r="E14" s="1768"/>
      <c r="F14" s="1768"/>
      <c r="G14" s="1768"/>
      <c r="H14" s="1768"/>
      <c r="I14" s="1768"/>
      <c r="J14" s="1768"/>
      <c r="K14" s="1768"/>
      <c r="L14" s="1768"/>
      <c r="O14" s="1059"/>
    </row>
    <row r="16" spans="1:16" ht="43.5" customHeight="1">
      <c r="B16" s="1768" t="s">
        <v>1966</v>
      </c>
      <c r="C16" s="1768"/>
      <c r="D16" s="1768"/>
      <c r="E16" s="1768"/>
      <c r="F16" s="1768"/>
      <c r="G16" s="1768"/>
      <c r="H16" s="1768"/>
      <c r="I16" s="1768"/>
      <c r="J16" s="1768"/>
      <c r="K16" s="1768"/>
      <c r="L16" s="1768"/>
      <c r="O16" s="1059"/>
    </row>
    <row r="18" spans="1:16" ht="120" customHeight="1">
      <c r="B18" s="1768" t="s">
        <v>1902</v>
      </c>
      <c r="C18" s="1768"/>
      <c r="D18" s="1768"/>
      <c r="E18" s="1768"/>
      <c r="F18" s="1768"/>
      <c r="G18" s="1768"/>
      <c r="H18" s="1768"/>
      <c r="I18" s="1768"/>
      <c r="J18" s="1768"/>
      <c r="K18" s="1768"/>
      <c r="L18" s="1768"/>
      <c r="O18" s="1059"/>
    </row>
    <row r="19" spans="1:16" s="1497" customFormat="1"/>
    <row r="20" spans="1:16" s="1497" customFormat="1" ht="76.5" customHeight="1">
      <c r="B20" s="1771" t="s">
        <v>1414</v>
      </c>
      <c r="C20" s="1771"/>
      <c r="D20" s="1771"/>
      <c r="E20" s="1771"/>
      <c r="F20" s="1771"/>
      <c r="G20" s="1771"/>
      <c r="H20" s="1771"/>
      <c r="I20" s="1771"/>
      <c r="J20" s="1771"/>
      <c r="K20" s="1771"/>
      <c r="L20" s="1771"/>
      <c r="O20" s="1059"/>
    </row>
    <row r="21" spans="1:16" s="1497" customFormat="1">
      <c r="B21" s="1498"/>
      <c r="C21" s="1498"/>
      <c r="D21" s="1498"/>
      <c r="E21" s="1498"/>
      <c r="F21" s="1498"/>
      <c r="G21" s="1498"/>
      <c r="H21" s="1498"/>
      <c r="I21" s="1498"/>
      <c r="J21" s="1498"/>
      <c r="K21" s="1498"/>
      <c r="L21" s="1498"/>
    </row>
    <row r="22" spans="1:16" s="1497" customFormat="1" ht="182.25" customHeight="1">
      <c r="B22" s="1771" t="s">
        <v>1415</v>
      </c>
      <c r="C22" s="1771"/>
      <c r="D22" s="1771"/>
      <c r="E22" s="1771"/>
      <c r="F22" s="1771"/>
      <c r="G22" s="1771"/>
      <c r="H22" s="1771"/>
      <c r="I22" s="1771"/>
      <c r="J22" s="1771"/>
      <c r="K22" s="1771"/>
      <c r="L22" s="1771"/>
      <c r="O22" s="1059"/>
    </row>
    <row r="23" spans="1:16" s="1497" customFormat="1">
      <c r="B23" s="1498"/>
      <c r="C23" s="1498"/>
      <c r="D23" s="1498"/>
      <c r="E23" s="1498"/>
      <c r="F23" s="1498"/>
      <c r="G23" s="1498"/>
      <c r="H23" s="1498"/>
      <c r="I23" s="1498"/>
      <c r="J23" s="1498"/>
      <c r="K23" s="1498"/>
      <c r="L23" s="1498"/>
    </row>
    <row r="24" spans="1:16" s="1497" customFormat="1" ht="158.25" customHeight="1">
      <c r="B24" s="1771" t="s">
        <v>1903</v>
      </c>
      <c r="C24" s="1771"/>
      <c r="D24" s="1771"/>
      <c r="E24" s="1771"/>
      <c r="F24" s="1771"/>
      <c r="G24" s="1771"/>
      <c r="H24" s="1771"/>
      <c r="I24" s="1771"/>
      <c r="J24" s="1771"/>
      <c r="K24" s="1771"/>
      <c r="L24" s="1771"/>
      <c r="O24" s="1059"/>
    </row>
    <row r="25" spans="1:16" ht="17.25">
      <c r="A25" s="1492" t="s">
        <v>1904</v>
      </c>
      <c r="B25" s="1493"/>
      <c r="C25" s="1494"/>
      <c r="D25" s="1495"/>
      <c r="E25" s="1494"/>
      <c r="F25" s="1494"/>
      <c r="O25"/>
      <c r="P25"/>
    </row>
    <row r="26" spans="1:16" ht="15.75" customHeight="1">
      <c r="B26" s="1491"/>
      <c r="O26"/>
      <c r="P26"/>
    </row>
    <row r="27" spans="1:16" ht="253.5" customHeight="1">
      <c r="B27" s="1768" t="s">
        <v>1221</v>
      </c>
      <c r="C27" s="1768"/>
      <c r="D27" s="1768"/>
      <c r="E27" s="1768"/>
      <c r="F27" s="1768"/>
      <c r="G27" s="1768"/>
      <c r="H27" s="1768"/>
      <c r="I27" s="1768"/>
      <c r="J27" s="1768"/>
      <c r="K27" s="1768"/>
      <c r="L27" s="1768"/>
      <c r="O27"/>
      <c r="P27"/>
    </row>
    <row r="28" spans="1:16">
      <c r="O28"/>
      <c r="P28"/>
    </row>
    <row r="29" spans="1:16" ht="210.75" customHeight="1">
      <c r="B29" s="1768" t="s">
        <v>1394</v>
      </c>
      <c r="C29" s="1768"/>
      <c r="D29" s="1768"/>
      <c r="E29" s="1768"/>
      <c r="F29" s="1768"/>
      <c r="G29" s="1768"/>
      <c r="H29" s="1768"/>
      <c r="I29" s="1768"/>
      <c r="J29" s="1768"/>
      <c r="K29" s="1768"/>
      <c r="L29" s="1768"/>
      <c r="O29"/>
      <c r="P29"/>
    </row>
    <row r="30" spans="1:16">
      <c r="O30"/>
      <c r="P30"/>
    </row>
    <row r="31" spans="1:16" ht="166.5" customHeight="1">
      <c r="B31" s="1769" t="s">
        <v>1395</v>
      </c>
      <c r="C31" s="1769"/>
      <c r="D31" s="1769"/>
      <c r="E31" s="1769"/>
      <c r="F31" s="1769"/>
      <c r="G31" s="1769"/>
      <c r="H31" s="1769"/>
      <c r="I31" s="1769"/>
      <c r="J31" s="1769"/>
      <c r="K31" s="1769"/>
      <c r="L31" s="1769"/>
      <c r="O31"/>
      <c r="P31"/>
    </row>
    <row r="32" spans="1:16">
      <c r="O32"/>
      <c r="P32"/>
    </row>
    <row r="33" spans="1:16" ht="100.5" customHeight="1">
      <c r="B33" s="1769" t="s">
        <v>1905</v>
      </c>
      <c r="C33" s="1769"/>
      <c r="D33" s="1769"/>
      <c r="E33" s="1769"/>
      <c r="F33" s="1769"/>
      <c r="G33" s="1769"/>
      <c r="H33" s="1769"/>
      <c r="I33" s="1769"/>
      <c r="J33" s="1769"/>
      <c r="K33" s="1769"/>
      <c r="L33" s="1769"/>
      <c r="O33"/>
      <c r="P33"/>
    </row>
    <row r="34" spans="1:16">
      <c r="O34"/>
      <c r="P34"/>
    </row>
    <row r="35" spans="1:16" ht="17.25">
      <c r="A35" s="1499" t="s">
        <v>1906</v>
      </c>
      <c r="B35" s="1500"/>
      <c r="C35" s="1500"/>
      <c r="D35" s="1500"/>
      <c r="E35" s="1500"/>
      <c r="F35" s="1500"/>
      <c r="G35" s="1500"/>
      <c r="H35" s="1500"/>
      <c r="I35" s="1501"/>
      <c r="O35"/>
      <c r="P35"/>
    </row>
    <row r="36" spans="1:16" ht="15.75" customHeight="1">
      <c r="B36" s="1491"/>
      <c r="O36"/>
      <c r="P36"/>
    </row>
    <row r="37" spans="1:16" ht="90" customHeight="1">
      <c r="B37" s="1769" t="s">
        <v>1907</v>
      </c>
      <c r="C37" s="1769"/>
      <c r="D37" s="1769"/>
      <c r="E37" s="1769"/>
      <c r="F37" s="1769"/>
      <c r="G37" s="1769"/>
      <c r="H37" s="1769"/>
      <c r="I37" s="1769"/>
      <c r="J37" s="1769"/>
      <c r="K37" s="1769"/>
      <c r="L37" s="1769"/>
      <c r="O37"/>
      <c r="P37"/>
    </row>
    <row r="39" spans="1:16" ht="120" customHeight="1">
      <c r="B39" s="1768" t="s">
        <v>1396</v>
      </c>
      <c r="C39" s="1768"/>
      <c r="D39" s="1768"/>
      <c r="E39" s="1768"/>
      <c r="F39" s="1768"/>
      <c r="G39" s="1768"/>
      <c r="H39" s="1768"/>
      <c r="I39" s="1768"/>
      <c r="J39" s="1768"/>
      <c r="K39" s="1768"/>
      <c r="L39" s="1768"/>
      <c r="O39" s="1059"/>
    </row>
    <row r="41" spans="1:16" ht="103.5" customHeight="1">
      <c r="B41" s="1769" t="s">
        <v>1397</v>
      </c>
      <c r="C41" s="1769"/>
      <c r="D41" s="1769"/>
      <c r="E41" s="1769"/>
      <c r="F41" s="1769"/>
      <c r="G41" s="1769"/>
      <c r="H41" s="1769"/>
      <c r="I41" s="1769"/>
      <c r="J41" s="1769"/>
      <c r="K41" s="1769"/>
      <c r="L41" s="1769"/>
    </row>
    <row r="43" spans="1:16" ht="176.25" customHeight="1">
      <c r="B43" s="1770" t="s">
        <v>1398</v>
      </c>
      <c r="C43" s="1770"/>
      <c r="D43" s="1770"/>
      <c r="E43" s="1770"/>
      <c r="F43" s="1770"/>
      <c r="G43" s="1770"/>
      <c r="H43" s="1770"/>
      <c r="I43" s="1770"/>
      <c r="J43" s="1770"/>
      <c r="K43" s="1770"/>
      <c r="L43" s="1770"/>
    </row>
    <row r="45" spans="1:16" ht="105" customHeight="1">
      <c r="B45" s="1769" t="s">
        <v>1908</v>
      </c>
      <c r="C45" s="1770"/>
      <c r="D45" s="1770"/>
      <c r="E45" s="1770"/>
      <c r="F45" s="1770"/>
      <c r="G45" s="1770"/>
      <c r="H45" s="1770"/>
      <c r="I45" s="1770"/>
      <c r="J45" s="1770"/>
      <c r="K45" s="1770"/>
      <c r="L45" s="1770"/>
    </row>
    <row r="47" spans="1:16" ht="17.25">
      <c r="A47" s="1492" t="s">
        <v>1909</v>
      </c>
      <c r="B47" s="1493"/>
      <c r="C47" s="1494"/>
      <c r="D47" s="1502"/>
      <c r="E47" s="1503"/>
    </row>
    <row r="48" spans="1:16" ht="15.75" customHeight="1">
      <c r="B48" s="1491"/>
    </row>
    <row r="49" spans="2:18" ht="47.25" customHeight="1">
      <c r="B49" s="1768" t="s">
        <v>1910</v>
      </c>
      <c r="C49" s="1768"/>
      <c r="D49" s="1768"/>
      <c r="E49" s="1768"/>
      <c r="F49" s="1768"/>
      <c r="G49" s="1768"/>
      <c r="H49" s="1768"/>
      <c r="I49" s="1768"/>
      <c r="J49" s="1768"/>
      <c r="K49" s="1768"/>
      <c r="L49" s="1768"/>
      <c r="O49" s="1059"/>
    </row>
    <row r="51" spans="2:18" ht="183.75" customHeight="1">
      <c r="B51" s="1768" t="s">
        <v>1911</v>
      </c>
      <c r="C51" s="1768"/>
      <c r="D51" s="1768"/>
      <c r="E51" s="1768"/>
      <c r="F51" s="1768"/>
      <c r="G51" s="1768"/>
      <c r="H51" s="1768"/>
      <c r="I51" s="1768"/>
      <c r="J51" s="1768"/>
      <c r="K51" s="1768"/>
      <c r="L51" s="1768"/>
      <c r="O51" s="1059"/>
    </row>
    <row r="52" spans="2:18" ht="8.25" customHeight="1">
      <c r="B52" s="1491"/>
    </row>
    <row r="53" spans="2:18" ht="14.25">
      <c r="B53" s="1504"/>
      <c r="C53" s="1504"/>
      <c r="D53" s="1504"/>
      <c r="E53" s="1504"/>
      <c r="F53" s="1504"/>
      <c r="G53" s="1504"/>
      <c r="H53" s="1504"/>
      <c r="I53" s="1504"/>
      <c r="J53" s="1504"/>
      <c r="K53" s="1504"/>
      <c r="L53" s="1504"/>
      <c r="N53" s="4"/>
      <c r="O53" s="1505"/>
      <c r="P53" s="1506"/>
      <c r="Q53" s="1505"/>
      <c r="R53" s="1505"/>
    </row>
    <row r="54" spans="2:18" ht="14.25">
      <c r="N54" s="5"/>
      <c r="O54" s="1505"/>
      <c r="P54" s="1506"/>
      <c r="Q54" s="1505"/>
      <c r="R54" s="1505"/>
    </row>
    <row r="55" spans="2:18" ht="14.25">
      <c r="N55" s="5"/>
      <c r="O55" s="1505"/>
      <c r="P55" s="1506"/>
      <c r="Q55" s="1505"/>
      <c r="R55" s="1505"/>
    </row>
    <row r="56" spans="2:18" ht="14.25">
      <c r="B56" s="1491"/>
      <c r="N56" s="5"/>
      <c r="O56" s="1505"/>
      <c r="P56" s="1506"/>
      <c r="Q56" s="1505"/>
      <c r="R56" s="1505"/>
    </row>
    <row r="57" spans="2:18" ht="14.25">
      <c r="N57" s="5"/>
      <c r="O57" s="1505"/>
      <c r="P57" s="1506"/>
      <c r="Q57" s="1505"/>
      <c r="R57" s="1505"/>
    </row>
    <row r="58" spans="2:18" ht="14.25">
      <c r="N58" s="5"/>
      <c r="O58" s="1505"/>
      <c r="P58" s="1506"/>
      <c r="Q58" s="1505"/>
      <c r="R58" s="1505"/>
    </row>
    <row r="59" spans="2:18" ht="14.25">
      <c r="N59" s="5"/>
      <c r="O59" s="1505"/>
      <c r="P59" s="1506"/>
      <c r="Q59" s="1505"/>
      <c r="R59" s="1505"/>
    </row>
    <row r="60" spans="2:18" ht="14.25">
      <c r="N60" s="5"/>
      <c r="O60" s="1505"/>
      <c r="P60" s="1506"/>
      <c r="Q60" s="1505"/>
      <c r="R60" s="1505"/>
    </row>
    <row r="61" spans="2:18" ht="14.25">
      <c r="N61" s="5"/>
      <c r="O61" s="1505"/>
      <c r="P61" s="1506"/>
      <c r="Q61" s="1505"/>
      <c r="R61" s="1505"/>
    </row>
    <row r="62" spans="2:18" ht="14.25">
      <c r="N62" s="5"/>
      <c r="O62" s="1505"/>
      <c r="P62" s="1506"/>
      <c r="Q62" s="1505"/>
      <c r="R62" s="1505"/>
    </row>
    <row r="63" spans="2:18">
      <c r="P63" s="1507"/>
      <c r="Q63" s="1083"/>
    </row>
    <row r="64" spans="2:18">
      <c r="P64" s="1507"/>
      <c r="Q64" s="1083"/>
    </row>
    <row r="65" spans="2:18">
      <c r="P65" s="1507"/>
      <c r="Q65" s="1083"/>
    </row>
    <row r="66" spans="2:18">
      <c r="B66" s="1491"/>
      <c r="P66" s="1507"/>
      <c r="Q66" s="1083"/>
    </row>
    <row r="67" spans="2:18">
      <c r="P67" s="1507"/>
      <c r="Q67" s="1508"/>
      <c r="R67" s="1509"/>
    </row>
    <row r="68" spans="2:18">
      <c r="P68" s="1509"/>
      <c r="Q68" s="1509"/>
    </row>
    <row r="71" spans="2:18">
      <c r="B71" s="1491"/>
    </row>
    <row r="72" spans="2:18">
      <c r="B72" s="1491"/>
    </row>
    <row r="76" spans="2:18">
      <c r="B76" s="1491"/>
    </row>
    <row r="77" spans="2:18">
      <c r="B77" s="1491"/>
    </row>
    <row r="78" spans="2:18">
      <c r="B78" s="1491"/>
    </row>
    <row r="79" spans="2:18">
      <c r="B79" s="1491"/>
    </row>
    <row r="80" spans="2:18">
      <c r="B80" s="1491"/>
    </row>
    <row r="81" spans="2:12">
      <c r="B81" s="1491"/>
    </row>
    <row r="82" spans="2:12">
      <c r="B82" s="1491"/>
    </row>
    <row r="83" spans="2:12">
      <c r="B83" s="1491"/>
    </row>
    <row r="84" spans="2:12">
      <c r="B84" s="1491"/>
    </row>
    <row r="94" spans="2:12">
      <c r="B94" s="1510"/>
      <c r="C94" s="1511"/>
      <c r="D94" s="1511"/>
      <c r="E94" s="1511"/>
      <c r="F94" s="1511"/>
      <c r="G94" s="1511"/>
      <c r="H94" s="1511"/>
      <c r="I94" s="1511"/>
      <c r="J94" s="1511"/>
      <c r="K94" s="1511"/>
      <c r="L94" s="1511"/>
    </row>
    <row r="95" spans="2:12">
      <c r="B95" s="1510"/>
      <c r="C95" s="1511"/>
      <c r="D95" s="1511"/>
      <c r="E95" s="1511"/>
      <c r="F95" s="1511"/>
      <c r="G95" s="1511"/>
      <c r="H95" s="1511"/>
      <c r="I95" s="1511"/>
      <c r="J95" s="1511"/>
      <c r="K95" s="1511"/>
      <c r="L95" s="1511"/>
    </row>
    <row r="122" spans="2:2">
      <c r="B122" s="1491"/>
    </row>
  </sheetData>
  <mergeCells count="20">
    <mergeCell ref="B31:L31"/>
    <mergeCell ref="B8:L8"/>
    <mergeCell ref="B10:L10"/>
    <mergeCell ref="B12:L12"/>
    <mergeCell ref="B14:L14"/>
    <mergeCell ref="B16:L16"/>
    <mergeCell ref="B18:L18"/>
    <mergeCell ref="B20:L20"/>
    <mergeCell ref="B22:L22"/>
    <mergeCell ref="B24:L24"/>
    <mergeCell ref="B27:L27"/>
    <mergeCell ref="B29:L29"/>
    <mergeCell ref="B49:L49"/>
    <mergeCell ref="B51:L51"/>
    <mergeCell ref="B33:L33"/>
    <mergeCell ref="B37:L37"/>
    <mergeCell ref="B39:L39"/>
    <mergeCell ref="B41:L41"/>
    <mergeCell ref="B43:L43"/>
    <mergeCell ref="B45:L45"/>
  </mergeCells>
  <phoneticPr fontId="38"/>
  <pageMargins left="0.70866141732283472" right="0.70866141732283472" top="0.74803149606299213" bottom="0.74803149606299213" header="0.31496062992125984" footer="0.31496062992125984"/>
  <pageSetup paperSize="9" orientation="portrait" r:id="rId1"/>
  <rowBreaks count="2" manualBreakCount="2">
    <brk id="24" max="16383" man="1"/>
    <brk id="33"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A99"/>
  <sheetViews>
    <sheetView view="pageBreakPreview" zoomScale="115" zoomScaleNormal="100" zoomScaleSheetLayoutView="115" workbookViewId="0">
      <selection activeCell="S39" sqref="S39"/>
    </sheetView>
  </sheetViews>
  <sheetFormatPr defaultRowHeight="15" customHeight="1"/>
  <cols>
    <col min="1" max="1" width="2.25" customWidth="1"/>
    <col min="2" max="2" width="8.5" style="7" customWidth="1"/>
    <col min="3" max="3" width="7.875" style="6" customWidth="1"/>
    <col min="4" max="4" width="1.375" style="16" customWidth="1"/>
    <col min="5" max="5" width="7.25" style="8" customWidth="1"/>
    <col min="6" max="6" width="6.625" style="61" customWidth="1"/>
    <col min="7" max="7" width="7.125" style="8" customWidth="1"/>
    <col min="8" max="8" width="7" style="6" customWidth="1"/>
    <col min="9" max="9" width="6.875" style="6" customWidth="1"/>
    <col min="10" max="10" width="1.375" style="16" customWidth="1"/>
    <col min="11" max="11" width="7.125" style="176" customWidth="1"/>
    <col min="12" max="12" width="7.375" style="6" customWidth="1"/>
    <col min="13" max="13" width="1.375" style="16" customWidth="1"/>
    <col min="14" max="14" width="6.5" style="6" customWidth="1"/>
    <col min="15" max="15" width="1.375" style="16" customWidth="1"/>
    <col min="16" max="16" width="7.5" style="174" customWidth="1"/>
    <col min="17" max="17" width="2.375" customWidth="1"/>
  </cols>
  <sheetData>
    <row r="1" spans="1:16" ht="3.75" customHeight="1"/>
    <row r="2" spans="1:16" ht="35.25" customHeight="1">
      <c r="A2" s="390" t="s">
        <v>488</v>
      </c>
      <c r="B2" s="391"/>
      <c r="C2" s="392"/>
      <c r="D2" s="386"/>
      <c r="E2" s="393"/>
      <c r="F2" s="394"/>
      <c r="G2" s="393"/>
      <c r="H2" s="392"/>
      <c r="I2" s="395"/>
      <c r="J2" s="1042"/>
      <c r="M2" s="1042"/>
      <c r="O2" s="1042"/>
      <c r="P2" s="201" t="s">
        <v>973</v>
      </c>
    </row>
    <row r="3" spans="1:16" ht="12.75" customHeight="1">
      <c r="P3" s="112" t="s">
        <v>1031</v>
      </c>
    </row>
    <row r="4" spans="1:16" ht="37.700000000000003" customHeight="1"/>
    <row r="5" spans="1:16" ht="37.700000000000003" customHeight="1">
      <c r="D5" s="6"/>
      <c r="J5" s="6"/>
      <c r="M5" s="6"/>
      <c r="O5" s="6"/>
    </row>
    <row r="6" spans="1:16" ht="37.700000000000003" customHeight="1">
      <c r="D6" s="6"/>
      <c r="J6" s="6"/>
      <c r="M6" s="6"/>
      <c r="O6" s="11"/>
    </row>
    <row r="7" spans="1:16" ht="37.700000000000003" customHeight="1">
      <c r="D7" s="64"/>
      <c r="E7" s="10"/>
      <c r="F7" s="62"/>
      <c r="G7" s="10"/>
      <c r="H7" s="11"/>
      <c r="I7" s="11"/>
      <c r="J7" s="64"/>
      <c r="M7" s="64"/>
      <c r="N7" s="11"/>
      <c r="O7" s="64"/>
    </row>
    <row r="8" spans="1:16" ht="37.700000000000003" customHeight="1">
      <c r="D8" s="64"/>
      <c r="E8" s="10"/>
      <c r="F8" s="62"/>
      <c r="G8" s="10"/>
      <c r="H8" s="11"/>
      <c r="I8" s="11"/>
      <c r="J8" s="64"/>
      <c r="M8" s="64"/>
      <c r="N8" s="11"/>
      <c r="O8" s="64"/>
    </row>
    <row r="9" spans="1:16" ht="37.700000000000003" customHeight="1">
      <c r="D9" s="64"/>
      <c r="E9" s="10"/>
      <c r="F9" s="62"/>
      <c r="G9" s="10"/>
      <c r="H9" s="11"/>
      <c r="I9" s="11"/>
      <c r="J9" s="64"/>
      <c r="M9" s="64"/>
      <c r="N9" s="11"/>
      <c r="O9" s="64"/>
    </row>
    <row r="10" spans="1:16" ht="37.700000000000003" customHeight="1">
      <c r="D10" s="64"/>
      <c r="E10" s="10"/>
      <c r="F10" s="62"/>
      <c r="G10" s="10"/>
      <c r="H10" s="11"/>
      <c r="I10" s="11"/>
      <c r="J10" s="64"/>
      <c r="M10" s="64"/>
      <c r="N10" s="11"/>
      <c r="O10" s="64"/>
    </row>
    <row r="11" spans="1:16" ht="37.700000000000003" customHeight="1">
      <c r="D11" s="64"/>
      <c r="E11" s="10"/>
      <c r="F11" s="62"/>
      <c r="G11" s="10"/>
      <c r="H11" s="11"/>
      <c r="I11" s="11"/>
      <c r="J11" s="64"/>
      <c r="M11" s="64"/>
      <c r="N11" s="11"/>
      <c r="O11" s="64"/>
    </row>
    <row r="12" spans="1:16" ht="37.700000000000003" customHeight="1">
      <c r="D12" s="64"/>
      <c r="E12" s="10"/>
      <c r="F12" s="62"/>
      <c r="G12" s="10"/>
      <c r="H12" s="11"/>
      <c r="I12" s="11"/>
      <c r="J12" s="64"/>
      <c r="M12" s="64"/>
      <c r="N12" s="11"/>
      <c r="O12" s="64"/>
    </row>
    <row r="13" spans="1:16" ht="37.700000000000003" customHeight="1">
      <c r="D13" s="64"/>
      <c r="E13" s="10"/>
      <c r="F13" s="62"/>
      <c r="G13" s="10"/>
      <c r="H13" s="11"/>
      <c r="I13" s="11"/>
      <c r="J13" s="64"/>
      <c r="M13" s="64"/>
      <c r="N13" s="11"/>
      <c r="O13" s="64"/>
    </row>
    <row r="14" spans="1:16" ht="37.700000000000003" customHeight="1">
      <c r="D14" s="64"/>
      <c r="E14" s="10"/>
      <c r="F14" s="62"/>
      <c r="G14" s="10"/>
      <c r="H14" s="11"/>
      <c r="I14" s="11"/>
      <c r="J14" s="64"/>
      <c r="M14" s="64"/>
      <c r="N14" s="11"/>
      <c r="O14" s="64"/>
    </row>
    <row r="15" spans="1:16" ht="37.700000000000003" customHeight="1">
      <c r="D15" s="64"/>
      <c r="E15" s="10"/>
      <c r="F15" s="62"/>
      <c r="G15" s="10"/>
      <c r="H15" s="11"/>
      <c r="I15" s="11"/>
      <c r="J15" s="64"/>
      <c r="M15" s="64"/>
      <c r="O15" s="64"/>
    </row>
    <row r="16" spans="1:16" ht="37.700000000000003" customHeight="1">
      <c r="D16" s="64"/>
      <c r="E16" s="10"/>
      <c r="F16" s="62"/>
      <c r="G16" s="10"/>
      <c r="H16" s="11"/>
      <c r="I16" s="11"/>
      <c r="J16" s="64"/>
      <c r="M16" s="64"/>
      <c r="O16" s="64"/>
    </row>
    <row r="17" spans="2:27" ht="37.700000000000003" customHeight="1">
      <c r="D17" s="64"/>
      <c r="E17" s="10"/>
      <c r="F17" s="62"/>
      <c r="G17" s="10"/>
      <c r="H17" s="11"/>
      <c r="I17" s="11"/>
      <c r="J17" s="64"/>
      <c r="M17" s="64"/>
      <c r="O17" s="64"/>
    </row>
    <row r="18" spans="2:27" ht="37.700000000000003" customHeight="1">
      <c r="D18" s="64"/>
      <c r="E18" s="10"/>
      <c r="F18" s="62"/>
      <c r="G18" s="10"/>
      <c r="H18" s="11"/>
      <c r="I18" s="11"/>
      <c r="J18" s="64"/>
      <c r="M18" s="64"/>
      <c r="O18" s="64"/>
    </row>
    <row r="19" spans="2:27" ht="37.700000000000003" customHeight="1">
      <c r="D19" s="64"/>
      <c r="E19" s="10"/>
      <c r="F19" s="62"/>
      <c r="G19" s="10"/>
      <c r="H19" s="11"/>
      <c r="I19" s="11"/>
      <c r="J19" s="64"/>
      <c r="M19" s="64"/>
      <c r="O19" s="64"/>
    </row>
    <row r="20" spans="2:27" ht="37.700000000000003" customHeight="1">
      <c r="D20" s="64"/>
      <c r="E20" s="10"/>
      <c r="F20" s="62"/>
      <c r="G20" s="10"/>
      <c r="H20" s="11"/>
      <c r="I20" s="11"/>
      <c r="J20" s="64"/>
      <c r="M20" s="64"/>
      <c r="O20" s="64"/>
    </row>
    <row r="21" spans="2:27" ht="37.700000000000003" customHeight="1">
      <c r="D21" s="64"/>
      <c r="E21" s="10"/>
      <c r="F21" s="62"/>
      <c r="G21" s="10"/>
      <c r="H21" s="11"/>
      <c r="I21" s="11"/>
      <c r="J21" s="64"/>
      <c r="M21" s="64"/>
      <c r="O21" s="64"/>
    </row>
    <row r="22" spans="2:27" ht="37.700000000000003" customHeight="1">
      <c r="D22" s="64"/>
      <c r="E22" s="10"/>
      <c r="F22" s="62"/>
      <c r="G22" s="10"/>
      <c r="H22" s="11"/>
      <c r="I22" s="11"/>
      <c r="J22" s="64"/>
      <c r="M22" s="64"/>
      <c r="O22" s="64"/>
    </row>
    <row r="23" spans="2:27" ht="48" customHeight="1" thickBot="1">
      <c r="B23" s="66"/>
      <c r="C23" s="11"/>
      <c r="D23" s="64"/>
      <c r="E23" s="10"/>
      <c r="F23" s="62"/>
      <c r="G23" s="10"/>
      <c r="H23" s="11"/>
      <c r="I23" s="11"/>
      <c r="J23" s="64"/>
      <c r="K23" s="177"/>
      <c r="L23" s="11"/>
      <c r="M23" s="64"/>
      <c r="N23" s="11"/>
      <c r="O23" s="64"/>
      <c r="P23" s="175"/>
    </row>
    <row r="24" spans="2:27" ht="20.25" customHeight="1">
      <c r="B24" s="1853" t="s">
        <v>8</v>
      </c>
      <c r="C24" s="1840" t="s">
        <v>563</v>
      </c>
      <c r="D24" s="1841"/>
      <c r="E24" s="1854" t="s">
        <v>13</v>
      </c>
      <c r="F24" s="1857" t="s">
        <v>564</v>
      </c>
      <c r="G24" s="1854" t="s">
        <v>13</v>
      </c>
      <c r="H24" s="235" t="s">
        <v>486</v>
      </c>
      <c r="I24" s="1840" t="s">
        <v>565</v>
      </c>
      <c r="J24" s="1841"/>
      <c r="K24" s="1835" t="s">
        <v>1912</v>
      </c>
      <c r="L24" s="1838" t="s">
        <v>487</v>
      </c>
      <c r="M24" s="1839"/>
      <c r="N24" s="1840" t="s">
        <v>566</v>
      </c>
      <c r="O24" s="1841"/>
      <c r="P24" s="1846" t="s">
        <v>13</v>
      </c>
      <c r="R24" s="13"/>
      <c r="S24" s="13"/>
      <c r="T24" s="13"/>
      <c r="U24" s="13"/>
      <c r="V24" s="13"/>
      <c r="W24" s="13"/>
      <c r="X24" s="13"/>
      <c r="Y24" s="13"/>
      <c r="Z24" s="13"/>
      <c r="AA24" s="9"/>
    </row>
    <row r="25" spans="2:27" ht="20.25" customHeight="1">
      <c r="B25" s="1784"/>
      <c r="C25" s="1842"/>
      <c r="D25" s="1843"/>
      <c r="E25" s="1855"/>
      <c r="F25" s="1858"/>
      <c r="G25" s="1855"/>
      <c r="H25" s="236" t="s">
        <v>482</v>
      </c>
      <c r="I25" s="1842"/>
      <c r="J25" s="1843"/>
      <c r="K25" s="1836"/>
      <c r="L25" s="1849" t="s">
        <v>481</v>
      </c>
      <c r="M25" s="1850"/>
      <c r="N25" s="1842"/>
      <c r="O25" s="1843"/>
      <c r="P25" s="1847"/>
      <c r="R25" s="13"/>
      <c r="S25" s="13"/>
      <c r="T25" s="13"/>
      <c r="U25" s="13"/>
      <c r="V25" s="13"/>
      <c r="W25" s="13"/>
      <c r="X25" s="13"/>
      <c r="Y25" s="13"/>
      <c r="Z25" s="13"/>
      <c r="AA25" s="9"/>
    </row>
    <row r="26" spans="2:27" ht="20.25" customHeight="1">
      <c r="B26" s="1784"/>
      <c r="C26" s="1842"/>
      <c r="D26" s="1843"/>
      <c r="E26" s="1855"/>
      <c r="F26" s="1858"/>
      <c r="G26" s="1855"/>
      <c r="H26" s="236" t="s">
        <v>484</v>
      </c>
      <c r="I26" s="1842"/>
      <c r="J26" s="1843"/>
      <c r="K26" s="1836"/>
      <c r="L26" s="1849" t="s">
        <v>483</v>
      </c>
      <c r="M26" s="1850"/>
      <c r="N26" s="1842"/>
      <c r="O26" s="1843"/>
      <c r="P26" s="1847"/>
      <c r="R26" s="13"/>
      <c r="S26" s="13"/>
      <c r="T26" s="13"/>
      <c r="U26" s="13"/>
      <c r="V26" s="13"/>
      <c r="W26" s="13"/>
      <c r="X26" s="13"/>
      <c r="Y26" s="13"/>
      <c r="Z26" s="13"/>
      <c r="AA26" s="9"/>
    </row>
    <row r="27" spans="2:27" ht="20.25" customHeight="1" thickBot="1">
      <c r="B27" s="1785"/>
      <c r="C27" s="1844"/>
      <c r="D27" s="1845"/>
      <c r="E27" s="1856"/>
      <c r="F27" s="1859"/>
      <c r="G27" s="1856"/>
      <c r="H27" s="237" t="s">
        <v>1913</v>
      </c>
      <c r="I27" s="1844"/>
      <c r="J27" s="1845"/>
      <c r="K27" s="1837"/>
      <c r="L27" s="1851" t="s">
        <v>611</v>
      </c>
      <c r="M27" s="1852"/>
      <c r="N27" s="1844"/>
      <c r="O27" s="1845"/>
      <c r="P27" s="1848"/>
      <c r="R27" s="13"/>
      <c r="S27" s="13"/>
      <c r="T27" s="13"/>
      <c r="U27" s="13"/>
      <c r="V27" s="13"/>
      <c r="W27" s="13"/>
      <c r="X27" s="13"/>
      <c r="Y27" s="13"/>
      <c r="Z27" s="13"/>
      <c r="AA27" s="9"/>
    </row>
    <row r="28" spans="2:27" ht="13.5" customHeight="1">
      <c r="B28" s="1784" t="s">
        <v>68</v>
      </c>
      <c r="C28" s="1800">
        <f>F28+I28+N28</f>
        <v>35134</v>
      </c>
      <c r="D28" s="1788" t="s">
        <v>1914</v>
      </c>
      <c r="E28" s="1834" t="s">
        <v>1915</v>
      </c>
      <c r="F28" s="1828">
        <f>H28+H29+H30</f>
        <v>5286</v>
      </c>
      <c r="G28" s="1833" t="s">
        <v>1915</v>
      </c>
      <c r="H28" s="238">
        <v>2681</v>
      </c>
      <c r="I28" s="1794">
        <f>L28+L29+L30</f>
        <v>24790</v>
      </c>
      <c r="J28" s="1774" t="s">
        <v>1914</v>
      </c>
      <c r="K28" s="1833" t="s">
        <v>1915</v>
      </c>
      <c r="L28" s="239">
        <v>20407</v>
      </c>
      <c r="M28" s="240"/>
      <c r="N28" s="1794">
        <v>5058</v>
      </c>
      <c r="O28" s="1774" t="s">
        <v>1914</v>
      </c>
      <c r="P28" s="1834" t="s">
        <v>1915</v>
      </c>
    </row>
    <row r="29" spans="2:27" ht="13.5" customHeight="1">
      <c r="B29" s="1784"/>
      <c r="C29" s="1800"/>
      <c r="D29" s="1788"/>
      <c r="E29" s="1831"/>
      <c r="F29" s="1828"/>
      <c r="G29" s="1776"/>
      <c r="H29" s="241">
        <v>2605</v>
      </c>
      <c r="I29" s="1794"/>
      <c r="J29" s="1774"/>
      <c r="K29" s="1776"/>
      <c r="L29" s="161">
        <v>4383</v>
      </c>
      <c r="M29" s="242"/>
      <c r="N29" s="1794"/>
      <c r="O29" s="1774"/>
      <c r="P29" s="1831"/>
    </row>
    <row r="30" spans="2:27" ht="13.5" customHeight="1">
      <c r="B30" s="1784"/>
      <c r="C30" s="1800"/>
      <c r="D30" s="1788"/>
      <c r="E30" s="1831"/>
      <c r="F30" s="1828"/>
      <c r="G30" s="1776"/>
      <c r="H30" s="241">
        <v>0</v>
      </c>
      <c r="I30" s="1794"/>
      <c r="J30" s="1774"/>
      <c r="K30" s="1776"/>
      <c r="L30" s="161">
        <v>0</v>
      </c>
      <c r="M30" s="242"/>
      <c r="N30" s="1794"/>
      <c r="O30" s="1774"/>
      <c r="P30" s="1831"/>
    </row>
    <row r="31" spans="2:27" ht="13.5" customHeight="1">
      <c r="B31" s="1784"/>
      <c r="C31" s="1800"/>
      <c r="D31" s="1819"/>
      <c r="E31" s="1832"/>
      <c r="F31" s="1828"/>
      <c r="G31" s="1809"/>
      <c r="H31" s="243" t="s">
        <v>99</v>
      </c>
      <c r="I31" s="1794"/>
      <c r="J31" s="1807"/>
      <c r="K31" s="1809"/>
      <c r="L31" s="244" t="s">
        <v>99</v>
      </c>
      <c r="M31" s="245"/>
      <c r="N31" s="1794"/>
      <c r="O31" s="1807"/>
      <c r="P31" s="1832"/>
    </row>
    <row r="32" spans="2:27" ht="13.5" customHeight="1">
      <c r="B32" s="1814" t="s">
        <v>69</v>
      </c>
      <c r="C32" s="1816">
        <f t="shared" ref="C32" si="0">F32+I32+N32</f>
        <v>32495</v>
      </c>
      <c r="D32" s="1818" t="s">
        <v>1914</v>
      </c>
      <c r="E32" s="1820">
        <f>C32/C28-1</f>
        <v>-7.5112426709170621E-2</v>
      </c>
      <c r="F32" s="1827">
        <f>H32+H33+H34</f>
        <v>4652</v>
      </c>
      <c r="G32" s="1808">
        <f>F32/F28-1</f>
        <v>-0.11993946273174427</v>
      </c>
      <c r="H32" s="246">
        <v>1085</v>
      </c>
      <c r="I32" s="1804">
        <f>L32+L33+L34+L35</f>
        <v>26090</v>
      </c>
      <c r="J32" s="1806" t="s">
        <v>1914</v>
      </c>
      <c r="K32" s="1820">
        <f>I32/I28-1</f>
        <v>5.2440500201694329E-2</v>
      </c>
      <c r="L32" s="165">
        <v>13260</v>
      </c>
      <c r="M32" s="247"/>
      <c r="N32" s="1804">
        <v>1753</v>
      </c>
      <c r="O32" s="1806" t="s">
        <v>1914</v>
      </c>
      <c r="P32" s="1824">
        <f>N32/N28-1</f>
        <v>-0.65342032423882956</v>
      </c>
    </row>
    <row r="33" spans="2:16" ht="13.5" customHeight="1">
      <c r="B33" s="1784"/>
      <c r="C33" s="1800"/>
      <c r="D33" s="1788"/>
      <c r="E33" s="1790"/>
      <c r="F33" s="1828"/>
      <c r="G33" s="1776"/>
      <c r="H33" s="246">
        <v>2327</v>
      </c>
      <c r="I33" s="1794"/>
      <c r="J33" s="1774"/>
      <c r="K33" s="1790"/>
      <c r="L33" s="161">
        <v>3880</v>
      </c>
      <c r="M33" s="242"/>
      <c r="N33" s="1794"/>
      <c r="O33" s="1774"/>
      <c r="P33" s="1825"/>
    </row>
    <row r="34" spans="2:16" ht="13.5" customHeight="1">
      <c r="B34" s="1784"/>
      <c r="C34" s="1800"/>
      <c r="D34" s="1788"/>
      <c r="E34" s="1790"/>
      <c r="F34" s="1828"/>
      <c r="G34" s="1776"/>
      <c r="H34" s="246">
        <v>1240</v>
      </c>
      <c r="I34" s="1794"/>
      <c r="J34" s="1774"/>
      <c r="K34" s="1790"/>
      <c r="L34" s="161">
        <v>7458</v>
      </c>
      <c r="M34" s="242"/>
      <c r="N34" s="1794"/>
      <c r="O34" s="1774"/>
      <c r="P34" s="1825"/>
    </row>
    <row r="35" spans="2:16" ht="13.5" customHeight="1">
      <c r="B35" s="1815"/>
      <c r="C35" s="1800"/>
      <c r="D35" s="1819"/>
      <c r="E35" s="1821"/>
      <c r="F35" s="1829"/>
      <c r="G35" s="1809"/>
      <c r="H35" s="248" t="s">
        <v>99</v>
      </c>
      <c r="I35" s="1805"/>
      <c r="J35" s="1807"/>
      <c r="K35" s="1821"/>
      <c r="L35" s="157">
        <v>1492</v>
      </c>
      <c r="M35" s="245" t="s">
        <v>1914</v>
      </c>
      <c r="N35" s="1805"/>
      <c r="O35" s="1807"/>
      <c r="P35" s="1826"/>
    </row>
    <row r="36" spans="2:16" ht="13.5" customHeight="1">
      <c r="B36" s="1814" t="s">
        <v>1916</v>
      </c>
      <c r="C36" s="1816">
        <f t="shared" ref="C36" si="1">F36+I36+N36</f>
        <v>48831</v>
      </c>
      <c r="D36" s="1818" t="s">
        <v>1914</v>
      </c>
      <c r="E36" s="1820">
        <f>C36/C32-1</f>
        <v>0.50272349592244958</v>
      </c>
      <c r="F36" s="1827">
        <f>H36+H37+H38</f>
        <v>4846</v>
      </c>
      <c r="G36" s="1820">
        <f>F36/F32-1</f>
        <v>4.1702493551160735E-2</v>
      </c>
      <c r="H36" s="246">
        <v>1101</v>
      </c>
      <c r="I36" s="1804">
        <f>L36+L37+L38+L39</f>
        <v>27542</v>
      </c>
      <c r="J36" s="1806" t="s">
        <v>1914</v>
      </c>
      <c r="K36" s="1820">
        <f>I36/I32-1</f>
        <v>5.5653507090839494E-2</v>
      </c>
      <c r="L36" s="165">
        <v>14269</v>
      </c>
      <c r="M36" s="247"/>
      <c r="N36" s="1810">
        <v>16443</v>
      </c>
      <c r="O36" s="1806" t="s">
        <v>1914</v>
      </c>
      <c r="P36" s="1830">
        <f>N36/N32-1</f>
        <v>8.379920136908158</v>
      </c>
    </row>
    <row r="37" spans="2:16" ht="13.5" customHeight="1">
      <c r="B37" s="1784"/>
      <c r="C37" s="1800"/>
      <c r="D37" s="1788"/>
      <c r="E37" s="1790"/>
      <c r="F37" s="1828"/>
      <c r="G37" s="1790"/>
      <c r="H37" s="246">
        <v>2393</v>
      </c>
      <c r="I37" s="1794"/>
      <c r="J37" s="1774"/>
      <c r="K37" s="1790"/>
      <c r="L37" s="161">
        <v>5384</v>
      </c>
      <c r="M37" s="242"/>
      <c r="N37" s="1796"/>
      <c r="O37" s="1774"/>
      <c r="P37" s="1831"/>
    </row>
    <row r="38" spans="2:16" ht="13.5" customHeight="1">
      <c r="B38" s="1784"/>
      <c r="C38" s="1800"/>
      <c r="D38" s="1788"/>
      <c r="E38" s="1790"/>
      <c r="F38" s="1828"/>
      <c r="G38" s="1790"/>
      <c r="H38" s="246">
        <v>1352</v>
      </c>
      <c r="I38" s="1794"/>
      <c r="J38" s="1774"/>
      <c r="K38" s="1790"/>
      <c r="L38" s="161">
        <v>6015</v>
      </c>
      <c r="M38" s="242"/>
      <c r="N38" s="1796"/>
      <c r="O38" s="1774"/>
      <c r="P38" s="1831"/>
    </row>
    <row r="39" spans="2:16" ht="13.5" customHeight="1">
      <c r="B39" s="1815"/>
      <c r="C39" s="1800"/>
      <c r="D39" s="1819"/>
      <c r="E39" s="1821"/>
      <c r="F39" s="1829"/>
      <c r="G39" s="1821"/>
      <c r="H39" s="248" t="s">
        <v>99</v>
      </c>
      <c r="I39" s="1805"/>
      <c r="J39" s="1807"/>
      <c r="K39" s="1821"/>
      <c r="L39" s="157">
        <v>1874</v>
      </c>
      <c r="M39" s="245" t="s">
        <v>1914</v>
      </c>
      <c r="N39" s="1811"/>
      <c r="O39" s="1807"/>
      <c r="P39" s="1832"/>
    </row>
    <row r="40" spans="2:16" ht="13.5" customHeight="1">
      <c r="B40" s="1814" t="s">
        <v>71</v>
      </c>
      <c r="C40" s="1816">
        <f t="shared" ref="C40" si="2">F40+I40+N40</f>
        <v>54168</v>
      </c>
      <c r="D40" s="1818" t="s">
        <v>1914</v>
      </c>
      <c r="E40" s="1824">
        <f>C40/C36-1</f>
        <v>0.10929532469128223</v>
      </c>
      <c r="F40" s="1827">
        <f>H40+H41+H42</f>
        <v>4936</v>
      </c>
      <c r="G40" s="1820">
        <f>F40/F36-1</f>
        <v>1.8572018159306536E-2</v>
      </c>
      <c r="H40" s="246">
        <v>1071</v>
      </c>
      <c r="I40" s="1804">
        <f>L40+L41+L42+L43</f>
        <v>29604</v>
      </c>
      <c r="J40" s="1806" t="s">
        <v>1914</v>
      </c>
      <c r="K40" s="1820">
        <f>I40/I36-1</f>
        <v>7.4867475128894023E-2</v>
      </c>
      <c r="L40" s="165">
        <v>15490</v>
      </c>
      <c r="M40" s="247"/>
      <c r="N40" s="1810">
        <v>19628</v>
      </c>
      <c r="O40" s="1806" t="s">
        <v>1914</v>
      </c>
      <c r="P40" s="1824">
        <f>N40/N36-1</f>
        <v>0.19369944657300975</v>
      </c>
    </row>
    <row r="41" spans="2:16" ht="13.5" customHeight="1">
      <c r="B41" s="1784"/>
      <c r="C41" s="1800"/>
      <c r="D41" s="1788"/>
      <c r="E41" s="1825"/>
      <c r="F41" s="1828"/>
      <c r="G41" s="1790"/>
      <c r="H41" s="246">
        <v>2447</v>
      </c>
      <c r="I41" s="1794"/>
      <c r="J41" s="1774"/>
      <c r="K41" s="1790"/>
      <c r="L41" s="161">
        <v>5582</v>
      </c>
      <c r="M41" s="242"/>
      <c r="N41" s="1796"/>
      <c r="O41" s="1774"/>
      <c r="P41" s="1825"/>
    </row>
    <row r="42" spans="2:16" ht="13.5" customHeight="1">
      <c r="B42" s="1784"/>
      <c r="C42" s="1800"/>
      <c r="D42" s="1788"/>
      <c r="E42" s="1825"/>
      <c r="F42" s="1828"/>
      <c r="G42" s="1790"/>
      <c r="H42" s="246">
        <v>1418</v>
      </c>
      <c r="I42" s="1794"/>
      <c r="J42" s="1774"/>
      <c r="K42" s="1790"/>
      <c r="L42" s="161">
        <v>6369</v>
      </c>
      <c r="M42" s="242"/>
      <c r="N42" s="1796"/>
      <c r="O42" s="1774"/>
      <c r="P42" s="1825"/>
    </row>
    <row r="43" spans="2:16" ht="13.5" customHeight="1">
      <c r="B43" s="1815"/>
      <c r="C43" s="1800"/>
      <c r="D43" s="1819"/>
      <c r="E43" s="1826"/>
      <c r="F43" s="1829"/>
      <c r="G43" s="1821"/>
      <c r="H43" s="248" t="s">
        <v>99</v>
      </c>
      <c r="I43" s="1805"/>
      <c r="J43" s="1807"/>
      <c r="K43" s="1821"/>
      <c r="L43" s="157">
        <v>2163</v>
      </c>
      <c r="M43" s="245" t="s">
        <v>1914</v>
      </c>
      <c r="N43" s="1811"/>
      <c r="O43" s="1807"/>
      <c r="P43" s="1826"/>
    </row>
    <row r="44" spans="2:16" ht="13.5" customHeight="1">
      <c r="B44" s="1814" t="s">
        <v>72</v>
      </c>
      <c r="C44" s="1816">
        <f t="shared" ref="C44" si="3">F44+I44+N44</f>
        <v>56430</v>
      </c>
      <c r="D44" s="1818" t="s">
        <v>1914</v>
      </c>
      <c r="E44" s="1820">
        <f>C44/C40-1</f>
        <v>4.1758972086840984E-2</v>
      </c>
      <c r="F44" s="1827">
        <f>H44+H45+H46</f>
        <v>4920</v>
      </c>
      <c r="G44" s="1820">
        <f>F44/F40-1</f>
        <v>-3.2414910858995505E-3</v>
      </c>
      <c r="H44" s="246">
        <v>1290</v>
      </c>
      <c r="I44" s="1804">
        <f>L44+L45+L46+L47</f>
        <v>29816</v>
      </c>
      <c r="J44" s="1806" t="s">
        <v>1914</v>
      </c>
      <c r="K44" s="1820">
        <f>I44/I40-1</f>
        <v>7.1611944331846367E-3</v>
      </c>
      <c r="L44" s="165">
        <v>16128</v>
      </c>
      <c r="M44" s="247"/>
      <c r="N44" s="1810">
        <v>21694</v>
      </c>
      <c r="O44" s="1806" t="s">
        <v>1914</v>
      </c>
      <c r="P44" s="1824">
        <f>N44/N40-1</f>
        <v>0.10525779498675369</v>
      </c>
    </row>
    <row r="45" spans="2:16" ht="13.5" customHeight="1">
      <c r="B45" s="1784"/>
      <c r="C45" s="1800"/>
      <c r="D45" s="1788"/>
      <c r="E45" s="1790"/>
      <c r="F45" s="1828"/>
      <c r="G45" s="1790"/>
      <c r="H45" s="246">
        <v>2535</v>
      </c>
      <c r="I45" s="1794"/>
      <c r="J45" s="1774"/>
      <c r="K45" s="1790"/>
      <c r="L45" s="161">
        <v>6415</v>
      </c>
      <c r="M45" s="242"/>
      <c r="N45" s="1796"/>
      <c r="O45" s="1774"/>
      <c r="P45" s="1825"/>
    </row>
    <row r="46" spans="2:16" ht="13.5" customHeight="1">
      <c r="B46" s="1784"/>
      <c r="C46" s="1800"/>
      <c r="D46" s="1788"/>
      <c r="E46" s="1790"/>
      <c r="F46" s="1828"/>
      <c r="G46" s="1790"/>
      <c r="H46" s="246">
        <v>1095</v>
      </c>
      <c r="I46" s="1794"/>
      <c r="J46" s="1774"/>
      <c r="K46" s="1790"/>
      <c r="L46" s="161">
        <v>4839</v>
      </c>
      <c r="M46" s="242"/>
      <c r="N46" s="1796"/>
      <c r="O46" s="1774"/>
      <c r="P46" s="1825"/>
    </row>
    <row r="47" spans="2:16" ht="13.5" customHeight="1">
      <c r="B47" s="1815"/>
      <c r="C47" s="1800"/>
      <c r="D47" s="1819"/>
      <c r="E47" s="1821"/>
      <c r="F47" s="1829"/>
      <c r="G47" s="1821"/>
      <c r="H47" s="248" t="s">
        <v>99</v>
      </c>
      <c r="I47" s="1805"/>
      <c r="J47" s="1807"/>
      <c r="K47" s="1821"/>
      <c r="L47" s="157">
        <v>2434</v>
      </c>
      <c r="M47" s="245" t="s">
        <v>1914</v>
      </c>
      <c r="N47" s="1811"/>
      <c r="O47" s="1807"/>
      <c r="P47" s="1826"/>
    </row>
    <row r="48" spans="2:16" ht="13.5" customHeight="1">
      <c r="B48" s="1814" t="s">
        <v>1917</v>
      </c>
      <c r="C48" s="1816">
        <f t="shared" ref="C48" si="4">F48+I48+N48</f>
        <v>57332</v>
      </c>
      <c r="D48" s="1818" t="s">
        <v>1914</v>
      </c>
      <c r="E48" s="1820">
        <f>C48/C44-1</f>
        <v>1.5984405458089768E-2</v>
      </c>
      <c r="F48" s="1827">
        <f>H48+H49+H50</f>
        <v>5034</v>
      </c>
      <c r="G48" s="1820">
        <f>F48/F44-1</f>
        <v>2.3170731707317094E-2</v>
      </c>
      <c r="H48" s="246">
        <v>1294</v>
      </c>
      <c r="I48" s="1804">
        <f>L48+L49+L50+L51</f>
        <v>30592</v>
      </c>
      <c r="J48" s="1806" t="s">
        <v>1914</v>
      </c>
      <c r="K48" s="1820">
        <f>I48/I44-1</f>
        <v>2.6026294606922518E-2</v>
      </c>
      <c r="L48" s="165">
        <v>16667</v>
      </c>
      <c r="M48" s="247"/>
      <c r="N48" s="1810">
        <v>21706</v>
      </c>
      <c r="O48" s="1806" t="s">
        <v>1914</v>
      </c>
      <c r="P48" s="1824">
        <f>N48/N44-1</f>
        <v>5.5314833594533042E-4</v>
      </c>
    </row>
    <row r="49" spans="2:16" ht="13.5" customHeight="1">
      <c r="B49" s="1784"/>
      <c r="C49" s="1800"/>
      <c r="D49" s="1788"/>
      <c r="E49" s="1790"/>
      <c r="F49" s="1828"/>
      <c r="G49" s="1790"/>
      <c r="H49" s="246">
        <v>2663</v>
      </c>
      <c r="I49" s="1794"/>
      <c r="J49" s="1774"/>
      <c r="K49" s="1790"/>
      <c r="L49" s="161">
        <v>6464</v>
      </c>
      <c r="M49" s="242"/>
      <c r="N49" s="1796"/>
      <c r="O49" s="1774"/>
      <c r="P49" s="1825"/>
    </row>
    <row r="50" spans="2:16" ht="13.5" customHeight="1">
      <c r="B50" s="1784"/>
      <c r="C50" s="1800"/>
      <c r="D50" s="1788"/>
      <c r="E50" s="1790"/>
      <c r="F50" s="1828"/>
      <c r="G50" s="1790"/>
      <c r="H50" s="246">
        <v>1077</v>
      </c>
      <c r="I50" s="1794"/>
      <c r="J50" s="1774"/>
      <c r="K50" s="1790"/>
      <c r="L50" s="161">
        <v>4454</v>
      </c>
      <c r="M50" s="242"/>
      <c r="N50" s="1796"/>
      <c r="O50" s="1774"/>
      <c r="P50" s="1825"/>
    </row>
    <row r="51" spans="2:16" ht="13.5" customHeight="1">
      <c r="B51" s="1815"/>
      <c r="C51" s="1800"/>
      <c r="D51" s="1819"/>
      <c r="E51" s="1821"/>
      <c r="F51" s="1829"/>
      <c r="G51" s="1821"/>
      <c r="H51" s="248" t="s">
        <v>99</v>
      </c>
      <c r="I51" s="1805"/>
      <c r="J51" s="1807"/>
      <c r="K51" s="1821"/>
      <c r="L51" s="157">
        <v>3007</v>
      </c>
      <c r="M51" s="245" t="s">
        <v>1914</v>
      </c>
      <c r="N51" s="1811"/>
      <c r="O51" s="1807"/>
      <c r="P51" s="1826"/>
    </row>
    <row r="52" spans="2:16" ht="13.5" customHeight="1">
      <c r="B52" s="1814" t="s">
        <v>1918</v>
      </c>
      <c r="C52" s="1816">
        <f t="shared" ref="C52" si="5">F52+I52+N52</f>
        <v>62295</v>
      </c>
      <c r="D52" s="1818" t="s">
        <v>1914</v>
      </c>
      <c r="E52" s="1820">
        <f>C52/C48-1</f>
        <v>8.6565966650387294E-2</v>
      </c>
      <c r="F52" s="1827">
        <f>H52+H53+H54</f>
        <v>5543</v>
      </c>
      <c r="G52" s="1808">
        <f>F52/F48-1</f>
        <v>0.10111243543901471</v>
      </c>
      <c r="H52" s="246">
        <v>1582</v>
      </c>
      <c r="I52" s="1804">
        <f>L52+L53+L54+L55</f>
        <v>32978</v>
      </c>
      <c r="J52" s="1806" t="s">
        <v>1914</v>
      </c>
      <c r="K52" s="1820">
        <f>I52/I48-1</f>
        <v>7.7994246861924577E-2</v>
      </c>
      <c r="L52" s="165">
        <v>18108</v>
      </c>
      <c r="M52" s="247"/>
      <c r="N52" s="1810">
        <v>23774</v>
      </c>
      <c r="O52" s="1806" t="s">
        <v>1914</v>
      </c>
      <c r="P52" s="1824">
        <f>N52/N48-1</f>
        <v>9.5273196351239209E-2</v>
      </c>
    </row>
    <row r="53" spans="2:16" ht="13.5" customHeight="1">
      <c r="B53" s="1784"/>
      <c r="C53" s="1800"/>
      <c r="D53" s="1788"/>
      <c r="E53" s="1790"/>
      <c r="F53" s="1828"/>
      <c r="G53" s="1776"/>
      <c r="H53" s="246">
        <v>2593</v>
      </c>
      <c r="I53" s="1794"/>
      <c r="J53" s="1774"/>
      <c r="K53" s="1790"/>
      <c r="L53" s="161">
        <v>6845</v>
      </c>
      <c r="M53" s="242"/>
      <c r="N53" s="1796"/>
      <c r="O53" s="1774"/>
      <c r="P53" s="1825"/>
    </row>
    <row r="54" spans="2:16" ht="13.5" customHeight="1">
      <c r="B54" s="1784"/>
      <c r="C54" s="1800"/>
      <c r="D54" s="1788"/>
      <c r="E54" s="1790"/>
      <c r="F54" s="1828"/>
      <c r="G54" s="1776"/>
      <c r="H54" s="246">
        <v>1368</v>
      </c>
      <c r="I54" s="1794"/>
      <c r="J54" s="1774"/>
      <c r="K54" s="1790"/>
      <c r="L54" s="161">
        <v>4697</v>
      </c>
      <c r="M54" s="242"/>
      <c r="N54" s="1796"/>
      <c r="O54" s="1774"/>
      <c r="P54" s="1825"/>
    </row>
    <row r="55" spans="2:16" ht="13.5" customHeight="1">
      <c r="B55" s="1815"/>
      <c r="C55" s="1800"/>
      <c r="D55" s="1819"/>
      <c r="E55" s="1821"/>
      <c r="F55" s="1829"/>
      <c r="G55" s="1809"/>
      <c r="H55" s="248" t="s">
        <v>99</v>
      </c>
      <c r="I55" s="1805"/>
      <c r="J55" s="1807"/>
      <c r="K55" s="1821"/>
      <c r="L55" s="157">
        <v>3328</v>
      </c>
      <c r="M55" s="245" t="s">
        <v>1914</v>
      </c>
      <c r="N55" s="1811"/>
      <c r="O55" s="1807"/>
      <c r="P55" s="1826"/>
    </row>
    <row r="56" spans="2:16" ht="13.5" customHeight="1">
      <c r="B56" s="1814" t="s">
        <v>1919</v>
      </c>
      <c r="C56" s="1816">
        <f t="shared" ref="C56" si="6">F56+I56+N56</f>
        <v>60788</v>
      </c>
      <c r="D56" s="1818" t="s">
        <v>1914</v>
      </c>
      <c r="E56" s="1820">
        <f>C56/C52-1</f>
        <v>-2.4191347620194259E-2</v>
      </c>
      <c r="F56" s="1827">
        <f>H56+H57+H58</f>
        <v>3608</v>
      </c>
      <c r="G56" s="1808">
        <f>F56/F52-1</f>
        <v>-0.34908894100667509</v>
      </c>
      <c r="H56" s="246">
        <v>1341</v>
      </c>
      <c r="I56" s="1804">
        <f>L56+L57+L58+L59</f>
        <v>30020</v>
      </c>
      <c r="J56" s="1806" t="s">
        <v>1914</v>
      </c>
      <c r="K56" s="1820">
        <f>I56/I52-1</f>
        <v>-8.9696161077081671E-2</v>
      </c>
      <c r="L56" s="165">
        <v>19015</v>
      </c>
      <c r="M56" s="247"/>
      <c r="N56" s="1810">
        <v>27160</v>
      </c>
      <c r="O56" s="1806" t="s">
        <v>1914</v>
      </c>
      <c r="P56" s="1824">
        <f>N56/N52-1</f>
        <v>0.14242449735004636</v>
      </c>
    </row>
    <row r="57" spans="2:16" ht="13.5" customHeight="1">
      <c r="B57" s="1784"/>
      <c r="C57" s="1800"/>
      <c r="D57" s="1788"/>
      <c r="E57" s="1790"/>
      <c r="F57" s="1828"/>
      <c r="G57" s="1776"/>
      <c r="H57" s="246">
        <v>2267</v>
      </c>
      <c r="I57" s="1794"/>
      <c r="J57" s="1774"/>
      <c r="K57" s="1790"/>
      <c r="L57" s="161">
        <v>7544</v>
      </c>
      <c r="M57" s="242"/>
      <c r="N57" s="1796"/>
      <c r="O57" s="1774"/>
      <c r="P57" s="1825"/>
    </row>
    <row r="58" spans="2:16" ht="13.5" customHeight="1">
      <c r="B58" s="1784"/>
      <c r="C58" s="1800"/>
      <c r="D58" s="1788"/>
      <c r="E58" s="1790"/>
      <c r="F58" s="1828"/>
      <c r="G58" s="1776"/>
      <c r="H58" s="246">
        <v>0</v>
      </c>
      <c r="I58" s="1794"/>
      <c r="J58" s="1774"/>
      <c r="K58" s="1790"/>
      <c r="L58" s="161">
        <v>0</v>
      </c>
      <c r="M58" s="242"/>
      <c r="N58" s="1796"/>
      <c r="O58" s="1774"/>
      <c r="P58" s="1825"/>
    </row>
    <row r="59" spans="2:16" ht="13.5" customHeight="1">
      <c r="B59" s="1815"/>
      <c r="C59" s="1800"/>
      <c r="D59" s="1819"/>
      <c r="E59" s="1821"/>
      <c r="F59" s="1829"/>
      <c r="G59" s="1809"/>
      <c r="H59" s="248" t="s">
        <v>99</v>
      </c>
      <c r="I59" s="1805"/>
      <c r="J59" s="1807"/>
      <c r="K59" s="1821"/>
      <c r="L59" s="157">
        <v>3461</v>
      </c>
      <c r="M59" s="245" t="s">
        <v>1914</v>
      </c>
      <c r="N59" s="1811"/>
      <c r="O59" s="1807"/>
      <c r="P59" s="1826"/>
    </row>
    <row r="60" spans="2:16" ht="13.5" customHeight="1">
      <c r="B60" s="1814" t="s">
        <v>1920</v>
      </c>
      <c r="C60" s="1816">
        <f t="shared" ref="C60" si="7">F60+I60+N60</f>
        <v>63777</v>
      </c>
      <c r="D60" s="1818" t="s">
        <v>1914</v>
      </c>
      <c r="E60" s="1820">
        <f>C60/C56-1</f>
        <v>4.9170888991248329E-2</v>
      </c>
      <c r="F60" s="1822">
        <f>H60+H61+H62</f>
        <v>3533</v>
      </c>
      <c r="G60" s="1820">
        <f>F60/F56-1</f>
        <v>-2.0787139689578682E-2</v>
      </c>
      <c r="H60" s="246">
        <v>1318</v>
      </c>
      <c r="I60" s="1804">
        <f>L60+L61+L62+L63</f>
        <v>29021</v>
      </c>
      <c r="J60" s="1806" t="s">
        <v>1914</v>
      </c>
      <c r="K60" s="1808">
        <f>I60/I56-1</f>
        <v>-3.3277814790139915E-2</v>
      </c>
      <c r="L60" s="249">
        <v>18336</v>
      </c>
      <c r="M60" s="247"/>
      <c r="N60" s="1810">
        <v>31223</v>
      </c>
      <c r="O60" s="1806" t="s">
        <v>1914</v>
      </c>
      <c r="P60" s="1812">
        <f>N60/N56-1</f>
        <v>0.14959499263622966</v>
      </c>
    </row>
    <row r="61" spans="2:16" ht="13.5" customHeight="1">
      <c r="B61" s="1784"/>
      <c r="C61" s="1800"/>
      <c r="D61" s="1788"/>
      <c r="E61" s="1790"/>
      <c r="F61" s="1802"/>
      <c r="G61" s="1790"/>
      <c r="H61" s="246">
        <v>2215</v>
      </c>
      <c r="I61" s="1794"/>
      <c r="J61" s="1774"/>
      <c r="K61" s="1776"/>
      <c r="L61" s="227">
        <v>7126</v>
      </c>
      <c r="M61" s="242"/>
      <c r="N61" s="1796"/>
      <c r="O61" s="1774"/>
      <c r="P61" s="1798"/>
    </row>
    <row r="62" spans="2:16" ht="13.5" customHeight="1">
      <c r="B62" s="1784"/>
      <c r="C62" s="1800"/>
      <c r="D62" s="1788"/>
      <c r="E62" s="1790"/>
      <c r="F62" s="1802"/>
      <c r="G62" s="1790"/>
      <c r="H62" s="246">
        <v>0</v>
      </c>
      <c r="I62" s="1794"/>
      <c r="J62" s="1774"/>
      <c r="K62" s="1776"/>
      <c r="L62" s="227">
        <v>0</v>
      </c>
      <c r="M62" s="242"/>
      <c r="N62" s="1796"/>
      <c r="O62" s="1774"/>
      <c r="P62" s="1798"/>
    </row>
    <row r="63" spans="2:16" ht="13.5" customHeight="1">
      <c r="B63" s="1784"/>
      <c r="C63" s="1800"/>
      <c r="D63" s="1788"/>
      <c r="E63" s="1790"/>
      <c r="F63" s="1802"/>
      <c r="G63" s="1790"/>
      <c r="H63" s="253" t="s">
        <v>99</v>
      </c>
      <c r="I63" s="1794"/>
      <c r="J63" s="1774"/>
      <c r="K63" s="1776"/>
      <c r="L63" s="254">
        <v>3559</v>
      </c>
      <c r="M63" s="255" t="s">
        <v>1914</v>
      </c>
      <c r="N63" s="1796"/>
      <c r="O63" s="1774"/>
      <c r="P63" s="1798"/>
    </row>
    <row r="64" spans="2:16" ht="13.5" customHeight="1">
      <c r="B64" s="1814" t="s">
        <v>1921</v>
      </c>
      <c r="C64" s="1816">
        <f t="shared" ref="C64" si="8">F64+I64+N64</f>
        <v>68573</v>
      </c>
      <c r="D64" s="1818"/>
      <c r="E64" s="1820">
        <f>C64/C60-1</f>
        <v>7.5199523339134711E-2</v>
      </c>
      <c r="F64" s="1822">
        <f>H64+H65+H66</f>
        <v>4322</v>
      </c>
      <c r="G64" s="1820">
        <f>F64/F60-1</f>
        <v>0.22332295499575427</v>
      </c>
      <c r="H64" s="246">
        <v>1648</v>
      </c>
      <c r="I64" s="1804">
        <f>L64+L65+L66+L67</f>
        <v>31439</v>
      </c>
      <c r="J64" s="1806"/>
      <c r="K64" s="1808">
        <f>I64/I60-1</f>
        <v>8.3318975913993398E-2</v>
      </c>
      <c r="L64" s="249">
        <v>19529</v>
      </c>
      <c r="M64" s="256"/>
      <c r="N64" s="1810">
        <v>32812</v>
      </c>
      <c r="O64" s="1806"/>
      <c r="P64" s="1812">
        <f>N64/N60-1</f>
        <v>5.0891970662652497E-2</v>
      </c>
    </row>
    <row r="65" spans="2:16" ht="13.5" customHeight="1">
      <c r="B65" s="1784"/>
      <c r="C65" s="1800"/>
      <c r="D65" s="1788"/>
      <c r="E65" s="1790"/>
      <c r="F65" s="1802"/>
      <c r="G65" s="1790"/>
      <c r="H65" s="246">
        <v>2674</v>
      </c>
      <c r="I65" s="1794"/>
      <c r="J65" s="1774"/>
      <c r="K65" s="1776"/>
      <c r="L65" s="227">
        <v>7401</v>
      </c>
      <c r="M65" s="242"/>
      <c r="N65" s="1796"/>
      <c r="O65" s="1774"/>
      <c r="P65" s="1798"/>
    </row>
    <row r="66" spans="2:16" ht="13.5" customHeight="1">
      <c r="B66" s="1784"/>
      <c r="C66" s="1800"/>
      <c r="D66" s="1788"/>
      <c r="E66" s="1790"/>
      <c r="F66" s="1802"/>
      <c r="G66" s="1790"/>
      <c r="H66" s="246">
        <v>0</v>
      </c>
      <c r="I66" s="1794"/>
      <c r="J66" s="1774"/>
      <c r="K66" s="1776"/>
      <c r="L66" s="227">
        <v>683</v>
      </c>
      <c r="M66" s="242"/>
      <c r="N66" s="1796"/>
      <c r="O66" s="1774"/>
      <c r="P66" s="1798"/>
    </row>
    <row r="67" spans="2:16" ht="13.5" customHeight="1">
      <c r="B67" s="1815"/>
      <c r="C67" s="1817"/>
      <c r="D67" s="1819"/>
      <c r="E67" s="1821"/>
      <c r="F67" s="1823"/>
      <c r="G67" s="1821"/>
      <c r="H67" s="248" t="s">
        <v>99</v>
      </c>
      <c r="I67" s="1805"/>
      <c r="J67" s="1807"/>
      <c r="K67" s="1809"/>
      <c r="L67" s="396">
        <v>3826</v>
      </c>
      <c r="M67" s="245"/>
      <c r="N67" s="1811"/>
      <c r="O67" s="1807"/>
      <c r="P67" s="1813"/>
    </row>
    <row r="68" spans="2:16" ht="13.5" customHeight="1">
      <c r="B68" s="1784" t="s">
        <v>1922</v>
      </c>
      <c r="C68" s="1800">
        <f>F68+I68+N68</f>
        <v>71129</v>
      </c>
      <c r="D68" s="1788"/>
      <c r="E68" s="1790">
        <f>C68/C64-1</f>
        <v>3.7274145800825442E-2</v>
      </c>
      <c r="F68" s="1802">
        <f>H68+H69+H70</f>
        <v>4665</v>
      </c>
      <c r="G68" s="1790">
        <f>F68/F64-1</f>
        <v>7.9361406756131458E-2</v>
      </c>
      <c r="H68" s="397">
        <v>1955</v>
      </c>
      <c r="I68" s="1794">
        <f>L68+L69+L70+L71</f>
        <v>33277</v>
      </c>
      <c r="J68" s="1774"/>
      <c r="K68" s="1776">
        <f>I68/I64-1</f>
        <v>5.8462419288145329E-2</v>
      </c>
      <c r="L68" s="254">
        <v>19670</v>
      </c>
      <c r="M68" s="247"/>
      <c r="N68" s="1796">
        <v>33187</v>
      </c>
      <c r="O68" s="1774"/>
      <c r="P68" s="1798">
        <f>N68/N64-1</f>
        <v>1.1428745580885025E-2</v>
      </c>
    </row>
    <row r="69" spans="2:16" ht="13.5" customHeight="1">
      <c r="B69" s="1784"/>
      <c r="C69" s="1800"/>
      <c r="D69" s="1788"/>
      <c r="E69" s="1790"/>
      <c r="F69" s="1802"/>
      <c r="G69" s="1790"/>
      <c r="H69" s="246">
        <v>2710</v>
      </c>
      <c r="I69" s="1794"/>
      <c r="J69" s="1774"/>
      <c r="K69" s="1776"/>
      <c r="L69" s="227">
        <v>8800</v>
      </c>
      <c r="M69" s="242"/>
      <c r="N69" s="1796"/>
      <c r="O69" s="1774"/>
      <c r="P69" s="1798"/>
    </row>
    <row r="70" spans="2:16" ht="13.5" customHeight="1">
      <c r="B70" s="1784"/>
      <c r="C70" s="1800"/>
      <c r="D70" s="1788"/>
      <c r="E70" s="1790"/>
      <c r="F70" s="1802"/>
      <c r="G70" s="1790"/>
      <c r="H70" s="246">
        <v>0</v>
      </c>
      <c r="I70" s="1794"/>
      <c r="J70" s="1774"/>
      <c r="K70" s="1776"/>
      <c r="L70" s="227">
        <v>673</v>
      </c>
      <c r="M70" s="242"/>
      <c r="N70" s="1796"/>
      <c r="O70" s="1774"/>
      <c r="P70" s="1798"/>
    </row>
    <row r="71" spans="2:16" ht="13.5" customHeight="1" thickBot="1">
      <c r="B71" s="1785"/>
      <c r="C71" s="1801"/>
      <c r="D71" s="1789"/>
      <c r="E71" s="1791"/>
      <c r="F71" s="1803"/>
      <c r="G71" s="1791"/>
      <c r="H71" s="250" t="s">
        <v>99</v>
      </c>
      <c r="I71" s="1795"/>
      <c r="J71" s="1775"/>
      <c r="K71" s="1777"/>
      <c r="L71" s="251">
        <v>4134</v>
      </c>
      <c r="M71" s="252"/>
      <c r="N71" s="1797"/>
      <c r="O71" s="1775"/>
      <c r="P71" s="1799"/>
    </row>
    <row r="72" spans="2:16" ht="13.5" customHeight="1">
      <c r="B72" s="1784" t="s">
        <v>1923</v>
      </c>
      <c r="C72" s="1786">
        <f>F72+I72+N72</f>
        <v>71820</v>
      </c>
      <c r="D72" s="1788"/>
      <c r="E72" s="1790">
        <f>C72/C68-1</f>
        <v>9.7147436348044014E-3</v>
      </c>
      <c r="F72" s="1792">
        <f>H72+H73+H74</f>
        <v>5121</v>
      </c>
      <c r="G72" s="1790">
        <f>F72/F68-1</f>
        <v>9.7749196141479144E-2</v>
      </c>
      <c r="H72" s="524">
        <v>2095</v>
      </c>
      <c r="I72" s="1772">
        <f>L72+L73+L74+L75</f>
        <v>35831</v>
      </c>
      <c r="J72" s="1774"/>
      <c r="K72" s="1776">
        <f>I72/I68-1</f>
        <v>7.6749707004838186E-2</v>
      </c>
      <c r="L72" s="525">
        <v>21487</v>
      </c>
      <c r="M72" s="247"/>
      <c r="N72" s="1778">
        <v>30868</v>
      </c>
      <c r="O72" s="1780"/>
      <c r="P72" s="1782">
        <f>N72/N68-1</f>
        <v>-6.987675897188661E-2</v>
      </c>
    </row>
    <row r="73" spans="2:16" ht="13.5" customHeight="1">
      <c r="B73" s="1784"/>
      <c r="C73" s="1786"/>
      <c r="D73" s="1788"/>
      <c r="E73" s="1790"/>
      <c r="F73" s="1792"/>
      <c r="G73" s="1790"/>
      <c r="H73" s="526">
        <v>3026</v>
      </c>
      <c r="I73" s="1772"/>
      <c r="J73" s="1774"/>
      <c r="K73" s="1776"/>
      <c r="L73" s="527">
        <v>9396</v>
      </c>
      <c r="M73" s="242"/>
      <c r="N73" s="1778"/>
      <c r="O73" s="1780"/>
      <c r="P73" s="1782"/>
    </row>
    <row r="74" spans="2:16" ht="13.5" customHeight="1">
      <c r="B74" s="1784"/>
      <c r="C74" s="1786"/>
      <c r="D74" s="1788"/>
      <c r="E74" s="1790"/>
      <c r="F74" s="1792"/>
      <c r="G74" s="1790"/>
      <c r="H74" s="246">
        <v>0</v>
      </c>
      <c r="I74" s="1772"/>
      <c r="J74" s="1774"/>
      <c r="K74" s="1776"/>
      <c r="L74" s="527">
        <v>717</v>
      </c>
      <c r="M74" s="242"/>
      <c r="N74" s="1778"/>
      <c r="O74" s="1780"/>
      <c r="P74" s="1782"/>
    </row>
    <row r="75" spans="2:16" ht="13.5" customHeight="1" thickBot="1">
      <c r="B75" s="1785"/>
      <c r="C75" s="1787"/>
      <c r="D75" s="1789"/>
      <c r="E75" s="1791"/>
      <c r="F75" s="1793"/>
      <c r="G75" s="1791"/>
      <c r="H75" s="250" t="s">
        <v>99</v>
      </c>
      <c r="I75" s="1773"/>
      <c r="J75" s="1775"/>
      <c r="K75" s="1777"/>
      <c r="L75" s="528">
        <v>4231</v>
      </c>
      <c r="M75" s="252"/>
      <c r="N75" s="1779"/>
      <c r="O75" s="1781"/>
      <c r="P75" s="1783"/>
    </row>
    <row r="76" spans="2:16" ht="13.5" customHeight="1">
      <c r="B76" s="1784" t="s">
        <v>1924</v>
      </c>
      <c r="C76" s="1786">
        <f>F76+I76+N76</f>
        <v>75531</v>
      </c>
      <c r="D76" s="1788"/>
      <c r="E76" s="1790">
        <f>C76/C72-1</f>
        <v>5.1670843776106867E-2</v>
      </c>
      <c r="F76" s="1792">
        <f>H76+H77+H78</f>
        <v>5347</v>
      </c>
      <c r="G76" s="1790">
        <f>F76/F72-1</f>
        <v>4.4132005467682145E-2</v>
      </c>
      <c r="H76" s="524">
        <v>2231</v>
      </c>
      <c r="I76" s="1772">
        <f>L76+L77+L78+L79</f>
        <v>36499</v>
      </c>
      <c r="J76" s="1774"/>
      <c r="K76" s="1776">
        <f>I76/I72-1</f>
        <v>1.8643074432753703E-2</v>
      </c>
      <c r="L76" s="525">
        <v>22860</v>
      </c>
      <c r="M76" s="247"/>
      <c r="N76" s="1778">
        <v>33685</v>
      </c>
      <c r="O76" s="1780"/>
      <c r="P76" s="1782">
        <f>N76/N72-1</f>
        <v>9.1259556822599563E-2</v>
      </c>
    </row>
    <row r="77" spans="2:16" ht="13.5" customHeight="1">
      <c r="B77" s="1784"/>
      <c r="C77" s="1786"/>
      <c r="D77" s="1788"/>
      <c r="E77" s="1790"/>
      <c r="F77" s="1792"/>
      <c r="G77" s="1790"/>
      <c r="H77" s="526">
        <v>3116</v>
      </c>
      <c r="I77" s="1772"/>
      <c r="J77" s="1774"/>
      <c r="K77" s="1776"/>
      <c r="L77" s="527">
        <v>8282</v>
      </c>
      <c r="M77" s="242"/>
      <c r="N77" s="1778"/>
      <c r="O77" s="1780"/>
      <c r="P77" s="1782"/>
    </row>
    <row r="78" spans="2:16" ht="13.5" customHeight="1">
      <c r="B78" s="1784"/>
      <c r="C78" s="1786"/>
      <c r="D78" s="1788"/>
      <c r="E78" s="1790"/>
      <c r="F78" s="1792"/>
      <c r="G78" s="1790"/>
      <c r="H78" s="246">
        <v>0</v>
      </c>
      <c r="I78" s="1772"/>
      <c r="J78" s="1774"/>
      <c r="K78" s="1776"/>
      <c r="L78" s="527">
        <v>717</v>
      </c>
      <c r="M78" s="242"/>
      <c r="N78" s="1778"/>
      <c r="O78" s="1780"/>
      <c r="P78" s="1782"/>
    </row>
    <row r="79" spans="2:16" ht="13.5" customHeight="1" thickBot="1">
      <c r="B79" s="1785"/>
      <c r="C79" s="1787"/>
      <c r="D79" s="1789"/>
      <c r="E79" s="1791"/>
      <c r="F79" s="1793"/>
      <c r="G79" s="1791"/>
      <c r="H79" s="250" t="s">
        <v>99</v>
      </c>
      <c r="I79" s="1773"/>
      <c r="J79" s="1775"/>
      <c r="K79" s="1777"/>
      <c r="L79" s="528">
        <v>4640</v>
      </c>
      <c r="M79" s="252"/>
      <c r="N79" s="1779"/>
      <c r="O79" s="1781"/>
      <c r="P79" s="1783"/>
    </row>
    <row r="80" spans="2:16" ht="13.5" customHeight="1">
      <c r="B80" s="1009" t="s">
        <v>1416</v>
      </c>
      <c r="D80" s="63"/>
      <c r="J80" s="63"/>
      <c r="M80" s="63"/>
      <c r="O80" s="63"/>
    </row>
    <row r="81" spans="1:27" ht="13.5" customHeight="1">
      <c r="B81" s="1009" t="s">
        <v>1417</v>
      </c>
      <c r="D81" s="63"/>
      <c r="J81" s="63"/>
      <c r="M81" s="63"/>
      <c r="O81" s="63"/>
    </row>
    <row r="82" spans="1:27" ht="13.5" customHeight="1">
      <c r="B82" s="1009" t="s">
        <v>1419</v>
      </c>
      <c r="D82" s="63"/>
      <c r="J82" s="63"/>
      <c r="M82" s="63"/>
      <c r="O82" s="63"/>
    </row>
    <row r="83" spans="1:27" ht="13.5" customHeight="1">
      <c r="B83" s="1009" t="s">
        <v>1418</v>
      </c>
      <c r="D83" s="63"/>
      <c r="J83" s="63"/>
      <c r="M83" s="63"/>
      <c r="O83" s="63"/>
    </row>
    <row r="84" spans="1:27" ht="13.5" customHeight="1">
      <c r="B84" s="1010" t="s">
        <v>1420</v>
      </c>
      <c r="C84" s="530"/>
    </row>
    <row r="85" spans="1:27" ht="15" customHeight="1" thickBot="1"/>
    <row r="86" spans="1:27" ht="15" customHeight="1" thickBot="1">
      <c r="C86" s="65"/>
      <c r="E86" s="150" t="s">
        <v>8</v>
      </c>
      <c r="F86" s="151" t="s">
        <v>478</v>
      </c>
      <c r="G86" s="152" t="s">
        <v>480</v>
      </c>
      <c r="H86" s="153" t="s">
        <v>479</v>
      </c>
      <c r="I86" s="154" t="s">
        <v>556</v>
      </c>
    </row>
    <row r="87" spans="1:27" s="6" customFormat="1" ht="15" customHeight="1">
      <c r="A87"/>
      <c r="B87" s="7"/>
      <c r="C87" s="65"/>
      <c r="D87" s="16"/>
      <c r="E87" s="155" t="s">
        <v>1925</v>
      </c>
      <c r="F87" s="156">
        <f>$F$28</f>
        <v>5286</v>
      </c>
      <c r="G87" s="157">
        <f>$I$28</f>
        <v>24790</v>
      </c>
      <c r="H87" s="158">
        <f>$N$28</f>
        <v>5058</v>
      </c>
      <c r="I87" s="171">
        <f t="shared" ref="I87:I95" si="9">SUM(F87:H87)</f>
        <v>35134</v>
      </c>
      <c r="J87" s="16"/>
      <c r="K87" s="176"/>
      <c r="M87" s="16"/>
      <c r="O87" s="16"/>
      <c r="P87" s="174"/>
      <c r="Q87"/>
      <c r="R87"/>
      <c r="S87"/>
      <c r="T87"/>
      <c r="U87"/>
      <c r="V87"/>
      <c r="W87"/>
      <c r="X87"/>
      <c r="Y87"/>
      <c r="Z87"/>
      <c r="AA87"/>
    </row>
    <row r="88" spans="1:27" s="6" customFormat="1" ht="15" customHeight="1">
      <c r="A88"/>
      <c r="B88" s="7"/>
      <c r="C88" s="65"/>
      <c r="D88" s="16"/>
      <c r="E88" s="159" t="s">
        <v>1179</v>
      </c>
      <c r="F88" s="160">
        <f>$F$32</f>
        <v>4652</v>
      </c>
      <c r="G88" s="161">
        <f>$I$32</f>
        <v>26090</v>
      </c>
      <c r="H88" s="162">
        <f>$N$32</f>
        <v>1753</v>
      </c>
      <c r="I88" s="172">
        <f t="shared" si="9"/>
        <v>32495</v>
      </c>
      <c r="J88" s="16"/>
      <c r="K88" s="176"/>
      <c r="M88" s="16"/>
      <c r="O88" s="16"/>
      <c r="P88" s="174"/>
      <c r="Q88"/>
      <c r="R88"/>
      <c r="S88"/>
      <c r="T88"/>
      <c r="U88"/>
      <c r="V88"/>
      <c r="W88"/>
      <c r="X88"/>
      <c r="Y88"/>
      <c r="Z88"/>
      <c r="AA88"/>
    </row>
    <row r="89" spans="1:27" s="6" customFormat="1" ht="15" customHeight="1">
      <c r="A89"/>
      <c r="B89" s="7"/>
      <c r="C89" s="65"/>
      <c r="D89" s="16"/>
      <c r="E89" s="159" t="s">
        <v>1180</v>
      </c>
      <c r="F89" s="160">
        <f>$F$36</f>
        <v>4846</v>
      </c>
      <c r="G89" s="161">
        <f>$I$36</f>
        <v>27542</v>
      </c>
      <c r="H89" s="162">
        <f>$N$36</f>
        <v>16443</v>
      </c>
      <c r="I89" s="172">
        <f t="shared" si="9"/>
        <v>48831</v>
      </c>
      <c r="J89" s="16"/>
      <c r="K89" s="176"/>
      <c r="M89" s="16"/>
      <c r="O89" s="16"/>
      <c r="P89" s="174"/>
      <c r="Q89"/>
      <c r="R89"/>
      <c r="S89"/>
      <c r="T89"/>
      <c r="U89"/>
      <c r="V89"/>
      <c r="W89"/>
      <c r="X89"/>
      <c r="Y89"/>
      <c r="Z89"/>
      <c r="AA89"/>
    </row>
    <row r="90" spans="1:27" s="6" customFormat="1" ht="15" customHeight="1">
      <c r="A90"/>
      <c r="B90" s="7"/>
      <c r="C90" s="65"/>
      <c r="D90" s="16"/>
      <c r="E90" s="159" t="s">
        <v>1181</v>
      </c>
      <c r="F90" s="160">
        <f>$F$40</f>
        <v>4936</v>
      </c>
      <c r="G90" s="161">
        <f>$I$40</f>
        <v>29604</v>
      </c>
      <c r="H90" s="162">
        <f>$N$40</f>
        <v>19628</v>
      </c>
      <c r="I90" s="172">
        <f t="shared" si="9"/>
        <v>54168</v>
      </c>
      <c r="J90" s="16"/>
      <c r="K90" s="176"/>
      <c r="M90" s="16"/>
      <c r="O90" s="16"/>
      <c r="P90" s="174"/>
      <c r="Q90"/>
      <c r="R90"/>
      <c r="S90"/>
      <c r="T90"/>
      <c r="U90"/>
      <c r="V90"/>
      <c r="W90"/>
      <c r="X90"/>
      <c r="Y90"/>
      <c r="Z90"/>
      <c r="AA90"/>
    </row>
    <row r="91" spans="1:27" s="6" customFormat="1" ht="15" customHeight="1">
      <c r="A91"/>
      <c r="B91" s="7"/>
      <c r="C91" s="65"/>
      <c r="D91" s="16"/>
      <c r="E91" s="159" t="s">
        <v>453</v>
      </c>
      <c r="F91" s="160">
        <f>$F$44</f>
        <v>4920</v>
      </c>
      <c r="G91" s="161">
        <f>$I$44</f>
        <v>29816</v>
      </c>
      <c r="H91" s="162">
        <f>$N$44</f>
        <v>21694</v>
      </c>
      <c r="I91" s="172">
        <f t="shared" si="9"/>
        <v>56430</v>
      </c>
      <c r="J91" s="16"/>
      <c r="K91" s="176"/>
      <c r="M91" s="16"/>
      <c r="O91" s="16"/>
      <c r="P91" s="174"/>
      <c r="Q91"/>
      <c r="R91"/>
      <c r="S91"/>
      <c r="T91"/>
      <c r="U91"/>
      <c r="V91"/>
      <c r="W91"/>
      <c r="X91"/>
      <c r="Y91"/>
      <c r="Z91"/>
      <c r="AA91"/>
    </row>
    <row r="92" spans="1:27" s="6" customFormat="1" ht="15" customHeight="1">
      <c r="A92"/>
      <c r="B92" s="7"/>
      <c r="C92" s="65"/>
      <c r="D92" s="16"/>
      <c r="E92" s="159" t="s">
        <v>1182</v>
      </c>
      <c r="F92" s="160">
        <f>$F$48</f>
        <v>5034</v>
      </c>
      <c r="G92" s="161">
        <f>$I$48</f>
        <v>30592</v>
      </c>
      <c r="H92" s="162">
        <f>$N$48</f>
        <v>21706</v>
      </c>
      <c r="I92" s="172">
        <f t="shared" si="9"/>
        <v>57332</v>
      </c>
      <c r="J92" s="16"/>
      <c r="K92" s="176"/>
      <c r="M92" s="16"/>
      <c r="O92" s="16"/>
      <c r="P92" s="174"/>
      <c r="Q92"/>
      <c r="R92"/>
      <c r="S92"/>
      <c r="T92"/>
      <c r="U92"/>
      <c r="V92"/>
      <c r="W92"/>
      <c r="X92"/>
      <c r="Y92"/>
      <c r="Z92"/>
      <c r="AA92"/>
    </row>
    <row r="93" spans="1:27" s="6" customFormat="1" ht="15" customHeight="1">
      <c r="A93"/>
      <c r="B93" s="7"/>
      <c r="C93" s="65"/>
      <c r="D93" s="16"/>
      <c r="E93" s="159" t="s">
        <v>454</v>
      </c>
      <c r="F93" s="160">
        <f>$F$52</f>
        <v>5543</v>
      </c>
      <c r="G93" s="161">
        <f>$I$52</f>
        <v>32978</v>
      </c>
      <c r="H93" s="162">
        <f>$N$52</f>
        <v>23774</v>
      </c>
      <c r="I93" s="172">
        <f t="shared" si="9"/>
        <v>62295</v>
      </c>
      <c r="J93" s="16"/>
      <c r="K93" s="176"/>
      <c r="M93" s="16"/>
      <c r="O93" s="16"/>
      <c r="P93" s="174"/>
      <c r="Q93"/>
      <c r="R93"/>
      <c r="S93"/>
      <c r="T93"/>
      <c r="U93"/>
      <c r="V93"/>
      <c r="W93"/>
      <c r="X93"/>
      <c r="Y93"/>
      <c r="Z93"/>
      <c r="AA93"/>
    </row>
    <row r="94" spans="1:27" s="6" customFormat="1" ht="15" customHeight="1">
      <c r="A94"/>
      <c r="B94" s="7"/>
      <c r="C94" s="65"/>
      <c r="D94" s="16"/>
      <c r="E94" s="159" t="s">
        <v>1032</v>
      </c>
      <c r="F94" s="160">
        <f>$F$56</f>
        <v>3608</v>
      </c>
      <c r="G94" s="161">
        <f>$I$56</f>
        <v>30020</v>
      </c>
      <c r="H94" s="162">
        <f>$N$56</f>
        <v>27160</v>
      </c>
      <c r="I94" s="172">
        <f t="shared" si="9"/>
        <v>60788</v>
      </c>
      <c r="J94" s="16"/>
      <c r="K94" s="176"/>
      <c r="M94" s="16"/>
      <c r="O94" s="16"/>
      <c r="P94" s="174"/>
      <c r="Q94"/>
      <c r="R94"/>
      <c r="S94"/>
      <c r="T94"/>
      <c r="U94"/>
      <c r="V94"/>
      <c r="W94"/>
      <c r="X94"/>
      <c r="Y94"/>
      <c r="Z94"/>
      <c r="AA94"/>
    </row>
    <row r="95" spans="1:27" s="6" customFormat="1" ht="15" customHeight="1">
      <c r="A95"/>
      <c r="B95" s="7"/>
      <c r="C95" s="65"/>
      <c r="D95" s="16"/>
      <c r="E95" s="163" t="s">
        <v>555</v>
      </c>
      <c r="F95" s="164">
        <v>3533</v>
      </c>
      <c r="G95" s="165">
        <v>29021</v>
      </c>
      <c r="H95" s="166">
        <v>31223</v>
      </c>
      <c r="I95" s="172">
        <f t="shared" si="9"/>
        <v>63777</v>
      </c>
      <c r="J95" s="16"/>
      <c r="K95" s="176"/>
      <c r="M95" s="16"/>
      <c r="O95" s="16"/>
      <c r="P95" s="174"/>
      <c r="Q95"/>
      <c r="R95"/>
      <c r="S95"/>
      <c r="T95"/>
      <c r="U95"/>
      <c r="V95"/>
      <c r="W95"/>
      <c r="X95"/>
      <c r="Y95"/>
      <c r="Z95"/>
      <c r="AA95"/>
    </row>
    <row r="96" spans="1:27" s="6" customFormat="1" ht="15" customHeight="1">
      <c r="A96"/>
      <c r="B96" s="7"/>
      <c r="C96" s="65"/>
      <c r="D96" s="16"/>
      <c r="E96" s="163" t="s">
        <v>964</v>
      </c>
      <c r="F96" s="164">
        <v>4322</v>
      </c>
      <c r="G96" s="165">
        <v>31439</v>
      </c>
      <c r="H96" s="166">
        <v>32812</v>
      </c>
      <c r="I96" s="398">
        <v>68573</v>
      </c>
      <c r="J96" s="16"/>
      <c r="K96" s="176"/>
      <c r="M96" s="16"/>
      <c r="O96" s="16"/>
      <c r="P96" s="174"/>
      <c r="Q96"/>
      <c r="R96"/>
      <c r="S96"/>
      <c r="T96"/>
      <c r="U96"/>
      <c r="V96"/>
      <c r="W96"/>
      <c r="X96"/>
      <c r="Y96"/>
      <c r="Z96"/>
      <c r="AA96"/>
    </row>
    <row r="97" spans="1:27" s="6" customFormat="1" ht="15" customHeight="1">
      <c r="A97"/>
      <c r="B97" s="7"/>
      <c r="C97" s="65"/>
      <c r="D97" s="16"/>
      <c r="E97" s="163" t="s">
        <v>1033</v>
      </c>
      <c r="F97" s="164">
        <v>4665</v>
      </c>
      <c r="G97" s="165">
        <v>33277</v>
      </c>
      <c r="H97" s="166">
        <v>33187</v>
      </c>
      <c r="I97" s="398">
        <v>71129</v>
      </c>
      <c r="J97" s="16"/>
      <c r="K97" s="176"/>
      <c r="M97" s="16"/>
      <c r="O97" s="16"/>
      <c r="P97" s="174"/>
      <c r="Q97"/>
      <c r="R97"/>
      <c r="S97"/>
      <c r="T97"/>
      <c r="U97"/>
      <c r="V97"/>
      <c r="W97"/>
      <c r="X97"/>
      <c r="Y97"/>
      <c r="Z97"/>
      <c r="AA97"/>
    </row>
    <row r="98" spans="1:27" s="6" customFormat="1" ht="15" customHeight="1">
      <c r="A98"/>
      <c r="B98" s="7"/>
      <c r="C98" s="65"/>
      <c r="D98" s="16"/>
      <c r="E98" s="163" t="s">
        <v>1183</v>
      </c>
      <c r="F98" s="164">
        <v>5121</v>
      </c>
      <c r="G98" s="165">
        <v>35831</v>
      </c>
      <c r="H98" s="166">
        <v>30868</v>
      </c>
      <c r="I98" s="398">
        <v>71820</v>
      </c>
      <c r="J98" s="16"/>
      <c r="K98" s="176"/>
      <c r="M98" s="16"/>
      <c r="O98" s="16"/>
      <c r="P98" s="174"/>
      <c r="Q98"/>
      <c r="R98"/>
      <c r="S98"/>
      <c r="T98"/>
      <c r="U98"/>
      <c r="V98"/>
      <c r="W98"/>
      <c r="X98"/>
      <c r="Y98"/>
      <c r="Z98"/>
      <c r="AA98"/>
    </row>
    <row r="99" spans="1:27" s="6" customFormat="1" ht="15" customHeight="1" thickBot="1">
      <c r="A99"/>
      <c r="B99" s="7"/>
      <c r="C99" s="65"/>
      <c r="D99" s="16"/>
      <c r="E99" s="167" t="s">
        <v>1926</v>
      </c>
      <c r="F99" s="168">
        <v>5347</v>
      </c>
      <c r="G99" s="169">
        <v>36499</v>
      </c>
      <c r="H99" s="170">
        <v>33685</v>
      </c>
      <c r="I99" s="173">
        <v>75531</v>
      </c>
      <c r="J99" s="16"/>
      <c r="K99" s="176"/>
      <c r="M99" s="16"/>
      <c r="O99" s="16"/>
      <c r="P99" s="174"/>
      <c r="Q99"/>
      <c r="R99"/>
      <c r="S99"/>
      <c r="T99"/>
      <c r="U99"/>
      <c r="V99"/>
      <c r="W99"/>
      <c r="X99"/>
      <c r="Y99"/>
      <c r="Z99"/>
      <c r="AA99"/>
    </row>
  </sheetData>
  <mergeCells count="169">
    <mergeCell ref="K24:K27"/>
    <mergeCell ref="L24:M24"/>
    <mergeCell ref="N24:O27"/>
    <mergeCell ref="P24:P27"/>
    <mergeCell ref="L25:M25"/>
    <mergeCell ref="L26:M26"/>
    <mergeCell ref="L27:M27"/>
    <mergeCell ref="B24:B27"/>
    <mergeCell ref="C24:D27"/>
    <mergeCell ref="E24:E27"/>
    <mergeCell ref="F24:F27"/>
    <mergeCell ref="G24:G27"/>
    <mergeCell ref="I24:J27"/>
    <mergeCell ref="I28:I31"/>
    <mergeCell ref="J28:J31"/>
    <mergeCell ref="K28:K31"/>
    <mergeCell ref="N28:N31"/>
    <mergeCell ref="O28:O31"/>
    <mergeCell ref="P28:P31"/>
    <mergeCell ref="B28:B31"/>
    <mergeCell ref="C28:C31"/>
    <mergeCell ref="D28:D31"/>
    <mergeCell ref="E28:E31"/>
    <mergeCell ref="F28:F31"/>
    <mergeCell ref="G28:G31"/>
    <mergeCell ref="I32:I35"/>
    <mergeCell ref="J32:J35"/>
    <mergeCell ref="K32:K35"/>
    <mergeCell ref="N32:N35"/>
    <mergeCell ref="O32:O35"/>
    <mergeCell ref="P32:P35"/>
    <mergeCell ref="B32:B35"/>
    <mergeCell ref="C32:C35"/>
    <mergeCell ref="D32:D35"/>
    <mergeCell ref="E32:E35"/>
    <mergeCell ref="F32:F35"/>
    <mergeCell ref="G32:G35"/>
    <mergeCell ref="I36:I39"/>
    <mergeCell ref="J36:J39"/>
    <mergeCell ref="K36:K39"/>
    <mergeCell ref="N36:N39"/>
    <mergeCell ref="O36:O39"/>
    <mergeCell ref="P36:P39"/>
    <mergeCell ref="B36:B39"/>
    <mergeCell ref="C36:C39"/>
    <mergeCell ref="D36:D39"/>
    <mergeCell ref="E36:E39"/>
    <mergeCell ref="F36:F39"/>
    <mergeCell ref="G36:G39"/>
    <mergeCell ref="I40:I43"/>
    <mergeCell ref="J40:J43"/>
    <mergeCell ref="K40:K43"/>
    <mergeCell ref="N40:N43"/>
    <mergeCell ref="O40:O43"/>
    <mergeCell ref="P40:P43"/>
    <mergeCell ref="B40:B43"/>
    <mergeCell ref="C40:C43"/>
    <mergeCell ref="D40:D43"/>
    <mergeCell ref="E40:E43"/>
    <mergeCell ref="F40:F43"/>
    <mergeCell ref="G40:G43"/>
    <mergeCell ref="I44:I47"/>
    <mergeCell ref="J44:J47"/>
    <mergeCell ref="K44:K47"/>
    <mergeCell ref="N44:N47"/>
    <mergeCell ref="O44:O47"/>
    <mergeCell ref="P44:P47"/>
    <mergeCell ref="B44:B47"/>
    <mergeCell ref="C44:C47"/>
    <mergeCell ref="D44:D47"/>
    <mergeCell ref="E44:E47"/>
    <mergeCell ref="F44:F47"/>
    <mergeCell ref="G44:G47"/>
    <mergeCell ref="I48:I51"/>
    <mergeCell ref="J48:J51"/>
    <mergeCell ref="K48:K51"/>
    <mergeCell ref="N48:N51"/>
    <mergeCell ref="O48:O51"/>
    <mergeCell ref="P48:P51"/>
    <mergeCell ref="B48:B51"/>
    <mergeCell ref="C48:C51"/>
    <mergeCell ref="D48:D51"/>
    <mergeCell ref="E48:E51"/>
    <mergeCell ref="F48:F51"/>
    <mergeCell ref="G48:G51"/>
    <mergeCell ref="I52:I55"/>
    <mergeCell ref="J52:J55"/>
    <mergeCell ref="K52:K55"/>
    <mergeCell ref="N52:N55"/>
    <mergeCell ref="O52:O55"/>
    <mergeCell ref="P52:P55"/>
    <mergeCell ref="B52:B55"/>
    <mergeCell ref="C52:C55"/>
    <mergeCell ref="D52:D55"/>
    <mergeCell ref="E52:E55"/>
    <mergeCell ref="F52:F55"/>
    <mergeCell ref="G52:G55"/>
    <mergeCell ref="I56:I59"/>
    <mergeCell ref="J56:J59"/>
    <mergeCell ref="K56:K59"/>
    <mergeCell ref="N56:N59"/>
    <mergeCell ref="O56:O59"/>
    <mergeCell ref="P56:P59"/>
    <mergeCell ref="B56:B59"/>
    <mergeCell ref="C56:C59"/>
    <mergeCell ref="D56:D59"/>
    <mergeCell ref="E56:E59"/>
    <mergeCell ref="F56:F59"/>
    <mergeCell ref="G56:G59"/>
    <mergeCell ref="I60:I63"/>
    <mergeCell ref="J60:J63"/>
    <mergeCell ref="K60:K63"/>
    <mergeCell ref="N60:N63"/>
    <mergeCell ref="O60:O63"/>
    <mergeCell ref="P60:P63"/>
    <mergeCell ref="B60:B63"/>
    <mergeCell ref="C60:C63"/>
    <mergeCell ref="D60:D63"/>
    <mergeCell ref="E60:E63"/>
    <mergeCell ref="F60:F63"/>
    <mergeCell ref="G60:G63"/>
    <mergeCell ref="I64:I67"/>
    <mergeCell ref="J64:J67"/>
    <mergeCell ref="K64:K67"/>
    <mergeCell ref="N64:N67"/>
    <mergeCell ref="O64:O67"/>
    <mergeCell ref="P64:P67"/>
    <mergeCell ref="B64:B67"/>
    <mergeCell ref="C64:C67"/>
    <mergeCell ref="D64:D67"/>
    <mergeCell ref="E64:E67"/>
    <mergeCell ref="F64:F67"/>
    <mergeCell ref="G64:G67"/>
    <mergeCell ref="I68:I71"/>
    <mergeCell ref="J68:J71"/>
    <mergeCell ref="K68:K71"/>
    <mergeCell ref="N68:N71"/>
    <mergeCell ref="O68:O71"/>
    <mergeCell ref="P68:P71"/>
    <mergeCell ref="B68:B71"/>
    <mergeCell ref="C68:C71"/>
    <mergeCell ref="D68:D71"/>
    <mergeCell ref="E68:E71"/>
    <mergeCell ref="F68:F71"/>
    <mergeCell ref="G68:G71"/>
    <mergeCell ref="I72:I75"/>
    <mergeCell ref="J72:J75"/>
    <mergeCell ref="K72:K75"/>
    <mergeCell ref="N72:N75"/>
    <mergeCell ref="O72:O75"/>
    <mergeCell ref="P72:P75"/>
    <mergeCell ref="B72:B75"/>
    <mergeCell ref="C72:C75"/>
    <mergeCell ref="D72:D75"/>
    <mergeCell ref="E72:E75"/>
    <mergeCell ref="F72:F75"/>
    <mergeCell ref="G72:G75"/>
    <mergeCell ref="I76:I79"/>
    <mergeCell ref="J76:J79"/>
    <mergeCell ref="K76:K79"/>
    <mergeCell ref="N76:N79"/>
    <mergeCell ref="O76:O79"/>
    <mergeCell ref="P76:P79"/>
    <mergeCell ref="B76:B79"/>
    <mergeCell ref="C76:C79"/>
    <mergeCell ref="D76:D79"/>
    <mergeCell ref="E76:E79"/>
    <mergeCell ref="F76:F79"/>
    <mergeCell ref="G76:G79"/>
  </mergeCells>
  <phoneticPr fontId="38"/>
  <dataValidations count="1">
    <dataValidation type="list" allowBlank="1" showInputMessage="1" showErrorMessage="1" sqref="D32 D28 D36 D40 D44 D56 D60 D52 D48 J32 J28 J36 J40 J44 J56 J60 J52 J48 O48 M31 M35 M43 M39 M51 M47 M55 M59 O32 O28 O36 O40 O44 O56 O60 O52 O68 D72 J72 O72 M63 O64 D64 J64 M67 M71 D68 J68 M75 D76 J76 O76 M79">
      <formula1>"+"</formula1>
    </dataValidation>
  </dataValidations>
  <pageMargins left="0.70866141732283472" right="0.70866141732283472" top="0.74803149606299213" bottom="0.74803149606299213" header="0.31496062992125984" footer="0.31496062992125984"/>
  <pageSetup paperSize="9" scale="95" orientation="portrait" r:id="rId1"/>
  <headerFooter alignWithMargins="0"/>
  <rowBreaks count="1" manualBreakCount="1">
    <brk id="23"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O63"/>
  <sheetViews>
    <sheetView view="pageBreakPreview" zoomScaleNormal="115" zoomScaleSheetLayoutView="100" workbookViewId="0">
      <selection activeCell="AB52" sqref="AB52"/>
    </sheetView>
  </sheetViews>
  <sheetFormatPr defaultRowHeight="13.5"/>
  <cols>
    <col min="1" max="1" width="1.375" style="1167" customWidth="1"/>
    <col min="2" max="2" width="6.625" style="1167" customWidth="1"/>
    <col min="3" max="3" width="5.625" style="1167" customWidth="1"/>
    <col min="4" max="4" width="1.25" style="1167" customWidth="1"/>
    <col min="5" max="5" width="5.625" style="1167" customWidth="1"/>
    <col min="6" max="6" width="1.25" style="1167" customWidth="1"/>
    <col min="7" max="7" width="5.625" style="1167" customWidth="1"/>
    <col min="8" max="8" width="1.25" style="1167" customWidth="1"/>
    <col min="9" max="9" width="5.625" style="1167" customWidth="1"/>
    <col min="10" max="10" width="1.25" style="1167" customWidth="1"/>
    <col min="11" max="11" width="5.625" style="1167" customWidth="1"/>
    <col min="12" max="12" width="1.25" style="1167" customWidth="1"/>
    <col min="13" max="13" width="5.625" style="1167" customWidth="1"/>
    <col min="14" max="14" width="1.25" style="1167" customWidth="1"/>
    <col min="15" max="15" width="5.625" style="1167" customWidth="1"/>
    <col min="16" max="16" width="1.25" style="1167" customWidth="1"/>
    <col min="17" max="17" width="5.625" style="1167" customWidth="1"/>
    <col min="18" max="18" width="1.125" style="1167" customWidth="1"/>
    <col min="19" max="19" width="5.625" style="1167" customWidth="1"/>
    <col min="20" max="20" width="1.25" style="1167" customWidth="1"/>
    <col min="21" max="21" width="5.75" style="1167" customWidth="1"/>
    <col min="22" max="22" width="5.625" style="1167" customWidth="1"/>
    <col min="23" max="23" width="6.25" style="1167" customWidth="1"/>
    <col min="24" max="24" width="1.5" style="1167" customWidth="1"/>
    <col min="25" max="25" width="9" style="1167" customWidth="1"/>
    <col min="26" max="39" width="9" style="1167"/>
    <col min="40" max="40" width="9" style="1167" customWidth="1"/>
    <col min="41" max="16384" width="9" style="1167"/>
  </cols>
  <sheetData>
    <row r="1" spans="1:41" ht="0.75" customHeight="1"/>
    <row r="2" spans="1:41" ht="17.25">
      <c r="A2" s="1512"/>
      <c r="B2" s="1513" t="s">
        <v>1034</v>
      </c>
      <c r="C2" s="1513"/>
      <c r="D2" s="1513"/>
      <c r="E2" s="1513"/>
      <c r="F2" s="1513"/>
      <c r="G2" s="1513"/>
      <c r="H2" s="1513"/>
      <c r="I2" s="1513"/>
      <c r="J2" s="1513"/>
      <c r="K2" s="1513"/>
      <c r="L2" s="1513"/>
      <c r="M2" s="1172"/>
      <c r="U2" s="1185"/>
      <c r="V2" s="1514"/>
      <c r="W2" s="1173" t="s">
        <v>1035</v>
      </c>
      <c r="Z2" s="1185"/>
    </row>
    <row r="3" spans="1:41" ht="12.75" customHeight="1" thickBot="1">
      <c r="B3" s="1515"/>
      <c r="W3" s="112" t="s">
        <v>1031</v>
      </c>
    </row>
    <row r="4" spans="1:41" ht="14.25" thickBot="1">
      <c r="Z4" s="1516" t="s">
        <v>77</v>
      </c>
      <c r="AA4" s="1517" t="s">
        <v>1927</v>
      </c>
      <c r="AB4" s="1518" t="s">
        <v>520</v>
      </c>
      <c r="AC4" s="1518" t="s">
        <v>521</v>
      </c>
      <c r="AD4" s="1518" t="s">
        <v>522</v>
      </c>
      <c r="AE4" s="1518" t="s">
        <v>523</v>
      </c>
      <c r="AF4" s="1518" t="s">
        <v>524</v>
      </c>
      <c r="AG4" s="1518" t="s">
        <v>538</v>
      </c>
      <c r="AH4" s="1518" t="s">
        <v>965</v>
      </c>
      <c r="AI4" s="1519" t="s">
        <v>1012</v>
      </c>
      <c r="AJ4" s="1520" t="s">
        <v>1928</v>
      </c>
      <c r="AK4" s="1521" t="s">
        <v>1929</v>
      </c>
      <c r="AL4" s="1522" t="s">
        <v>1930</v>
      </c>
      <c r="AO4" s="1523" t="s">
        <v>1931</v>
      </c>
    </row>
    <row r="5" spans="1:41">
      <c r="Z5" s="1524" t="s">
        <v>1932</v>
      </c>
      <c r="AA5" s="1525">
        <v>38380</v>
      </c>
      <c r="AB5" s="1526">
        <v>39682</v>
      </c>
      <c r="AC5" s="1527">
        <v>40189</v>
      </c>
      <c r="AD5" s="1526">
        <v>44314</v>
      </c>
      <c r="AE5" s="1526">
        <v>42520</v>
      </c>
      <c r="AF5" s="1526">
        <v>44729</v>
      </c>
      <c r="AG5" s="1526">
        <v>48203</v>
      </c>
      <c r="AH5" s="1526">
        <v>49983</v>
      </c>
      <c r="AI5" s="1528">
        <v>49673</v>
      </c>
      <c r="AJ5" s="1529">
        <v>52860</v>
      </c>
      <c r="AK5" s="1530">
        <f>AJ5/$AJ$15</f>
        <v>0.69984509671525597</v>
      </c>
      <c r="AL5" s="1531">
        <f>IF(OR(AJ5=0,AI5=0),"-",(AJ5/AI5)-1)</f>
        <v>6.4159603808910282E-2</v>
      </c>
      <c r="AO5" s="1526">
        <v>34105</v>
      </c>
    </row>
    <row r="6" spans="1:41">
      <c r="Z6" s="1532" t="s">
        <v>1933</v>
      </c>
      <c r="AA6" s="1533">
        <v>1205</v>
      </c>
      <c r="AB6" s="1534">
        <v>1213</v>
      </c>
      <c r="AC6" s="1535">
        <v>1193</v>
      </c>
      <c r="AD6" s="1534">
        <v>1217</v>
      </c>
      <c r="AE6" s="1534">
        <v>1206</v>
      </c>
      <c r="AF6" s="1534">
        <v>1180</v>
      </c>
      <c r="AG6" s="1534">
        <v>1301</v>
      </c>
      <c r="AH6" s="1534">
        <v>1315</v>
      </c>
      <c r="AI6" s="1536">
        <v>1287</v>
      </c>
      <c r="AJ6" s="1537">
        <v>1300</v>
      </c>
      <c r="AK6" s="1530">
        <f t="shared" ref="AK6:AK13" si="0">AJ6/$AJ$15</f>
        <v>1.7211476082668042E-2</v>
      </c>
      <c r="AL6" s="1531">
        <f t="shared" ref="AL6:AL13" si="1">IF(OR(AJ6=0,AI6=0),"-",(AJ6/AI6)-1)</f>
        <v>1.0101010101010166E-2</v>
      </c>
      <c r="AO6" s="1534">
        <v>1184</v>
      </c>
    </row>
    <row r="7" spans="1:41">
      <c r="Z7" s="1532" t="s">
        <v>89</v>
      </c>
      <c r="AA7" s="1533">
        <v>6349</v>
      </c>
      <c r="AB7" s="1534">
        <v>6835</v>
      </c>
      <c r="AC7" s="1535">
        <v>6934</v>
      </c>
      <c r="AD7" s="1534">
        <v>7551</v>
      </c>
      <c r="AE7" s="1534">
        <v>7619</v>
      </c>
      <c r="AF7" s="1534">
        <v>7941</v>
      </c>
      <c r="AG7" s="1534">
        <v>8584</v>
      </c>
      <c r="AH7" s="1534">
        <v>8649</v>
      </c>
      <c r="AI7" s="1536">
        <v>9225</v>
      </c>
      <c r="AJ7" s="1537">
        <v>9417</v>
      </c>
      <c r="AK7" s="1530">
        <f t="shared" si="0"/>
        <v>0.12467728482344997</v>
      </c>
      <c r="AL7" s="1531">
        <f t="shared" si="1"/>
        <v>2.0813008130081245E-2</v>
      </c>
      <c r="AO7" s="1534">
        <v>6142</v>
      </c>
    </row>
    <row r="8" spans="1:41">
      <c r="Z8" s="1532" t="s">
        <v>91</v>
      </c>
      <c r="AA8" s="1533">
        <v>526</v>
      </c>
      <c r="AB8" s="1534">
        <v>556</v>
      </c>
      <c r="AC8" s="1535">
        <v>582</v>
      </c>
      <c r="AD8" s="1534">
        <v>614</v>
      </c>
      <c r="AE8" s="1534">
        <v>709</v>
      </c>
      <c r="AF8" s="1534">
        <v>844</v>
      </c>
      <c r="AG8" s="1534">
        <v>985</v>
      </c>
      <c r="AH8" s="1534">
        <v>1130</v>
      </c>
      <c r="AI8" s="1536">
        <v>1290</v>
      </c>
      <c r="AJ8" s="1537">
        <v>1386</v>
      </c>
      <c r="AK8" s="1530">
        <f t="shared" si="0"/>
        <v>1.8350081423521469E-2</v>
      </c>
      <c r="AL8" s="1531">
        <f t="shared" si="1"/>
        <v>7.441860465116279E-2</v>
      </c>
      <c r="AO8" s="1534">
        <v>554</v>
      </c>
    </row>
    <row r="9" spans="1:41">
      <c r="Z9" s="1532" t="s">
        <v>92</v>
      </c>
      <c r="AA9" s="1533">
        <v>712</v>
      </c>
      <c r="AB9" s="1534">
        <v>725</v>
      </c>
      <c r="AC9" s="1535">
        <v>779</v>
      </c>
      <c r="AD9" s="1534">
        <v>832</v>
      </c>
      <c r="AE9" s="1534">
        <v>1004</v>
      </c>
      <c r="AF9" s="1534">
        <v>1118</v>
      </c>
      <c r="AG9" s="1534">
        <v>1102</v>
      </c>
      <c r="AH9" s="1534">
        <v>1378</v>
      </c>
      <c r="AI9" s="1536">
        <v>1402</v>
      </c>
      <c r="AJ9" s="1537">
        <v>1450</v>
      </c>
      <c r="AK9" s="1530">
        <f t="shared" si="0"/>
        <v>1.9197415630668204E-2</v>
      </c>
      <c r="AL9" s="1531">
        <f t="shared" si="1"/>
        <v>3.4236804564907297E-2</v>
      </c>
      <c r="AO9" s="1534">
        <v>697</v>
      </c>
    </row>
    <row r="10" spans="1:41">
      <c r="Z10" s="1532" t="s">
        <v>93</v>
      </c>
      <c r="AA10" s="1533">
        <v>4787</v>
      </c>
      <c r="AB10" s="1534">
        <v>5097</v>
      </c>
      <c r="AC10" s="1535">
        <v>5198</v>
      </c>
      <c r="AD10" s="1534">
        <v>5210</v>
      </c>
      <c r="AE10" s="1534">
        <v>5138</v>
      </c>
      <c r="AF10" s="1534">
        <v>5280</v>
      </c>
      <c r="AG10" s="1534">
        <v>5577</v>
      </c>
      <c r="AH10" s="1534">
        <v>5773</v>
      </c>
      <c r="AI10" s="1536">
        <v>5810</v>
      </c>
      <c r="AJ10" s="1537">
        <v>5833</v>
      </c>
      <c r="AK10" s="1530">
        <f t="shared" si="0"/>
        <v>7.7226569223232844E-2</v>
      </c>
      <c r="AL10" s="1531">
        <f t="shared" si="1"/>
        <v>3.9586919104992457E-3</v>
      </c>
      <c r="AO10" s="1534">
        <v>4563</v>
      </c>
    </row>
    <row r="11" spans="1:41">
      <c r="Z11" s="1532" t="s">
        <v>620</v>
      </c>
      <c r="AA11" s="1533">
        <v>1127</v>
      </c>
      <c r="AB11" s="1534">
        <v>1209</v>
      </c>
      <c r="AC11" s="1535">
        <v>1287</v>
      </c>
      <c r="AD11" s="1534">
        <v>1360</v>
      </c>
      <c r="AE11" s="1534">
        <v>1414</v>
      </c>
      <c r="AF11" s="1534">
        <v>1423</v>
      </c>
      <c r="AG11" s="1534">
        <v>1451</v>
      </c>
      <c r="AH11" s="1534">
        <v>1458</v>
      </c>
      <c r="AI11" s="1536">
        <v>1544</v>
      </c>
      <c r="AJ11" s="1537">
        <v>1613</v>
      </c>
      <c r="AK11" s="1530">
        <f t="shared" si="0"/>
        <v>2.1355469939495043E-2</v>
      </c>
      <c r="AL11" s="1531">
        <f t="shared" si="1"/>
        <v>4.4689119170984393E-2</v>
      </c>
      <c r="AO11" s="1534">
        <v>993</v>
      </c>
    </row>
    <row r="12" spans="1:41">
      <c r="Z12" s="1532" t="s">
        <v>95</v>
      </c>
      <c r="AA12" s="1533">
        <v>625</v>
      </c>
      <c r="AB12" s="1534">
        <v>629</v>
      </c>
      <c r="AC12" s="1535">
        <v>650</v>
      </c>
      <c r="AD12" s="1534">
        <v>635</v>
      </c>
      <c r="AE12" s="1534">
        <v>618</v>
      </c>
      <c r="AF12" s="1534">
        <v>678</v>
      </c>
      <c r="AG12" s="1534">
        <v>713</v>
      </c>
      <c r="AH12" s="1534">
        <v>756</v>
      </c>
      <c r="AI12" s="1536">
        <v>851</v>
      </c>
      <c r="AJ12" s="1537">
        <v>877</v>
      </c>
      <c r="AK12" s="1530">
        <f t="shared" si="0"/>
        <v>1.1611126557307595E-2</v>
      </c>
      <c r="AL12" s="1531">
        <f>IF(OR(AJ12=0,AI12=0),"-",(AJ12/AI12)-1)</f>
        <v>3.0552291421856559E-2</v>
      </c>
      <c r="AO12" s="1534">
        <v>557</v>
      </c>
    </row>
    <row r="13" spans="1:41">
      <c r="B13" s="1515"/>
      <c r="Z13" s="1532" t="s">
        <v>94</v>
      </c>
      <c r="AA13" s="1533">
        <v>457</v>
      </c>
      <c r="AB13" s="1534">
        <v>484</v>
      </c>
      <c r="AC13" s="1535">
        <v>520</v>
      </c>
      <c r="AD13" s="1534">
        <v>562</v>
      </c>
      <c r="AE13" s="1534">
        <v>560</v>
      </c>
      <c r="AF13" s="1534">
        <v>584</v>
      </c>
      <c r="AG13" s="1534">
        <v>657</v>
      </c>
      <c r="AH13" s="1534">
        <v>687</v>
      </c>
      <c r="AI13" s="1536">
        <v>738</v>
      </c>
      <c r="AJ13" s="1537">
        <v>795</v>
      </c>
      <c r="AK13" s="1530">
        <f t="shared" si="0"/>
        <v>1.0525479604400843E-2</v>
      </c>
      <c r="AL13" s="1531">
        <f t="shared" si="1"/>
        <v>7.7235772357723498E-2</v>
      </c>
      <c r="AO13" s="1534">
        <v>275</v>
      </c>
    </row>
    <row r="14" spans="1:41" ht="14.25" thickBot="1">
      <c r="Z14" s="1538" t="s">
        <v>97</v>
      </c>
      <c r="AA14" s="1539" t="s">
        <v>99</v>
      </c>
      <c r="AB14" s="1540" t="s">
        <v>99</v>
      </c>
      <c r="AC14" s="1541" t="s">
        <v>99</v>
      </c>
      <c r="AD14" s="1540" t="s">
        <v>99</v>
      </c>
      <c r="AE14" s="1540" t="s">
        <v>99</v>
      </c>
      <c r="AF14" s="1540" t="s">
        <v>99</v>
      </c>
      <c r="AG14" s="1540" t="s">
        <v>99</v>
      </c>
      <c r="AH14" s="1540" t="s">
        <v>99</v>
      </c>
      <c r="AI14" s="1542" t="s">
        <v>99</v>
      </c>
      <c r="AJ14" s="1543" t="s">
        <v>99</v>
      </c>
      <c r="AK14" s="1544" t="s">
        <v>567</v>
      </c>
      <c r="AL14" s="1545" t="s">
        <v>567</v>
      </c>
      <c r="AO14" s="1540" t="s">
        <v>99</v>
      </c>
    </row>
    <row r="15" spans="1:41" ht="14.25" thickBot="1">
      <c r="Z15" s="1546" t="s">
        <v>90</v>
      </c>
      <c r="AA15" s="1547">
        <f t="shared" ref="AA15:AJ15" si="2">SUM(AA5:AA14)</f>
        <v>54168</v>
      </c>
      <c r="AB15" s="1548">
        <f t="shared" si="2"/>
        <v>56430</v>
      </c>
      <c r="AC15" s="1548">
        <f t="shared" si="2"/>
        <v>57332</v>
      </c>
      <c r="AD15" s="1548">
        <f t="shared" si="2"/>
        <v>62295</v>
      </c>
      <c r="AE15" s="1548">
        <f t="shared" si="2"/>
        <v>60788</v>
      </c>
      <c r="AF15" s="1548">
        <f t="shared" si="2"/>
        <v>63777</v>
      </c>
      <c r="AG15" s="1548">
        <f t="shared" si="2"/>
        <v>68573</v>
      </c>
      <c r="AH15" s="1548">
        <f t="shared" si="2"/>
        <v>71129</v>
      </c>
      <c r="AI15" s="1549">
        <f t="shared" si="2"/>
        <v>71820</v>
      </c>
      <c r="AJ15" s="1550">
        <f t="shared" si="2"/>
        <v>75531</v>
      </c>
      <c r="AK15" s="1551">
        <f>AJ15/$AJ$15</f>
        <v>1</v>
      </c>
      <c r="AL15" s="1552">
        <f>IF(OR(AJ15=0,AI15=0),"-",(AJ15/AI15)-1)</f>
        <v>5.1670843776106867E-2</v>
      </c>
      <c r="AO15" s="1548">
        <f t="shared" ref="AO15" si="3">SUM(AO5:AO14)</f>
        <v>49070</v>
      </c>
    </row>
    <row r="17" spans="2:41" ht="14.25" thickBot="1">
      <c r="Z17" s="1168"/>
      <c r="AB17" s="1860" t="s">
        <v>568</v>
      </c>
      <c r="AC17" s="1860"/>
      <c r="AD17" s="1860"/>
      <c r="AE17" s="1860"/>
      <c r="AF17" s="1860"/>
      <c r="AG17" s="1860"/>
      <c r="AH17" s="1860"/>
    </row>
    <row r="18" spans="2:41" ht="14.25" thickBot="1">
      <c r="B18" s="1168"/>
      <c r="Z18" s="1516" t="s">
        <v>77</v>
      </c>
      <c r="AA18" s="1517" t="s">
        <v>1222</v>
      </c>
      <c r="AB18" s="1180" t="s">
        <v>520</v>
      </c>
      <c r="AC18" s="1180" t="s">
        <v>521</v>
      </c>
      <c r="AD18" s="1180" t="s">
        <v>522</v>
      </c>
      <c r="AE18" s="1180" t="s">
        <v>523</v>
      </c>
      <c r="AF18" s="1180" t="s">
        <v>524</v>
      </c>
      <c r="AG18" s="1180" t="s">
        <v>538</v>
      </c>
      <c r="AH18" s="1180" t="s">
        <v>965</v>
      </c>
      <c r="AI18" s="1180" t="s">
        <v>1012</v>
      </c>
      <c r="AJ18" s="1519" t="s">
        <v>1223</v>
      </c>
      <c r="AO18" s="1523" t="s">
        <v>1036</v>
      </c>
    </row>
    <row r="19" spans="2:41">
      <c r="B19" s="1168"/>
      <c r="Z19" s="1524" t="s">
        <v>101</v>
      </c>
      <c r="AA19" s="1553">
        <f>AA5/$AA$15</f>
        <v>0.70853640525771677</v>
      </c>
      <c r="AB19" s="1554">
        <f t="shared" ref="AB19:AB27" si="4">AB5/$AB$15</f>
        <v>0.7032075137338295</v>
      </c>
      <c r="AC19" s="1554">
        <f t="shared" ref="AC19:AC27" si="5">AC5/$AC$15</f>
        <v>0.7009872322612154</v>
      </c>
      <c r="AD19" s="1554">
        <f t="shared" ref="AD19:AD27" si="6">AD5/$AD$15</f>
        <v>0.71135725178585762</v>
      </c>
      <c r="AE19" s="1554">
        <f t="shared" ref="AE19:AE27" si="7">AE5/$AE$15</f>
        <v>0.69948016055800488</v>
      </c>
      <c r="AF19" s="1554">
        <f t="shared" ref="AF19:AF27" si="8">AF5/$AF$15</f>
        <v>0.70133433682989166</v>
      </c>
      <c r="AG19" s="1554">
        <f t="shared" ref="AG19:AG27" si="9">AG5/$AG$15</f>
        <v>0.70294430752628589</v>
      </c>
      <c r="AH19" s="1555">
        <f t="shared" ref="AH19:AH27" si="10">AH5/$AH$15</f>
        <v>0.70270916222637747</v>
      </c>
      <c r="AI19" s="1555">
        <f t="shared" ref="AI19:AI27" si="11">AI5/$AI$15</f>
        <v>0.69163185742133115</v>
      </c>
      <c r="AJ19" s="1556">
        <f>AJ5/$AJ$15</f>
        <v>0.69984509671525597</v>
      </c>
      <c r="AO19" s="1554">
        <f>AO5/$AA$15</f>
        <v>0.62961527100871362</v>
      </c>
    </row>
    <row r="20" spans="2:41">
      <c r="B20" s="1168"/>
      <c r="Z20" s="1532" t="s">
        <v>1933</v>
      </c>
      <c r="AA20" s="1557">
        <f>AA6/$AA$15</f>
        <v>2.2245606261999704E-2</v>
      </c>
      <c r="AB20" s="1558">
        <f t="shared" si="4"/>
        <v>2.1495658337763603E-2</v>
      </c>
      <c r="AC20" s="1558">
        <f t="shared" si="5"/>
        <v>2.0808623456359449E-2</v>
      </c>
      <c r="AD20" s="1558">
        <f t="shared" si="6"/>
        <v>1.9536078336945178E-2</v>
      </c>
      <c r="AE20" s="1558">
        <f t="shared" si="7"/>
        <v>1.983944199513062E-2</v>
      </c>
      <c r="AF20" s="1558">
        <f t="shared" si="8"/>
        <v>1.8501967794032331E-2</v>
      </c>
      <c r="AG20" s="1558">
        <f t="shared" si="9"/>
        <v>1.897248188062357E-2</v>
      </c>
      <c r="AH20" s="1559">
        <f t="shared" si="10"/>
        <v>1.84875367290416E-2</v>
      </c>
      <c r="AI20" s="1559">
        <f t="shared" si="11"/>
        <v>1.7919799498746867E-2</v>
      </c>
      <c r="AJ20" s="1560">
        <f>AJ6/$AJ$15</f>
        <v>1.7211476082668042E-2</v>
      </c>
      <c r="AO20" s="1561">
        <f>AO6/$AA$15</f>
        <v>2.185792349726776E-2</v>
      </c>
    </row>
    <row r="21" spans="2:41">
      <c r="B21" s="1168"/>
      <c r="Z21" s="1532" t="s">
        <v>1934</v>
      </c>
      <c r="AA21" s="1562">
        <f t="shared" ref="AA21:AA27" si="12">AA7/$AA$15</f>
        <v>0.11720942253729139</v>
      </c>
      <c r="AB21" s="1558">
        <f t="shared" si="4"/>
        <v>0.12112351586035797</v>
      </c>
      <c r="AC21" s="1558">
        <f t="shared" si="5"/>
        <v>0.1209446731319333</v>
      </c>
      <c r="AD21" s="1558">
        <f t="shared" si="6"/>
        <v>0.12121358054418492</v>
      </c>
      <c r="AE21" s="1558">
        <f t="shared" si="7"/>
        <v>0.12533723761268672</v>
      </c>
      <c r="AF21" s="1558">
        <f t="shared" si="8"/>
        <v>0.12451197140034809</v>
      </c>
      <c r="AG21" s="1558">
        <f t="shared" si="9"/>
        <v>0.12518046461435259</v>
      </c>
      <c r="AH21" s="1559">
        <f t="shared" si="10"/>
        <v>0.12159597351291315</v>
      </c>
      <c r="AI21" s="1559">
        <f t="shared" si="11"/>
        <v>0.12844611528822056</v>
      </c>
      <c r="AJ21" s="1560">
        <f t="shared" ref="AJ21:AJ26" si="13">AJ7/$AJ$15</f>
        <v>0.12467728482344997</v>
      </c>
      <c r="AO21" s="1558">
        <f t="shared" ref="AO21:AO27" si="14">AO7/$AA$15</f>
        <v>0.1133879781420765</v>
      </c>
    </row>
    <row r="22" spans="2:41">
      <c r="Z22" s="1532" t="s">
        <v>1935</v>
      </c>
      <c r="AA22" s="1562">
        <f t="shared" si="12"/>
        <v>9.7105302023334818E-3</v>
      </c>
      <c r="AB22" s="1558">
        <f t="shared" si="4"/>
        <v>9.8529151160730109E-3</v>
      </c>
      <c r="AC22" s="1558">
        <f t="shared" si="5"/>
        <v>1.0151398869741157E-2</v>
      </c>
      <c r="AD22" s="1558">
        <f t="shared" si="6"/>
        <v>9.8563287583273134E-3</v>
      </c>
      <c r="AE22" s="1558">
        <f t="shared" si="7"/>
        <v>1.1663486214384417E-2</v>
      </c>
      <c r="AF22" s="1558">
        <f t="shared" si="8"/>
        <v>1.3233610862850244E-2</v>
      </c>
      <c r="AG22" s="1558">
        <f t="shared" si="9"/>
        <v>1.4364254152509005E-2</v>
      </c>
      <c r="AH22" s="1559">
        <f t="shared" si="10"/>
        <v>1.5886628520012935E-2</v>
      </c>
      <c r="AI22" s="1559">
        <f t="shared" si="11"/>
        <v>1.796157059314954E-2</v>
      </c>
      <c r="AJ22" s="1560">
        <f t="shared" si="13"/>
        <v>1.8350081423521469E-2</v>
      </c>
      <c r="AO22" s="1558">
        <f t="shared" si="14"/>
        <v>1.0227440555309407E-2</v>
      </c>
    </row>
    <row r="23" spans="2:41">
      <c r="B23" s="1168"/>
      <c r="Z23" s="1532" t="s">
        <v>1936</v>
      </c>
      <c r="AA23" s="1562">
        <f t="shared" si="12"/>
        <v>1.3144291832816422E-2</v>
      </c>
      <c r="AB23" s="1558">
        <f t="shared" si="4"/>
        <v>1.2847776005670743E-2</v>
      </c>
      <c r="AC23" s="1558">
        <f t="shared" si="5"/>
        <v>1.3587525291285844E-2</v>
      </c>
      <c r="AD23" s="1558">
        <f t="shared" si="6"/>
        <v>1.3355807047114535E-2</v>
      </c>
      <c r="AE23" s="1558">
        <f t="shared" si="7"/>
        <v>1.6516417714022503E-2</v>
      </c>
      <c r="AF23" s="1558">
        <f t="shared" si="8"/>
        <v>1.7529830503159448E-2</v>
      </c>
      <c r="AG23" s="1558">
        <f t="shared" si="9"/>
        <v>1.6070465051842561E-2</v>
      </c>
      <c r="AH23" s="1559">
        <f t="shared" si="10"/>
        <v>1.9373251416440553E-2</v>
      </c>
      <c r="AI23" s="1559">
        <f t="shared" si="11"/>
        <v>1.9521024784182679E-2</v>
      </c>
      <c r="AJ23" s="1560">
        <f t="shared" si="13"/>
        <v>1.9197415630668204E-2</v>
      </c>
      <c r="AO23" s="1558">
        <f t="shared" si="14"/>
        <v>1.2867375572293605E-2</v>
      </c>
    </row>
    <row r="24" spans="2:41">
      <c r="B24" s="1168"/>
      <c r="Z24" s="1532" t="s">
        <v>1937</v>
      </c>
      <c r="AA24" s="1562">
        <f t="shared" si="12"/>
        <v>8.8373209274848624E-2</v>
      </c>
      <c r="AB24" s="1558">
        <f t="shared" si="4"/>
        <v>9.0324295587453488E-2</v>
      </c>
      <c r="AC24" s="1558">
        <f t="shared" si="5"/>
        <v>9.066489918370195E-2</v>
      </c>
      <c r="AD24" s="1558">
        <f t="shared" si="6"/>
        <v>8.3634320571474435E-2</v>
      </c>
      <c r="AE24" s="1558">
        <f t="shared" si="7"/>
        <v>8.4523261169967751E-2</v>
      </c>
      <c r="AF24" s="1558">
        <f t="shared" si="8"/>
        <v>8.2788466061432808E-2</v>
      </c>
      <c r="AG24" s="1558">
        <f t="shared" si="9"/>
        <v>8.1329386201566212E-2</v>
      </c>
      <c r="AH24" s="1559">
        <f t="shared" si="10"/>
        <v>8.1162395084986433E-2</v>
      </c>
      <c r="AI24" s="1559">
        <f t="shared" si="11"/>
        <v>8.089668615984405E-2</v>
      </c>
      <c r="AJ24" s="1560">
        <f t="shared" si="13"/>
        <v>7.7226569223232844E-2</v>
      </c>
      <c r="AO24" s="1558">
        <f t="shared" si="14"/>
        <v>8.4237926451041209E-2</v>
      </c>
    </row>
    <row r="25" spans="2:41">
      <c r="B25" s="1168"/>
      <c r="Z25" s="1532" t="s">
        <v>1938</v>
      </c>
      <c r="AA25" s="1562">
        <f t="shared" si="12"/>
        <v>2.0805641707281053E-2</v>
      </c>
      <c r="AB25" s="1558">
        <f t="shared" si="4"/>
        <v>2.1424774056353003E-2</v>
      </c>
      <c r="AC25" s="1558">
        <f t="shared" si="5"/>
        <v>2.2448196469685343E-2</v>
      </c>
      <c r="AD25" s="1558">
        <f t="shared" si="6"/>
        <v>2.183160767316799E-2</v>
      </c>
      <c r="AE25" s="1558">
        <f t="shared" si="7"/>
        <v>2.3261169967756793E-2</v>
      </c>
      <c r="AF25" s="1558">
        <f t="shared" si="8"/>
        <v>2.2312118788905093E-2</v>
      </c>
      <c r="AG25" s="1558">
        <f t="shared" si="9"/>
        <v>2.1159931751564026E-2</v>
      </c>
      <c r="AH25" s="1559">
        <f t="shared" si="10"/>
        <v>2.0497968479804299E-2</v>
      </c>
      <c r="AI25" s="1559">
        <f t="shared" si="11"/>
        <v>2.1498189919242551E-2</v>
      </c>
      <c r="AJ25" s="1560">
        <f t="shared" si="13"/>
        <v>2.1355469939495043E-2</v>
      </c>
      <c r="AO25" s="1558">
        <f t="shared" si="14"/>
        <v>1.8331856446610544E-2</v>
      </c>
    </row>
    <row r="26" spans="2:41">
      <c r="B26" s="1168"/>
      <c r="Z26" s="1532" t="s">
        <v>1939</v>
      </c>
      <c r="AA26" s="1562">
        <f t="shared" si="12"/>
        <v>1.153817752178408E-2</v>
      </c>
      <c r="AB26" s="1558">
        <f t="shared" si="4"/>
        <v>1.114655325181641E-2</v>
      </c>
      <c r="AC26" s="1558">
        <f t="shared" si="5"/>
        <v>1.1337472964487547E-2</v>
      </c>
      <c r="AD26" s="1558">
        <f t="shared" si="6"/>
        <v>1.0193434465045349E-2</v>
      </c>
      <c r="AE26" s="1558">
        <f t="shared" si="7"/>
        <v>1.0166480226360465E-2</v>
      </c>
      <c r="AF26" s="1558">
        <f t="shared" si="8"/>
        <v>1.0630791664706712E-2</v>
      </c>
      <c r="AG26" s="1558">
        <f t="shared" si="9"/>
        <v>1.0397678386536975E-2</v>
      </c>
      <c r="AH26" s="1559">
        <f t="shared" si="10"/>
        <v>1.0628576248787415E-2</v>
      </c>
      <c r="AI26" s="1559">
        <f t="shared" si="11"/>
        <v>1.1849067112225007E-2</v>
      </c>
      <c r="AJ26" s="1560">
        <f t="shared" si="13"/>
        <v>1.1611126557307595E-2</v>
      </c>
      <c r="AO26" s="1558">
        <f t="shared" si="14"/>
        <v>1.0282823807413971E-2</v>
      </c>
    </row>
    <row r="27" spans="2:41">
      <c r="B27" s="1168"/>
      <c r="Z27" s="1532" t="s">
        <v>1940</v>
      </c>
      <c r="AA27" s="1562">
        <f t="shared" si="12"/>
        <v>8.4367154039285183E-3</v>
      </c>
      <c r="AB27" s="1558">
        <f t="shared" si="4"/>
        <v>8.5769980506822611E-3</v>
      </c>
      <c r="AC27" s="1558">
        <f t="shared" si="5"/>
        <v>9.0699783715900376E-3</v>
      </c>
      <c r="AD27" s="1558">
        <f t="shared" si="6"/>
        <v>9.0215908178826552E-3</v>
      </c>
      <c r="AE27" s="1558">
        <f t="shared" si="7"/>
        <v>9.2123445416858584E-3</v>
      </c>
      <c r="AF27" s="1558">
        <f t="shared" si="8"/>
        <v>9.1569060946736277E-3</v>
      </c>
      <c r="AG27" s="1558">
        <f t="shared" si="9"/>
        <v>9.5810304347192041E-3</v>
      </c>
      <c r="AH27" s="1559">
        <f t="shared" si="10"/>
        <v>9.6585077816361813E-3</v>
      </c>
      <c r="AI27" s="1559">
        <f t="shared" si="11"/>
        <v>1.0275689223057645E-2</v>
      </c>
      <c r="AJ27" s="1560">
        <f>AJ13/$AJ$15</f>
        <v>1.0525479604400843E-2</v>
      </c>
      <c r="AO27" s="1558">
        <f t="shared" si="14"/>
        <v>5.0767981095849951E-3</v>
      </c>
    </row>
    <row r="28" spans="2:41" ht="14.25" thickBot="1">
      <c r="B28" s="1168"/>
      <c r="Z28" s="1538" t="s">
        <v>1941</v>
      </c>
      <c r="AA28" s="1539" t="s">
        <v>99</v>
      </c>
      <c r="AB28" s="1540" t="s">
        <v>99</v>
      </c>
      <c r="AC28" s="1541" t="s">
        <v>1942</v>
      </c>
      <c r="AD28" s="1540" t="s">
        <v>99</v>
      </c>
      <c r="AE28" s="1540" t="s">
        <v>99</v>
      </c>
      <c r="AF28" s="1540" t="s">
        <v>99</v>
      </c>
      <c r="AG28" s="1540" t="s">
        <v>99</v>
      </c>
      <c r="AH28" s="1540" t="s">
        <v>99</v>
      </c>
      <c r="AI28" s="1563" t="s">
        <v>99</v>
      </c>
      <c r="AJ28" s="1564" t="s">
        <v>1942</v>
      </c>
      <c r="AO28" s="1540" t="s">
        <v>99</v>
      </c>
    </row>
    <row r="29" spans="2:41" ht="14.25" thickBot="1">
      <c r="B29" s="1168"/>
      <c r="Z29" s="1546" t="s">
        <v>1943</v>
      </c>
      <c r="AA29" s="1565">
        <f>AA15/$AA$15</f>
        <v>1</v>
      </c>
      <c r="AB29" s="1566">
        <f>AB15/$AB$15</f>
        <v>1</v>
      </c>
      <c r="AC29" s="1566">
        <f>AC15/$AC$15</f>
        <v>1</v>
      </c>
      <c r="AD29" s="1566">
        <f>AD15/$AD$15</f>
        <v>1</v>
      </c>
      <c r="AE29" s="1566">
        <f>AE15/$AE$15</f>
        <v>1</v>
      </c>
      <c r="AF29" s="1566">
        <f>AF15/$AF$15</f>
        <v>1</v>
      </c>
      <c r="AG29" s="1566">
        <f>AG15/$AG$15</f>
        <v>1</v>
      </c>
      <c r="AH29" s="1567">
        <f>AH15/$AH$15</f>
        <v>1</v>
      </c>
      <c r="AI29" s="1567">
        <f>AI15/$AI$15</f>
        <v>1</v>
      </c>
      <c r="AJ29" s="1568">
        <f>AJ15/$AJ$15</f>
        <v>1</v>
      </c>
      <c r="AO29" s="1566">
        <f>AO15/$AA$15</f>
        <v>0.90588539359031162</v>
      </c>
    </row>
    <row r="30" spans="2:41">
      <c r="B30" s="1168"/>
    </row>
    <row r="31" spans="2:41">
      <c r="B31" s="1168"/>
    </row>
    <row r="32" spans="2:41">
      <c r="B32" s="1168"/>
    </row>
    <row r="33" spans="2:30">
      <c r="B33" s="1168"/>
    </row>
    <row r="34" spans="2:30">
      <c r="B34" s="1168"/>
    </row>
    <row r="35" spans="2:30">
      <c r="B35" s="1168"/>
    </row>
    <row r="36" spans="2:30" ht="14.25" thickBot="1">
      <c r="B36" s="1168"/>
    </row>
    <row r="37" spans="2:30" ht="24.75" customHeight="1" thickBot="1">
      <c r="B37" s="1516" t="s">
        <v>77</v>
      </c>
      <c r="C37" s="1569" t="s">
        <v>1927</v>
      </c>
      <c r="D37" s="1570"/>
      <c r="E37" s="1569" t="s">
        <v>520</v>
      </c>
      <c r="F37" s="1570"/>
      <c r="G37" s="1569" t="s">
        <v>521</v>
      </c>
      <c r="H37" s="1570"/>
      <c r="I37" s="1569" t="s">
        <v>522</v>
      </c>
      <c r="J37" s="1570"/>
      <c r="K37" s="1569" t="s">
        <v>523</v>
      </c>
      <c r="L37" s="1570"/>
      <c r="M37" s="1569" t="s">
        <v>524</v>
      </c>
      <c r="N37" s="1570"/>
      <c r="O37" s="1569" t="s">
        <v>538</v>
      </c>
      <c r="P37" s="1570"/>
      <c r="Q37" s="1569" t="s">
        <v>965</v>
      </c>
      <c r="R37" s="1571"/>
      <c r="S37" s="1569" t="s">
        <v>1012</v>
      </c>
      <c r="T37" s="1572"/>
      <c r="U37" s="1573" t="s">
        <v>1928</v>
      </c>
      <c r="V37" s="1574" t="s">
        <v>1929</v>
      </c>
      <c r="W37" s="1575" t="s">
        <v>1930</v>
      </c>
      <c r="Z37" s="1516" t="s">
        <v>77</v>
      </c>
      <c r="AA37" s="1576" t="s">
        <v>1944</v>
      </c>
      <c r="AB37" s="1577"/>
      <c r="AC37" s="1576" t="s">
        <v>1945</v>
      </c>
      <c r="AD37" s="1577"/>
    </row>
    <row r="38" spans="2:30" ht="24.75" customHeight="1">
      <c r="B38" s="1524" t="s">
        <v>1932</v>
      </c>
      <c r="C38" s="1527">
        <v>38380</v>
      </c>
      <c r="D38" s="1578" t="s">
        <v>199</v>
      </c>
      <c r="E38" s="1527">
        <v>39682</v>
      </c>
      <c r="F38" s="1578" t="s">
        <v>199</v>
      </c>
      <c r="G38" s="1527">
        <v>40189</v>
      </c>
      <c r="H38" s="1578" t="s">
        <v>199</v>
      </c>
      <c r="I38" s="1527">
        <v>44314</v>
      </c>
      <c r="J38" s="1578" t="s">
        <v>199</v>
      </c>
      <c r="K38" s="1527">
        <v>42520</v>
      </c>
      <c r="L38" s="1578" t="s">
        <v>199</v>
      </c>
      <c r="M38" s="1527">
        <v>44729</v>
      </c>
      <c r="N38" s="1578" t="s">
        <v>199</v>
      </c>
      <c r="O38" s="1527">
        <v>48203</v>
      </c>
      <c r="P38" s="1578"/>
      <c r="Q38" s="1527">
        <v>49983</v>
      </c>
      <c r="R38" s="1579"/>
      <c r="S38" s="1527">
        <v>49673</v>
      </c>
      <c r="T38" s="1578"/>
      <c r="U38" s="1529">
        <v>52860</v>
      </c>
      <c r="V38" s="1530">
        <f>U38/$U$48</f>
        <v>0.69984509671525597</v>
      </c>
      <c r="W38" s="1531">
        <f t="shared" ref="W38:W46" si="15">IF(OR(U38=0,S38=0),"-",(U38/S38)-1)</f>
        <v>6.4159603808910282E-2</v>
      </c>
      <c r="Z38" s="1524" t="s">
        <v>1932</v>
      </c>
      <c r="AA38" s="1527">
        <v>32132</v>
      </c>
      <c r="AB38" s="1578" t="s">
        <v>1946</v>
      </c>
      <c r="AC38" s="1527">
        <v>34105</v>
      </c>
      <c r="AD38" s="1578" t="s">
        <v>199</v>
      </c>
    </row>
    <row r="39" spans="2:30" ht="24.75" customHeight="1">
      <c r="B39" s="1532" t="s">
        <v>1933</v>
      </c>
      <c r="C39" s="1535">
        <v>1205</v>
      </c>
      <c r="D39" s="1580"/>
      <c r="E39" s="1535">
        <v>1213</v>
      </c>
      <c r="F39" s="1580" t="s">
        <v>199</v>
      </c>
      <c r="G39" s="1535">
        <v>1193</v>
      </c>
      <c r="H39" s="1580" t="s">
        <v>199</v>
      </c>
      <c r="I39" s="1535">
        <v>1217</v>
      </c>
      <c r="J39" s="1580" t="s">
        <v>199</v>
      </c>
      <c r="K39" s="1535">
        <v>1206</v>
      </c>
      <c r="L39" s="1580" t="s">
        <v>199</v>
      </c>
      <c r="M39" s="1535">
        <v>1180</v>
      </c>
      <c r="N39" s="1580" t="s">
        <v>199</v>
      </c>
      <c r="O39" s="1535">
        <v>1301</v>
      </c>
      <c r="P39" s="1580"/>
      <c r="Q39" s="1535">
        <v>1315</v>
      </c>
      <c r="R39" s="1581"/>
      <c r="S39" s="1535">
        <v>1287</v>
      </c>
      <c r="T39" s="1580"/>
      <c r="U39" s="1537">
        <v>1300</v>
      </c>
      <c r="V39" s="1530">
        <f>U39/$U$48</f>
        <v>1.7211476082668042E-2</v>
      </c>
      <c r="W39" s="1531">
        <f t="shared" si="15"/>
        <v>1.0101010101010166E-2</v>
      </c>
      <c r="Z39" s="1532" t="s">
        <v>1933</v>
      </c>
      <c r="AA39" s="1535">
        <v>1256</v>
      </c>
      <c r="AB39" s="1580" t="s">
        <v>1946</v>
      </c>
      <c r="AC39" s="1535">
        <v>1184</v>
      </c>
      <c r="AD39" s="1580" t="s">
        <v>199</v>
      </c>
    </row>
    <row r="40" spans="2:30" ht="24.75" customHeight="1">
      <c r="B40" s="1532" t="s">
        <v>1934</v>
      </c>
      <c r="C40" s="1535">
        <v>6349</v>
      </c>
      <c r="D40" s="1580" t="s">
        <v>199</v>
      </c>
      <c r="E40" s="1535">
        <v>6835</v>
      </c>
      <c r="F40" s="1580" t="s">
        <v>199</v>
      </c>
      <c r="G40" s="1535">
        <v>6934</v>
      </c>
      <c r="H40" s="1580" t="s">
        <v>199</v>
      </c>
      <c r="I40" s="1535">
        <v>7551</v>
      </c>
      <c r="J40" s="1580" t="s">
        <v>199</v>
      </c>
      <c r="K40" s="1535">
        <v>7619</v>
      </c>
      <c r="L40" s="1580" t="s">
        <v>199</v>
      </c>
      <c r="M40" s="1535">
        <v>7941</v>
      </c>
      <c r="N40" s="1580" t="s">
        <v>199</v>
      </c>
      <c r="O40" s="1535">
        <v>8584</v>
      </c>
      <c r="P40" s="1580"/>
      <c r="Q40" s="1535">
        <v>8649</v>
      </c>
      <c r="R40" s="1581"/>
      <c r="S40" s="1535">
        <v>9225</v>
      </c>
      <c r="T40" s="1580"/>
      <c r="U40" s="1537">
        <v>9417</v>
      </c>
      <c r="V40" s="1530">
        <f>U40/$U$48</f>
        <v>0.12467728482344997</v>
      </c>
      <c r="W40" s="1531">
        <f t="shared" si="15"/>
        <v>2.0813008130081245E-2</v>
      </c>
      <c r="Z40" s="1532" t="s">
        <v>1934</v>
      </c>
      <c r="AA40" s="1535">
        <v>5920</v>
      </c>
      <c r="AB40" s="1580" t="s">
        <v>1946</v>
      </c>
      <c r="AC40" s="1535">
        <v>6142</v>
      </c>
      <c r="AD40" s="1580" t="s">
        <v>199</v>
      </c>
    </row>
    <row r="41" spans="2:30" ht="24.75" customHeight="1">
      <c r="B41" s="1532" t="s">
        <v>1935</v>
      </c>
      <c r="C41" s="1535">
        <v>526</v>
      </c>
      <c r="D41" s="1580" t="s">
        <v>199</v>
      </c>
      <c r="E41" s="1535">
        <v>556</v>
      </c>
      <c r="F41" s="1580" t="s">
        <v>199</v>
      </c>
      <c r="G41" s="1535">
        <v>582</v>
      </c>
      <c r="H41" s="1580"/>
      <c r="I41" s="1535">
        <v>614</v>
      </c>
      <c r="J41" s="1580"/>
      <c r="K41" s="1535">
        <v>709</v>
      </c>
      <c r="L41" s="1580" t="s">
        <v>199</v>
      </c>
      <c r="M41" s="1535">
        <v>844</v>
      </c>
      <c r="N41" s="1580" t="s">
        <v>199</v>
      </c>
      <c r="O41" s="1535">
        <v>985</v>
      </c>
      <c r="P41" s="1580"/>
      <c r="Q41" s="1535">
        <v>1130</v>
      </c>
      <c r="R41" s="1581"/>
      <c r="S41" s="1535">
        <v>1290</v>
      </c>
      <c r="T41" s="1580"/>
      <c r="U41" s="1537">
        <v>1386</v>
      </c>
      <c r="V41" s="1530">
        <f t="shared" ref="V41:V46" si="16">U41/$U$48</f>
        <v>1.8350081423521469E-2</v>
      </c>
      <c r="W41" s="1531">
        <f t="shared" si="15"/>
        <v>7.441860465116279E-2</v>
      </c>
      <c r="Z41" s="1532" t="s">
        <v>1935</v>
      </c>
      <c r="AA41" s="1535">
        <v>531</v>
      </c>
      <c r="AB41" s="1580" t="s">
        <v>1946</v>
      </c>
      <c r="AC41" s="1535">
        <v>554</v>
      </c>
      <c r="AD41" s="1580" t="s">
        <v>199</v>
      </c>
    </row>
    <row r="42" spans="2:30" ht="24.75" customHeight="1">
      <c r="B42" s="1532" t="s">
        <v>1936</v>
      </c>
      <c r="C42" s="1535">
        <v>712</v>
      </c>
      <c r="D42" s="1580" t="s">
        <v>199</v>
      </c>
      <c r="E42" s="1535">
        <v>725</v>
      </c>
      <c r="F42" s="1580" t="s">
        <v>199</v>
      </c>
      <c r="G42" s="1535">
        <v>779</v>
      </c>
      <c r="H42" s="1580" t="s">
        <v>199</v>
      </c>
      <c r="I42" s="1535">
        <v>832</v>
      </c>
      <c r="J42" s="1580" t="s">
        <v>199</v>
      </c>
      <c r="K42" s="1535">
        <v>1004</v>
      </c>
      <c r="L42" s="1580" t="s">
        <v>199</v>
      </c>
      <c r="M42" s="1535">
        <v>1118</v>
      </c>
      <c r="N42" s="1580" t="s">
        <v>199</v>
      </c>
      <c r="O42" s="1535">
        <v>1102</v>
      </c>
      <c r="P42" s="1580"/>
      <c r="Q42" s="1535">
        <v>1378</v>
      </c>
      <c r="R42" s="1581"/>
      <c r="S42" s="1535">
        <v>1402</v>
      </c>
      <c r="T42" s="1580"/>
      <c r="U42" s="1537">
        <v>1450</v>
      </c>
      <c r="V42" s="1530">
        <f>U42/$U$48</f>
        <v>1.9197415630668204E-2</v>
      </c>
      <c r="W42" s="1531">
        <f t="shared" si="15"/>
        <v>3.4236804564907297E-2</v>
      </c>
      <c r="Z42" s="1532" t="s">
        <v>1936</v>
      </c>
      <c r="AA42" s="1535">
        <v>731</v>
      </c>
      <c r="AB42" s="1580" t="s">
        <v>1946</v>
      </c>
      <c r="AC42" s="1535">
        <v>697</v>
      </c>
      <c r="AD42" s="1580" t="s">
        <v>199</v>
      </c>
    </row>
    <row r="43" spans="2:30" ht="24.75" customHeight="1">
      <c r="B43" s="1532" t="s">
        <v>1937</v>
      </c>
      <c r="C43" s="1535">
        <v>4787</v>
      </c>
      <c r="D43" s="1580" t="s">
        <v>199</v>
      </c>
      <c r="E43" s="1535">
        <v>5097</v>
      </c>
      <c r="F43" s="1580" t="s">
        <v>199</v>
      </c>
      <c r="G43" s="1535">
        <v>5198</v>
      </c>
      <c r="H43" s="1580" t="s">
        <v>199</v>
      </c>
      <c r="I43" s="1535">
        <v>5210</v>
      </c>
      <c r="J43" s="1580" t="s">
        <v>199</v>
      </c>
      <c r="K43" s="1535">
        <v>5138</v>
      </c>
      <c r="L43" s="1580" t="s">
        <v>199</v>
      </c>
      <c r="M43" s="1535">
        <v>5280</v>
      </c>
      <c r="N43" s="1580" t="s">
        <v>199</v>
      </c>
      <c r="O43" s="1535">
        <v>5577</v>
      </c>
      <c r="P43" s="1580"/>
      <c r="Q43" s="1535">
        <v>5773</v>
      </c>
      <c r="R43" s="1581"/>
      <c r="S43" s="1535">
        <v>5810</v>
      </c>
      <c r="T43" s="1580"/>
      <c r="U43" s="1537">
        <v>5833</v>
      </c>
      <c r="V43" s="1530">
        <f t="shared" si="16"/>
        <v>7.7226569223232844E-2</v>
      </c>
      <c r="W43" s="1531">
        <f t="shared" si="15"/>
        <v>3.9586919104992457E-3</v>
      </c>
      <c r="Z43" s="1532" t="s">
        <v>1937</v>
      </c>
      <c r="AA43" s="1535">
        <v>4214</v>
      </c>
      <c r="AB43" s="1580" t="s">
        <v>1946</v>
      </c>
      <c r="AC43" s="1535">
        <v>4563</v>
      </c>
      <c r="AD43" s="1580" t="s">
        <v>199</v>
      </c>
    </row>
    <row r="44" spans="2:30" ht="24.75" customHeight="1">
      <c r="B44" s="1532" t="s">
        <v>1938</v>
      </c>
      <c r="C44" s="1535">
        <v>1127</v>
      </c>
      <c r="D44" s="1580" t="s">
        <v>199</v>
      </c>
      <c r="E44" s="1535">
        <v>1209</v>
      </c>
      <c r="F44" s="1580" t="s">
        <v>199</v>
      </c>
      <c r="G44" s="1535">
        <v>1287</v>
      </c>
      <c r="H44" s="1580" t="s">
        <v>199</v>
      </c>
      <c r="I44" s="1535">
        <v>1360</v>
      </c>
      <c r="J44" s="1580" t="s">
        <v>199</v>
      </c>
      <c r="K44" s="1535">
        <v>1414</v>
      </c>
      <c r="L44" s="1580" t="s">
        <v>199</v>
      </c>
      <c r="M44" s="1535">
        <v>1423</v>
      </c>
      <c r="N44" s="1580" t="s">
        <v>199</v>
      </c>
      <c r="O44" s="1535">
        <v>1451</v>
      </c>
      <c r="P44" s="1580"/>
      <c r="Q44" s="1535">
        <v>1458</v>
      </c>
      <c r="R44" s="1581"/>
      <c r="S44" s="1535">
        <v>1544</v>
      </c>
      <c r="T44" s="1580"/>
      <c r="U44" s="1537">
        <v>1613</v>
      </c>
      <c r="V44" s="1530">
        <f t="shared" si="16"/>
        <v>2.1355469939495043E-2</v>
      </c>
      <c r="W44" s="1531">
        <f t="shared" si="15"/>
        <v>4.4689119170984393E-2</v>
      </c>
      <c r="Z44" s="1532" t="s">
        <v>1938</v>
      </c>
      <c r="AA44" s="1535">
        <v>899</v>
      </c>
      <c r="AB44" s="1580" t="s">
        <v>1946</v>
      </c>
      <c r="AC44" s="1535">
        <v>993</v>
      </c>
      <c r="AD44" s="1580" t="s">
        <v>199</v>
      </c>
    </row>
    <row r="45" spans="2:30" ht="24.75" customHeight="1">
      <c r="B45" s="1532" t="s">
        <v>1939</v>
      </c>
      <c r="C45" s="1535">
        <v>625</v>
      </c>
      <c r="D45" s="1580" t="s">
        <v>199</v>
      </c>
      <c r="E45" s="1535">
        <v>629</v>
      </c>
      <c r="F45" s="1580" t="s">
        <v>199</v>
      </c>
      <c r="G45" s="1535">
        <v>650</v>
      </c>
      <c r="H45" s="1580" t="s">
        <v>199</v>
      </c>
      <c r="I45" s="1535">
        <v>635</v>
      </c>
      <c r="J45" s="1580" t="s">
        <v>199</v>
      </c>
      <c r="K45" s="1535">
        <v>618</v>
      </c>
      <c r="L45" s="1580" t="s">
        <v>199</v>
      </c>
      <c r="M45" s="1535">
        <v>678</v>
      </c>
      <c r="N45" s="1580" t="s">
        <v>199</v>
      </c>
      <c r="O45" s="1535">
        <v>713</v>
      </c>
      <c r="P45" s="1580"/>
      <c r="Q45" s="1535">
        <v>756</v>
      </c>
      <c r="R45" s="1581"/>
      <c r="S45" s="1535">
        <v>851</v>
      </c>
      <c r="T45" s="1580"/>
      <c r="U45" s="1537">
        <v>877</v>
      </c>
      <c r="V45" s="1530">
        <f t="shared" si="16"/>
        <v>1.1611126557307595E-2</v>
      </c>
      <c r="W45" s="1531">
        <f t="shared" si="15"/>
        <v>3.0552291421856559E-2</v>
      </c>
      <c r="Z45" s="1532" t="s">
        <v>1939</v>
      </c>
      <c r="AA45" s="1535">
        <v>508</v>
      </c>
      <c r="AB45" s="1580" t="s">
        <v>1946</v>
      </c>
      <c r="AC45" s="1535">
        <v>557</v>
      </c>
      <c r="AD45" s="1580" t="s">
        <v>199</v>
      </c>
    </row>
    <row r="46" spans="2:30" ht="24.75" customHeight="1">
      <c r="B46" s="1532" t="s">
        <v>1940</v>
      </c>
      <c r="C46" s="1535">
        <v>457</v>
      </c>
      <c r="D46" s="1580" t="s">
        <v>199</v>
      </c>
      <c r="E46" s="1535">
        <v>484</v>
      </c>
      <c r="F46" s="1580" t="s">
        <v>199</v>
      </c>
      <c r="G46" s="1535">
        <v>520</v>
      </c>
      <c r="H46" s="1580" t="s">
        <v>199</v>
      </c>
      <c r="I46" s="1535">
        <v>562</v>
      </c>
      <c r="J46" s="1580" t="s">
        <v>199</v>
      </c>
      <c r="K46" s="1535">
        <v>560</v>
      </c>
      <c r="L46" s="1580" t="s">
        <v>199</v>
      </c>
      <c r="M46" s="1535">
        <v>584</v>
      </c>
      <c r="N46" s="1580" t="s">
        <v>199</v>
      </c>
      <c r="O46" s="1535">
        <v>657</v>
      </c>
      <c r="P46" s="1580"/>
      <c r="Q46" s="1535">
        <v>687</v>
      </c>
      <c r="R46" s="1581"/>
      <c r="S46" s="1535">
        <v>738</v>
      </c>
      <c r="T46" s="1580"/>
      <c r="U46" s="1537">
        <v>795</v>
      </c>
      <c r="V46" s="1530">
        <f t="shared" si="16"/>
        <v>1.0525479604400843E-2</v>
      </c>
      <c r="W46" s="1531">
        <f t="shared" si="15"/>
        <v>7.7235772357723498E-2</v>
      </c>
      <c r="Z46" s="1532" t="s">
        <v>1940</v>
      </c>
      <c r="AA46" s="1535">
        <v>344</v>
      </c>
      <c r="AB46" s="1580" t="s">
        <v>1946</v>
      </c>
      <c r="AC46" s="1535">
        <v>275</v>
      </c>
      <c r="AD46" s="1580" t="s">
        <v>199</v>
      </c>
    </row>
    <row r="47" spans="2:30" ht="24.75" customHeight="1" thickBot="1">
      <c r="B47" s="1538" t="s">
        <v>1941</v>
      </c>
      <c r="C47" s="1541" t="s">
        <v>99</v>
      </c>
      <c r="D47" s="1582"/>
      <c r="E47" s="1541" t="s">
        <v>99</v>
      </c>
      <c r="F47" s="1582"/>
      <c r="G47" s="1541" t="s">
        <v>99</v>
      </c>
      <c r="H47" s="1582"/>
      <c r="I47" s="1541" t="s">
        <v>99</v>
      </c>
      <c r="J47" s="1582"/>
      <c r="K47" s="1541" t="s">
        <v>99</v>
      </c>
      <c r="L47" s="1582"/>
      <c r="M47" s="1541" t="s">
        <v>99</v>
      </c>
      <c r="N47" s="1582"/>
      <c r="O47" s="1541" t="s">
        <v>99</v>
      </c>
      <c r="P47" s="1582"/>
      <c r="Q47" s="1541" t="s">
        <v>99</v>
      </c>
      <c r="R47" s="1583"/>
      <c r="S47" s="1541" t="s">
        <v>99</v>
      </c>
      <c r="T47" s="1584"/>
      <c r="U47" s="1543" t="s">
        <v>99</v>
      </c>
      <c r="V47" s="1585" t="s">
        <v>1942</v>
      </c>
      <c r="W47" s="1586" t="s">
        <v>1942</v>
      </c>
      <c r="Z47" s="1538" t="s">
        <v>1941</v>
      </c>
      <c r="AA47" s="1541" t="s">
        <v>1942</v>
      </c>
      <c r="AB47" s="1582"/>
      <c r="AC47" s="1541" t="s">
        <v>99</v>
      </c>
      <c r="AD47" s="1582"/>
    </row>
    <row r="48" spans="2:30" ht="24.75" customHeight="1" thickBot="1">
      <c r="B48" s="1546" t="s">
        <v>1943</v>
      </c>
      <c r="C48" s="1587">
        <f t="shared" ref="C48:S48" si="17">SUM(C38:C47)</f>
        <v>54168</v>
      </c>
      <c r="D48" s="1588" t="s">
        <v>1946</v>
      </c>
      <c r="E48" s="1589">
        <f t="shared" si="17"/>
        <v>56430</v>
      </c>
      <c r="F48" s="1588" t="s">
        <v>1946</v>
      </c>
      <c r="G48" s="1589">
        <f t="shared" si="17"/>
        <v>57332</v>
      </c>
      <c r="H48" s="1588" t="s">
        <v>1946</v>
      </c>
      <c r="I48" s="1589">
        <f t="shared" si="17"/>
        <v>62295</v>
      </c>
      <c r="J48" s="1588" t="s">
        <v>1946</v>
      </c>
      <c r="K48" s="1589">
        <f t="shared" si="17"/>
        <v>60788</v>
      </c>
      <c r="L48" s="1588" t="s">
        <v>1946</v>
      </c>
      <c r="M48" s="1589">
        <f t="shared" si="17"/>
        <v>63777</v>
      </c>
      <c r="N48" s="1588" t="s">
        <v>1946</v>
      </c>
      <c r="O48" s="1589">
        <f t="shared" si="17"/>
        <v>68573</v>
      </c>
      <c r="P48" s="1588"/>
      <c r="Q48" s="1589">
        <f t="shared" si="17"/>
        <v>71129</v>
      </c>
      <c r="R48" s="1588"/>
      <c r="S48" s="1589">
        <f t="shared" si="17"/>
        <v>71820</v>
      </c>
      <c r="T48" s="1588"/>
      <c r="U48" s="1590">
        <f>SUM(U38:U47)</f>
        <v>75531</v>
      </c>
      <c r="V48" s="1591">
        <f>U48/$U$48</f>
        <v>1</v>
      </c>
      <c r="W48" s="1592">
        <f>IF(OR(U48=0,S48=0),"-",(U48/S48)-1)</f>
        <v>5.1670843776106867E-2</v>
      </c>
      <c r="Z48" s="1546" t="s">
        <v>1943</v>
      </c>
      <c r="AA48" s="1589">
        <f t="shared" ref="AA48:AC48" si="18">SUM(AA38:AA47)</f>
        <v>46535</v>
      </c>
      <c r="AB48" s="1588" t="s">
        <v>1946</v>
      </c>
      <c r="AC48" s="1587">
        <f t="shared" si="18"/>
        <v>49070</v>
      </c>
      <c r="AD48" s="1588" t="s">
        <v>199</v>
      </c>
    </row>
    <row r="49" spans="2:20">
      <c r="B49" s="1168"/>
    </row>
    <row r="50" spans="2:20" ht="11.25" customHeight="1">
      <c r="B50" s="529" t="s">
        <v>963</v>
      </c>
    </row>
    <row r="51" spans="2:20">
      <c r="B51"/>
      <c r="C51"/>
      <c r="D51"/>
      <c r="E51"/>
      <c r="F51"/>
      <c r="G51"/>
      <c r="H51"/>
      <c r="I51"/>
      <c r="J51"/>
      <c r="K51"/>
      <c r="L51"/>
      <c r="M51"/>
      <c r="N51"/>
      <c r="O51"/>
      <c r="P51"/>
      <c r="Q51"/>
      <c r="R51"/>
      <c r="S51"/>
      <c r="T51"/>
    </row>
    <row r="52" spans="2:20">
      <c r="B52"/>
      <c r="C52"/>
      <c r="D52"/>
      <c r="E52"/>
      <c r="F52"/>
      <c r="G52"/>
      <c r="H52"/>
      <c r="I52"/>
      <c r="J52"/>
      <c r="K52"/>
      <c r="L52"/>
      <c r="M52"/>
      <c r="N52"/>
      <c r="O52"/>
      <c r="P52"/>
      <c r="Q52"/>
      <c r="R52"/>
      <c r="S52"/>
      <c r="T52"/>
    </row>
    <row r="53" spans="2:20">
      <c r="B53"/>
      <c r="C53"/>
      <c r="D53"/>
      <c r="E53"/>
      <c r="F53"/>
      <c r="G53"/>
      <c r="H53"/>
      <c r="I53"/>
      <c r="J53"/>
      <c r="K53"/>
      <c r="L53"/>
      <c r="M53"/>
      <c r="N53"/>
      <c r="O53"/>
      <c r="P53"/>
      <c r="Q53"/>
      <c r="R53"/>
      <c r="S53"/>
      <c r="T53"/>
    </row>
    <row r="54" spans="2:20">
      <c r="B54"/>
      <c r="C54"/>
      <c r="D54"/>
      <c r="E54"/>
      <c r="F54"/>
      <c r="G54"/>
      <c r="H54"/>
      <c r="I54"/>
      <c r="J54"/>
      <c r="K54"/>
      <c r="L54"/>
      <c r="M54"/>
      <c r="N54"/>
      <c r="O54"/>
      <c r="P54"/>
      <c r="Q54"/>
      <c r="R54"/>
      <c r="S54"/>
      <c r="T54"/>
    </row>
    <row r="55" spans="2:20">
      <c r="B55"/>
      <c r="C55"/>
      <c r="D55"/>
      <c r="E55"/>
      <c r="F55"/>
      <c r="G55"/>
      <c r="H55"/>
      <c r="I55"/>
      <c r="J55"/>
      <c r="K55"/>
      <c r="L55"/>
      <c r="M55"/>
      <c r="N55"/>
      <c r="O55"/>
      <c r="P55"/>
      <c r="Q55"/>
      <c r="R55"/>
      <c r="S55"/>
      <c r="T55"/>
    </row>
    <row r="56" spans="2:20">
      <c r="B56"/>
      <c r="C56"/>
      <c r="D56"/>
      <c r="E56"/>
      <c r="F56"/>
      <c r="G56"/>
      <c r="H56"/>
      <c r="I56"/>
      <c r="J56"/>
      <c r="K56"/>
      <c r="L56"/>
      <c r="M56"/>
      <c r="N56"/>
      <c r="O56"/>
      <c r="P56"/>
      <c r="Q56"/>
      <c r="R56"/>
      <c r="S56"/>
      <c r="T56"/>
    </row>
    <row r="57" spans="2:20">
      <c r="B57"/>
      <c r="C57"/>
      <c r="D57"/>
      <c r="E57"/>
      <c r="F57"/>
      <c r="G57"/>
      <c r="H57"/>
      <c r="I57"/>
      <c r="J57"/>
      <c r="K57"/>
      <c r="L57"/>
      <c r="M57"/>
      <c r="N57"/>
      <c r="O57"/>
      <c r="P57"/>
      <c r="Q57"/>
      <c r="R57"/>
      <c r="S57"/>
      <c r="T57"/>
    </row>
    <row r="58" spans="2:20">
      <c r="B58"/>
      <c r="C58"/>
      <c r="D58"/>
      <c r="E58"/>
      <c r="F58"/>
      <c r="G58"/>
      <c r="H58"/>
      <c r="I58"/>
      <c r="J58"/>
      <c r="K58"/>
      <c r="L58"/>
      <c r="M58"/>
      <c r="N58"/>
      <c r="O58"/>
      <c r="P58"/>
      <c r="Q58"/>
      <c r="R58"/>
      <c r="S58"/>
      <c r="T58"/>
    </row>
    <row r="59" spans="2:20">
      <c r="B59"/>
      <c r="C59"/>
      <c r="D59"/>
      <c r="E59"/>
      <c r="F59"/>
      <c r="G59"/>
      <c r="H59"/>
      <c r="I59"/>
      <c r="J59"/>
      <c r="K59"/>
      <c r="L59"/>
      <c r="M59"/>
      <c r="N59"/>
      <c r="O59"/>
      <c r="P59"/>
      <c r="Q59"/>
      <c r="R59"/>
      <c r="S59"/>
      <c r="T59"/>
    </row>
    <row r="60" spans="2:20">
      <c r="B60"/>
      <c r="C60"/>
      <c r="D60"/>
      <c r="E60"/>
      <c r="F60"/>
      <c r="G60"/>
      <c r="H60"/>
      <c r="I60"/>
      <c r="J60"/>
      <c r="K60"/>
      <c r="L60"/>
      <c r="M60"/>
      <c r="N60"/>
      <c r="O60"/>
      <c r="P60"/>
      <c r="Q60"/>
      <c r="R60"/>
      <c r="S60"/>
      <c r="T60"/>
    </row>
    <row r="61" spans="2:20">
      <c r="B61"/>
      <c r="C61"/>
      <c r="D61"/>
      <c r="E61"/>
      <c r="F61"/>
      <c r="G61"/>
      <c r="H61"/>
      <c r="I61"/>
      <c r="J61"/>
      <c r="K61"/>
      <c r="L61"/>
      <c r="M61"/>
      <c r="N61"/>
      <c r="O61"/>
      <c r="P61"/>
      <c r="Q61"/>
      <c r="R61"/>
      <c r="S61"/>
      <c r="T61"/>
    </row>
    <row r="62" spans="2:20">
      <c r="B62"/>
      <c r="C62"/>
      <c r="D62"/>
      <c r="E62"/>
      <c r="F62"/>
      <c r="G62"/>
      <c r="H62"/>
      <c r="I62"/>
      <c r="J62"/>
      <c r="K62"/>
      <c r="L62"/>
      <c r="M62"/>
      <c r="N62"/>
      <c r="O62"/>
      <c r="P62"/>
      <c r="Q62"/>
      <c r="R62"/>
      <c r="S62"/>
      <c r="T62"/>
    </row>
    <row r="63" spans="2:20">
      <c r="B63"/>
      <c r="C63"/>
      <c r="D63"/>
      <c r="E63"/>
      <c r="F63"/>
      <c r="G63"/>
      <c r="H63"/>
      <c r="I63"/>
      <c r="J63"/>
      <c r="K63"/>
      <c r="L63"/>
      <c r="M63"/>
      <c r="N63"/>
      <c r="O63"/>
      <c r="P63"/>
      <c r="Q63"/>
      <c r="R63"/>
      <c r="S63"/>
      <c r="T63"/>
    </row>
  </sheetData>
  <mergeCells count="1">
    <mergeCell ref="AB17:AH17"/>
  </mergeCells>
  <phoneticPr fontId="38"/>
  <pageMargins left="0.70866141732283472" right="0.7086614173228347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B72"/>
  <sheetViews>
    <sheetView view="pageBreakPreview" zoomScaleNormal="100" zoomScaleSheetLayoutView="100" workbookViewId="0">
      <selection activeCell="T48" sqref="T48"/>
    </sheetView>
  </sheetViews>
  <sheetFormatPr defaultRowHeight="15" customHeight="1"/>
  <cols>
    <col min="1" max="1" width="2.125" customWidth="1"/>
    <col min="2" max="2" width="2.5" style="14" customWidth="1"/>
    <col min="3" max="3" width="6.5" style="1039" customWidth="1"/>
    <col min="4" max="4" width="5.875" style="16" customWidth="1"/>
    <col min="5" max="5" width="6.25" style="110" customWidth="1"/>
    <col min="6" max="6" width="6.5" style="1039" customWidth="1"/>
    <col min="7" max="7" width="5.875" style="16" customWidth="1"/>
    <col min="8" max="8" width="6.25" style="110" customWidth="1"/>
    <col min="9" max="9" width="6.5" style="178" customWidth="1"/>
    <col min="10" max="10" width="5.875" style="16" customWidth="1"/>
    <col min="11" max="11" width="6.25" style="112" customWidth="1"/>
    <col min="12" max="12" width="6.5" style="178" customWidth="1"/>
    <col min="13" max="13" width="5.875" style="16" customWidth="1"/>
    <col min="14" max="14" width="6.25" style="112" customWidth="1"/>
    <col min="15" max="15" width="6.5" style="178" customWidth="1"/>
    <col min="16" max="16" width="5.25" style="16" customWidth="1"/>
    <col min="17" max="17" width="1.375" style="16" customWidth="1"/>
    <col min="18" max="18" width="6.25" style="112" customWidth="1"/>
    <col min="19" max="19" width="2" customWidth="1"/>
    <col min="21" max="21" width="6.5" customWidth="1"/>
    <col min="22" max="22" width="5.25" customWidth="1"/>
    <col min="23" max="23" width="1.375" customWidth="1"/>
    <col min="24" max="24" width="6.125" customWidth="1"/>
    <col min="25" max="25" width="6.5" customWidth="1"/>
    <col min="26" max="26" width="5.25" customWidth="1"/>
    <col min="27" max="27" width="1.375" customWidth="1"/>
    <col min="28" max="28" width="6.25" customWidth="1"/>
  </cols>
  <sheetData>
    <row r="1" spans="1:28" ht="2.1" customHeight="1"/>
    <row r="2" spans="1:28" ht="39" customHeight="1"/>
    <row r="3" spans="1:28" ht="17.25" customHeight="1">
      <c r="A3" s="384"/>
      <c r="B3" s="385" t="s">
        <v>618</v>
      </c>
      <c r="C3" s="386"/>
      <c r="D3" s="386"/>
      <c r="E3" s="671"/>
      <c r="F3" s="386"/>
      <c r="G3" s="386"/>
      <c r="H3" s="671"/>
      <c r="I3" s="386"/>
      <c r="J3" s="386"/>
      <c r="K3" s="688"/>
      <c r="L3" s="200"/>
      <c r="M3" s="1042"/>
      <c r="N3" s="111"/>
      <c r="O3" s="1042"/>
      <c r="Q3" s="1042"/>
      <c r="R3" s="201" t="s">
        <v>557</v>
      </c>
    </row>
    <row r="4" spans="1:28" ht="13.35" customHeight="1" thickBot="1">
      <c r="R4" s="112" t="s">
        <v>1031</v>
      </c>
    </row>
    <row r="5" spans="1:28" ht="30.75" customHeight="1">
      <c r="B5" s="1736" t="s">
        <v>138</v>
      </c>
      <c r="C5" s="460" t="s">
        <v>1088</v>
      </c>
      <c r="D5" s="461"/>
      <c r="E5" s="672"/>
      <c r="F5" s="460" t="s">
        <v>992</v>
      </c>
      <c r="G5" s="461"/>
      <c r="H5" s="672"/>
      <c r="I5" s="460" t="s">
        <v>854</v>
      </c>
      <c r="J5" s="461"/>
      <c r="K5" s="672"/>
      <c r="L5" s="460" t="s">
        <v>548</v>
      </c>
      <c r="M5" s="461"/>
      <c r="N5" s="672"/>
      <c r="O5" s="460" t="s">
        <v>541</v>
      </c>
      <c r="P5" s="461"/>
      <c r="Q5" s="461"/>
      <c r="R5" s="672"/>
      <c r="U5" s="462" t="s">
        <v>543</v>
      </c>
      <c r="V5" s="463"/>
      <c r="W5" s="463"/>
      <c r="X5" s="464"/>
      <c r="Y5" s="462" t="s">
        <v>545</v>
      </c>
      <c r="Z5" s="463"/>
      <c r="AA5" s="463"/>
      <c r="AB5" s="464"/>
    </row>
    <row r="6" spans="1:28" ht="30.75" customHeight="1" thickBot="1">
      <c r="B6" s="1737"/>
      <c r="C6" s="52" t="s">
        <v>506</v>
      </c>
      <c r="D6" s="282" t="s">
        <v>457</v>
      </c>
      <c r="E6" s="113" t="s">
        <v>458</v>
      </c>
      <c r="F6" s="52" t="s">
        <v>506</v>
      </c>
      <c r="G6" s="282" t="s">
        <v>457</v>
      </c>
      <c r="H6" s="113" t="s">
        <v>458</v>
      </c>
      <c r="I6" s="52" t="s">
        <v>506</v>
      </c>
      <c r="J6" s="282" t="s">
        <v>457</v>
      </c>
      <c r="K6" s="113" t="s">
        <v>458</v>
      </c>
      <c r="L6" s="52" t="s">
        <v>506</v>
      </c>
      <c r="M6" s="282" t="s">
        <v>457</v>
      </c>
      <c r="N6" s="113" t="s">
        <v>458</v>
      </c>
      <c r="O6" s="52" t="s">
        <v>506</v>
      </c>
      <c r="P6" s="865" t="s">
        <v>457</v>
      </c>
      <c r="Q6" s="532"/>
      <c r="R6" s="113" t="s">
        <v>458</v>
      </c>
      <c r="U6" s="52" t="s">
        <v>506</v>
      </c>
      <c r="V6" s="531" t="s">
        <v>457</v>
      </c>
      <c r="W6" s="532"/>
      <c r="X6" s="113" t="s">
        <v>458</v>
      </c>
      <c r="Y6" s="52" t="s">
        <v>506</v>
      </c>
      <c r="Z6" s="531" t="s">
        <v>457</v>
      </c>
      <c r="AA6" s="532"/>
      <c r="AB6" s="113" t="s">
        <v>458</v>
      </c>
    </row>
    <row r="7" spans="1:28" s="12" customFormat="1" ht="27.75" customHeight="1">
      <c r="B7" s="1011">
        <v>1</v>
      </c>
      <c r="C7" s="193" t="s">
        <v>116</v>
      </c>
      <c r="D7" s="211">
        <v>32349</v>
      </c>
      <c r="E7" s="124">
        <f>D7/G7-1</f>
        <v>1.1141026831307244E-3</v>
      </c>
      <c r="F7" s="193" t="s">
        <v>116</v>
      </c>
      <c r="G7" s="211">
        <v>32313</v>
      </c>
      <c r="H7" s="124">
        <v>-3.2255166217430409E-2</v>
      </c>
      <c r="I7" s="193" t="s">
        <v>116</v>
      </c>
      <c r="J7" s="211">
        <v>33390</v>
      </c>
      <c r="K7" s="124">
        <v>2.2132427220130424E-2</v>
      </c>
      <c r="L7" s="193" t="s">
        <v>116</v>
      </c>
      <c r="M7" s="211">
        <v>32667</v>
      </c>
      <c r="N7" s="124">
        <v>3.1774106945453351E-2</v>
      </c>
      <c r="O7" s="193" t="s">
        <v>116</v>
      </c>
      <c r="P7" s="211">
        <v>31661</v>
      </c>
      <c r="Q7" s="46" t="s">
        <v>199</v>
      </c>
      <c r="R7" s="124">
        <v>1.9349645846748142E-2</v>
      </c>
      <c r="T7" s="866"/>
      <c r="U7" s="533" t="s">
        <v>193</v>
      </c>
      <c r="V7" s="534">
        <v>31060</v>
      </c>
      <c r="W7" s="535" t="s">
        <v>199</v>
      </c>
      <c r="X7" s="867">
        <v>-7.0616397366846217E-2</v>
      </c>
      <c r="Y7" s="188" t="s">
        <v>193</v>
      </c>
      <c r="Z7" s="211">
        <v>33420</v>
      </c>
      <c r="AA7" s="46" t="s">
        <v>199</v>
      </c>
      <c r="AB7" s="1041">
        <v>0.11552455021863217</v>
      </c>
    </row>
    <row r="8" spans="1:28" s="12" customFormat="1" ht="27.75" customHeight="1">
      <c r="B8" s="1012">
        <v>2</v>
      </c>
      <c r="C8" s="610" t="s">
        <v>1650</v>
      </c>
      <c r="D8" s="611">
        <v>8606</v>
      </c>
      <c r="E8" s="697">
        <f>D8/G8-1</f>
        <v>2.1847542151507859E-2</v>
      </c>
      <c r="F8" s="610" t="s">
        <v>1650</v>
      </c>
      <c r="G8" s="611">
        <v>8422</v>
      </c>
      <c r="H8" s="697">
        <v>7.3002930309593594E-2</v>
      </c>
      <c r="I8" s="610" t="s">
        <v>1650</v>
      </c>
      <c r="J8" s="611">
        <v>7849</v>
      </c>
      <c r="K8" s="697">
        <v>4.2221084953941723E-3</v>
      </c>
      <c r="L8" s="610" t="s">
        <v>1650</v>
      </c>
      <c r="M8" s="611">
        <v>7816</v>
      </c>
      <c r="N8" s="697">
        <v>8.6611983873210008E-2</v>
      </c>
      <c r="O8" s="610" t="s">
        <v>1650</v>
      </c>
      <c r="P8" s="611">
        <v>7193</v>
      </c>
      <c r="Q8" s="612" t="s">
        <v>199</v>
      </c>
      <c r="R8" s="697">
        <v>4.2614871720539238E-2</v>
      </c>
      <c r="T8" s="866"/>
      <c r="U8" s="189" t="s">
        <v>194</v>
      </c>
      <c r="V8" s="210">
        <v>6899</v>
      </c>
      <c r="W8" s="47" t="s">
        <v>199</v>
      </c>
      <c r="X8" s="129">
        <v>1.5753828032979866E-2</v>
      </c>
      <c r="Y8" s="189" t="s">
        <v>194</v>
      </c>
      <c r="Z8" s="210">
        <v>6792</v>
      </c>
      <c r="AA8" s="47" t="s">
        <v>199</v>
      </c>
      <c r="AB8" s="129">
        <v>9.4248429192846706E-2</v>
      </c>
    </row>
    <row r="9" spans="1:28" s="12" customFormat="1" ht="27.75" customHeight="1">
      <c r="B9" s="1012">
        <v>3</v>
      </c>
      <c r="C9" s="194" t="s">
        <v>109</v>
      </c>
      <c r="D9" s="210">
        <v>4805</v>
      </c>
      <c r="E9" s="125">
        <f>D9/G9-1</f>
        <v>4.6840958605664396E-2</v>
      </c>
      <c r="F9" s="194" t="s">
        <v>109</v>
      </c>
      <c r="G9" s="210">
        <v>4590</v>
      </c>
      <c r="H9" s="125">
        <v>6.3731170336037035E-2</v>
      </c>
      <c r="I9" s="194" t="s">
        <v>109</v>
      </c>
      <c r="J9" s="210">
        <v>4315</v>
      </c>
      <c r="K9" s="125">
        <v>0.11211340206185572</v>
      </c>
      <c r="L9" s="194" t="s">
        <v>109</v>
      </c>
      <c r="M9" s="210">
        <v>3880</v>
      </c>
      <c r="N9" s="125">
        <v>0.54581673306772904</v>
      </c>
      <c r="O9" s="194" t="s">
        <v>109</v>
      </c>
      <c r="P9" s="210">
        <v>2510</v>
      </c>
      <c r="Q9" s="47"/>
      <c r="R9" s="125">
        <v>0.46526561587857551</v>
      </c>
      <c r="T9" s="866"/>
      <c r="U9" s="189" t="s">
        <v>109</v>
      </c>
      <c r="V9" s="210">
        <v>1713</v>
      </c>
      <c r="W9" s="47" t="s">
        <v>199</v>
      </c>
      <c r="X9" s="129">
        <v>0.19957983193277307</v>
      </c>
      <c r="Y9" s="189" t="s">
        <v>120</v>
      </c>
      <c r="Z9" s="210">
        <v>1446</v>
      </c>
      <c r="AA9" s="47"/>
      <c r="AB9" s="129">
        <v>6.2630480167014113E-3</v>
      </c>
    </row>
    <row r="10" spans="1:28" s="12" customFormat="1" ht="27.75" customHeight="1">
      <c r="B10" s="1012">
        <v>4</v>
      </c>
      <c r="C10" s="610" t="s">
        <v>119</v>
      </c>
      <c r="D10" s="611">
        <v>3925</v>
      </c>
      <c r="E10" s="707">
        <f>D10/G12-1</f>
        <v>1.2013460459899048</v>
      </c>
      <c r="F10" s="610" t="s">
        <v>120</v>
      </c>
      <c r="G10" s="611">
        <v>1811</v>
      </c>
      <c r="H10" s="697">
        <v>1.9133370849746756E-2</v>
      </c>
      <c r="I10" s="610" t="s">
        <v>120</v>
      </c>
      <c r="J10" s="611">
        <v>1777</v>
      </c>
      <c r="K10" s="697">
        <v>5.5225653206650849E-2</v>
      </c>
      <c r="L10" s="610" t="s">
        <v>126</v>
      </c>
      <c r="M10" s="611">
        <v>1766</v>
      </c>
      <c r="N10" s="697">
        <v>0.22809457579972192</v>
      </c>
      <c r="O10" s="610" t="s">
        <v>119</v>
      </c>
      <c r="P10" s="611">
        <v>1580</v>
      </c>
      <c r="Q10" s="612"/>
      <c r="R10" s="697">
        <v>7.5561606535057946E-2</v>
      </c>
      <c r="T10" s="866"/>
      <c r="U10" s="189" t="s">
        <v>120</v>
      </c>
      <c r="V10" s="210">
        <v>1527</v>
      </c>
      <c r="W10" s="47" t="s">
        <v>199</v>
      </c>
      <c r="X10" s="129">
        <v>5.6016597510373467E-2</v>
      </c>
      <c r="Y10" s="189" t="s">
        <v>109</v>
      </c>
      <c r="Z10" s="210">
        <v>1428</v>
      </c>
      <c r="AA10" s="47"/>
      <c r="AB10" s="129">
        <v>0.16286644951140072</v>
      </c>
    </row>
    <row r="11" spans="1:28" s="12" customFormat="1" ht="27.75" customHeight="1">
      <c r="B11" s="1012">
        <v>5</v>
      </c>
      <c r="C11" s="194" t="s">
        <v>126</v>
      </c>
      <c r="D11" s="210">
        <v>1911</v>
      </c>
      <c r="E11" s="125">
        <f>D11/G11-1</f>
        <v>5.580110497237567E-2</v>
      </c>
      <c r="F11" s="194" t="s">
        <v>126</v>
      </c>
      <c r="G11" s="210">
        <v>1810</v>
      </c>
      <c r="H11" s="125">
        <v>6.6588096641131411E-2</v>
      </c>
      <c r="I11" s="194" t="s">
        <v>119</v>
      </c>
      <c r="J11" s="210">
        <v>1725</v>
      </c>
      <c r="K11" s="125">
        <v>5.1188299817184646E-2</v>
      </c>
      <c r="L11" s="194" t="s">
        <v>120</v>
      </c>
      <c r="M11" s="210">
        <v>1684</v>
      </c>
      <c r="N11" s="125">
        <v>7.1928707829407967E-2</v>
      </c>
      <c r="O11" s="194" t="s">
        <v>120</v>
      </c>
      <c r="P11" s="210">
        <v>1571</v>
      </c>
      <c r="Q11" s="47" t="s">
        <v>199</v>
      </c>
      <c r="R11" s="125">
        <v>2.8814669286182149E-2</v>
      </c>
      <c r="T11" s="866"/>
      <c r="U11" s="189" t="s">
        <v>119</v>
      </c>
      <c r="V11" s="210">
        <v>1469</v>
      </c>
      <c r="W11" s="47" t="s">
        <v>199</v>
      </c>
      <c r="X11" s="129">
        <v>7.7769625825385269E-2</v>
      </c>
      <c r="Y11" s="189" t="s">
        <v>119</v>
      </c>
      <c r="Z11" s="210">
        <v>1363</v>
      </c>
      <c r="AA11" s="47" t="s">
        <v>199</v>
      </c>
      <c r="AB11" s="129">
        <v>-5.1094890510948732E-3</v>
      </c>
    </row>
    <row r="12" spans="1:28" s="12" customFormat="1" ht="27.75" customHeight="1">
      <c r="B12" s="1012">
        <v>6</v>
      </c>
      <c r="C12" s="610" t="s">
        <v>128</v>
      </c>
      <c r="D12" s="611">
        <v>1816</v>
      </c>
      <c r="E12" s="697">
        <f>D12/G13-1</f>
        <v>7.6467101363366874E-2</v>
      </c>
      <c r="F12" s="610" t="s">
        <v>119</v>
      </c>
      <c r="G12" s="611">
        <v>1783</v>
      </c>
      <c r="H12" s="697">
        <v>3.3623188405797144E-2</v>
      </c>
      <c r="I12" s="610" t="s">
        <v>126</v>
      </c>
      <c r="J12" s="611">
        <v>1697</v>
      </c>
      <c r="K12" s="697">
        <v>-3.9071347678369173E-2</v>
      </c>
      <c r="L12" s="610" t="s">
        <v>119</v>
      </c>
      <c r="M12" s="611">
        <v>1641</v>
      </c>
      <c r="N12" s="697">
        <v>3.8607594936708844E-2</v>
      </c>
      <c r="O12" s="610" t="s">
        <v>126</v>
      </c>
      <c r="P12" s="611">
        <v>1438</v>
      </c>
      <c r="Q12" s="612" t="s">
        <v>199</v>
      </c>
      <c r="R12" s="697">
        <v>2.9348604151753666E-2</v>
      </c>
      <c r="T12" s="866"/>
      <c r="U12" s="189" t="s">
        <v>126</v>
      </c>
      <c r="V12" s="210">
        <v>1397</v>
      </c>
      <c r="W12" s="47" t="s">
        <v>199</v>
      </c>
      <c r="X12" s="129">
        <v>6.8042813455657436E-2</v>
      </c>
      <c r="Y12" s="189" t="s">
        <v>126</v>
      </c>
      <c r="Z12" s="210">
        <v>1308</v>
      </c>
      <c r="AA12" s="47"/>
      <c r="AB12" s="129">
        <v>2.3474178403755763E-2</v>
      </c>
    </row>
    <row r="13" spans="1:28" s="12" customFormat="1" ht="27.75" customHeight="1">
      <c r="B13" s="1012">
        <v>7</v>
      </c>
      <c r="C13" s="194" t="s">
        <v>120</v>
      </c>
      <c r="D13" s="210">
        <v>1814</v>
      </c>
      <c r="E13" s="125">
        <f>D13/G10-1</f>
        <v>1.6565433462174539E-3</v>
      </c>
      <c r="F13" s="194" t="s">
        <v>128</v>
      </c>
      <c r="G13" s="210">
        <v>1687</v>
      </c>
      <c r="H13" s="125">
        <v>6.9074778200253428E-2</v>
      </c>
      <c r="I13" s="194" t="s">
        <v>128</v>
      </c>
      <c r="J13" s="210">
        <v>1578</v>
      </c>
      <c r="K13" s="125">
        <v>8.6776859504132275E-2</v>
      </c>
      <c r="L13" s="194" t="s">
        <v>125</v>
      </c>
      <c r="M13" s="210">
        <v>1521</v>
      </c>
      <c r="N13" s="125">
        <v>0.20714285714285707</v>
      </c>
      <c r="O13" s="194" t="s">
        <v>106</v>
      </c>
      <c r="P13" s="210">
        <v>1390</v>
      </c>
      <c r="Q13" s="47" t="s">
        <v>199</v>
      </c>
      <c r="R13" s="125">
        <v>0.3162878787878789</v>
      </c>
      <c r="T13" s="866"/>
      <c r="U13" s="189" t="s">
        <v>125</v>
      </c>
      <c r="V13" s="210">
        <v>1214</v>
      </c>
      <c r="W13" s="47" t="s">
        <v>199</v>
      </c>
      <c r="X13" s="129">
        <v>3.67207514944492E-2</v>
      </c>
      <c r="Y13" s="189" t="s">
        <v>106</v>
      </c>
      <c r="Z13" s="210">
        <v>1172</v>
      </c>
      <c r="AA13" s="47"/>
      <c r="AB13" s="129">
        <v>-1.0135135135135087E-2</v>
      </c>
    </row>
    <row r="14" spans="1:28" s="12" customFormat="1" ht="27.75" customHeight="1">
      <c r="B14" s="1012">
        <v>8</v>
      </c>
      <c r="C14" s="610" t="s">
        <v>125</v>
      </c>
      <c r="D14" s="611">
        <v>1502</v>
      </c>
      <c r="E14" s="697">
        <f>D14/G14-1</f>
        <v>4.3055555555555625E-2</v>
      </c>
      <c r="F14" s="610" t="s">
        <v>125</v>
      </c>
      <c r="G14" s="611">
        <v>1440</v>
      </c>
      <c r="H14" s="697">
        <v>-5.5248618784530246E-3</v>
      </c>
      <c r="I14" s="610" t="s">
        <v>125</v>
      </c>
      <c r="J14" s="611">
        <v>1448</v>
      </c>
      <c r="K14" s="697">
        <v>-4.7994740302432559E-2</v>
      </c>
      <c r="L14" s="610" t="s">
        <v>128</v>
      </c>
      <c r="M14" s="611">
        <v>1452</v>
      </c>
      <c r="N14" s="697">
        <v>0.10924369747899165</v>
      </c>
      <c r="O14" s="610" t="s">
        <v>128</v>
      </c>
      <c r="P14" s="611">
        <v>1309</v>
      </c>
      <c r="Q14" s="612" t="s">
        <v>199</v>
      </c>
      <c r="R14" s="697">
        <v>8.092485549132955E-2</v>
      </c>
      <c r="T14" s="866"/>
      <c r="U14" s="189" t="s">
        <v>128</v>
      </c>
      <c r="V14" s="210">
        <v>1211</v>
      </c>
      <c r="W14" s="47" t="s">
        <v>199</v>
      </c>
      <c r="X14" s="129">
        <v>0.120259019426457</v>
      </c>
      <c r="Y14" s="189" t="s">
        <v>125</v>
      </c>
      <c r="Z14" s="210">
        <v>1171</v>
      </c>
      <c r="AA14" s="47"/>
      <c r="AB14" s="129">
        <v>8.9302325581395392E-2</v>
      </c>
    </row>
    <row r="15" spans="1:28" s="12" customFormat="1" ht="27.75" customHeight="1">
      <c r="B15" s="1012">
        <v>9</v>
      </c>
      <c r="C15" s="194" t="s">
        <v>106</v>
      </c>
      <c r="D15" s="210">
        <v>1295</v>
      </c>
      <c r="E15" s="125">
        <f>D15/G15-1</f>
        <v>-4.9192364170337788E-2</v>
      </c>
      <c r="F15" s="194" t="s">
        <v>106</v>
      </c>
      <c r="G15" s="210">
        <v>1362</v>
      </c>
      <c r="H15" s="125">
        <v>-1.5184381778741818E-2</v>
      </c>
      <c r="I15" s="194" t="s">
        <v>106</v>
      </c>
      <c r="J15" s="210">
        <v>1383</v>
      </c>
      <c r="K15" s="125">
        <v>2.6726057906458767E-2</v>
      </c>
      <c r="L15" s="194" t="s">
        <v>106</v>
      </c>
      <c r="M15" s="210">
        <v>1347</v>
      </c>
      <c r="N15" s="125">
        <v>-3.0935251798561159E-2</v>
      </c>
      <c r="O15" s="194" t="s">
        <v>125</v>
      </c>
      <c r="P15" s="210">
        <v>1260</v>
      </c>
      <c r="Q15" s="47" t="s">
        <v>199</v>
      </c>
      <c r="R15" s="125">
        <v>3.7891268533772671E-2</v>
      </c>
      <c r="T15" s="866"/>
      <c r="U15" s="189" t="s">
        <v>107</v>
      </c>
      <c r="V15" s="210">
        <v>1141</v>
      </c>
      <c r="W15" s="47" t="s">
        <v>199</v>
      </c>
      <c r="X15" s="129">
        <v>3.7272727272727346E-2</v>
      </c>
      <c r="Y15" s="189" t="s">
        <v>195</v>
      </c>
      <c r="Z15" s="210">
        <v>1105</v>
      </c>
      <c r="AA15" s="47" t="s">
        <v>199</v>
      </c>
      <c r="AB15" s="129">
        <v>-5.4747647562018775E-2</v>
      </c>
    </row>
    <row r="16" spans="1:28" s="12" customFormat="1" ht="27.75" customHeight="1">
      <c r="B16" s="1012">
        <v>10</v>
      </c>
      <c r="C16" s="610" t="s">
        <v>124</v>
      </c>
      <c r="D16" s="611">
        <v>1199</v>
      </c>
      <c r="E16" s="697">
        <f>D16/G17-1</f>
        <v>5.0832602979842267E-2</v>
      </c>
      <c r="F16" s="610" t="s">
        <v>107</v>
      </c>
      <c r="G16" s="611">
        <v>1152</v>
      </c>
      <c r="H16" s="697">
        <v>2.4000000000000021E-2</v>
      </c>
      <c r="I16" s="610" t="s">
        <v>107</v>
      </c>
      <c r="J16" s="611">
        <v>1125</v>
      </c>
      <c r="K16" s="697">
        <v>1.1690647482014427E-2</v>
      </c>
      <c r="L16" s="610" t="s">
        <v>107</v>
      </c>
      <c r="M16" s="611">
        <v>1112</v>
      </c>
      <c r="N16" s="697">
        <v>-6.2555853440572351E-3</v>
      </c>
      <c r="O16" s="610" t="s">
        <v>107</v>
      </c>
      <c r="P16" s="611">
        <v>1119</v>
      </c>
      <c r="Q16" s="612" t="s">
        <v>199</v>
      </c>
      <c r="R16" s="697">
        <v>-1.9281332164767795E-2</v>
      </c>
      <c r="T16" s="866"/>
      <c r="U16" s="189" t="s">
        <v>195</v>
      </c>
      <c r="V16" s="210">
        <v>1083</v>
      </c>
      <c r="W16" s="47"/>
      <c r="X16" s="129">
        <v>-1.9909502262443479E-2</v>
      </c>
      <c r="Y16" s="189" t="s">
        <v>107</v>
      </c>
      <c r="Z16" s="210">
        <v>1100</v>
      </c>
      <c r="AA16" s="47"/>
      <c r="AB16" s="129">
        <v>0.10441767068273089</v>
      </c>
    </row>
    <row r="17" spans="1:28" s="12" customFormat="1" ht="27.75" customHeight="1">
      <c r="B17" s="1012">
        <v>11</v>
      </c>
      <c r="C17" s="194" t="s">
        <v>132</v>
      </c>
      <c r="D17" s="210">
        <v>1182</v>
      </c>
      <c r="E17" s="125">
        <f>D17/G18-1</f>
        <v>6.3906390639064004E-2</v>
      </c>
      <c r="F17" s="194" t="s">
        <v>124</v>
      </c>
      <c r="G17" s="210">
        <v>1141</v>
      </c>
      <c r="H17" s="125">
        <v>2.2401433691756178E-2</v>
      </c>
      <c r="I17" s="194" t="s">
        <v>124</v>
      </c>
      <c r="J17" s="210">
        <v>1116</v>
      </c>
      <c r="K17" s="125">
        <v>0.43260590500641838</v>
      </c>
      <c r="L17" s="194" t="s">
        <v>173</v>
      </c>
      <c r="M17" s="210">
        <v>1084</v>
      </c>
      <c r="N17" s="125">
        <v>1.8796992481203034E-2</v>
      </c>
      <c r="O17" s="194" t="s">
        <v>173</v>
      </c>
      <c r="P17" s="210">
        <v>1064</v>
      </c>
      <c r="Q17" s="47" t="s">
        <v>199</v>
      </c>
      <c r="R17" s="125">
        <v>-1.7543859649122862E-2</v>
      </c>
      <c r="T17" s="866"/>
      <c r="U17" s="189" t="s">
        <v>106</v>
      </c>
      <c r="V17" s="210">
        <v>1056</v>
      </c>
      <c r="W17" s="47" t="s">
        <v>199</v>
      </c>
      <c r="X17" s="129">
        <v>-9.8976109215017094E-2</v>
      </c>
      <c r="Y17" s="189" t="s">
        <v>128</v>
      </c>
      <c r="Z17" s="210">
        <v>1081</v>
      </c>
      <c r="AA17" s="47"/>
      <c r="AB17" s="129">
        <v>0.10193679918450571</v>
      </c>
    </row>
    <row r="18" spans="1:28" s="12" customFormat="1" ht="27.75" customHeight="1">
      <c r="B18" s="1012">
        <v>12</v>
      </c>
      <c r="C18" s="610" t="s">
        <v>107</v>
      </c>
      <c r="D18" s="611">
        <v>1179</v>
      </c>
      <c r="E18" s="697">
        <f>D18/G16-1</f>
        <v>2.34375E-2</v>
      </c>
      <c r="F18" s="610" t="s">
        <v>132</v>
      </c>
      <c r="G18" s="611">
        <v>1111</v>
      </c>
      <c r="H18" s="697">
        <v>0.16091954022988508</v>
      </c>
      <c r="I18" s="610" t="s">
        <v>173</v>
      </c>
      <c r="J18" s="611">
        <v>1021</v>
      </c>
      <c r="K18" s="697">
        <v>-5.8118081180811854E-2</v>
      </c>
      <c r="L18" s="610" t="s">
        <v>132</v>
      </c>
      <c r="M18" s="611">
        <v>814</v>
      </c>
      <c r="N18" s="697">
        <v>0.19882179675994105</v>
      </c>
      <c r="O18" s="610" t="s">
        <v>124</v>
      </c>
      <c r="P18" s="611">
        <v>761</v>
      </c>
      <c r="Q18" s="612"/>
      <c r="R18" s="697">
        <v>5.2840158520475189E-3</v>
      </c>
      <c r="T18" s="866"/>
      <c r="U18" s="189" t="s">
        <v>124</v>
      </c>
      <c r="V18" s="210">
        <v>757</v>
      </c>
      <c r="W18" s="47"/>
      <c r="X18" s="129">
        <v>4.8476454293628901E-2</v>
      </c>
      <c r="Y18" s="189" t="s">
        <v>59</v>
      </c>
      <c r="Z18" s="210">
        <v>759</v>
      </c>
      <c r="AA18" s="47"/>
      <c r="AB18" s="129">
        <v>4.4016506189821225E-2</v>
      </c>
    </row>
    <row r="19" spans="1:28" s="12" customFormat="1" ht="27.75" customHeight="1">
      <c r="B19" s="1012">
        <v>13</v>
      </c>
      <c r="C19" s="194" t="s">
        <v>173</v>
      </c>
      <c r="D19" s="210">
        <v>986</v>
      </c>
      <c r="E19" s="125">
        <f>D19/G19-1</f>
        <v>-1.2024048096192397E-2</v>
      </c>
      <c r="F19" s="194" t="s">
        <v>173</v>
      </c>
      <c r="G19" s="210">
        <v>998</v>
      </c>
      <c r="H19" s="125">
        <v>-2.2526934378060748E-2</v>
      </c>
      <c r="I19" s="194" t="s">
        <v>132</v>
      </c>
      <c r="J19" s="210">
        <v>957</v>
      </c>
      <c r="K19" s="125">
        <v>0.17567567567567566</v>
      </c>
      <c r="L19" s="194" t="s">
        <v>124</v>
      </c>
      <c r="M19" s="210">
        <v>779</v>
      </c>
      <c r="N19" s="125">
        <v>2.3653088042050019E-2</v>
      </c>
      <c r="O19" s="194" t="s">
        <v>59</v>
      </c>
      <c r="P19" s="210">
        <v>748</v>
      </c>
      <c r="Q19" s="47" t="s">
        <v>199</v>
      </c>
      <c r="R19" s="125">
        <v>3.8888888888888973E-2</v>
      </c>
      <c r="T19" s="866"/>
      <c r="U19" s="189" t="s">
        <v>59</v>
      </c>
      <c r="V19" s="210">
        <v>720</v>
      </c>
      <c r="W19" s="47" t="s">
        <v>199</v>
      </c>
      <c r="X19" s="129">
        <v>-5.1383399209486202E-2</v>
      </c>
      <c r="Y19" s="189" t="s">
        <v>118</v>
      </c>
      <c r="Z19" s="210">
        <v>736</v>
      </c>
      <c r="AA19" s="47"/>
      <c r="AB19" s="129">
        <v>4.1018387553040991E-2</v>
      </c>
    </row>
    <row r="20" spans="1:28" s="12" customFormat="1" ht="27.75" customHeight="1">
      <c r="B20" s="1012">
        <v>14</v>
      </c>
      <c r="C20" s="610" t="s">
        <v>121</v>
      </c>
      <c r="D20" s="611">
        <v>945</v>
      </c>
      <c r="E20" s="697">
        <f>D20/G23-1</f>
        <v>0.35971223021582732</v>
      </c>
      <c r="F20" s="610" t="s">
        <v>59</v>
      </c>
      <c r="G20" s="611">
        <v>803</v>
      </c>
      <c r="H20" s="697">
        <v>3.7499999999999201E-3</v>
      </c>
      <c r="I20" s="610" t="s">
        <v>59</v>
      </c>
      <c r="J20" s="611">
        <v>800</v>
      </c>
      <c r="K20" s="697">
        <v>4.1666666666666741E-2</v>
      </c>
      <c r="L20" s="610" t="s">
        <v>59</v>
      </c>
      <c r="M20" s="611">
        <v>768</v>
      </c>
      <c r="N20" s="697">
        <v>2.673796791443861E-2</v>
      </c>
      <c r="O20" s="610" t="s">
        <v>7</v>
      </c>
      <c r="P20" s="611">
        <v>691</v>
      </c>
      <c r="Q20" s="612" t="s">
        <v>199</v>
      </c>
      <c r="R20" s="697">
        <v>0.19550173010380623</v>
      </c>
      <c r="T20" s="866"/>
      <c r="U20" s="189" t="s">
        <v>118</v>
      </c>
      <c r="V20" s="210">
        <v>719</v>
      </c>
      <c r="W20" s="47" t="s">
        <v>199</v>
      </c>
      <c r="X20" s="129">
        <v>-2.3097826086956541E-2</v>
      </c>
      <c r="Y20" s="190" t="s">
        <v>124</v>
      </c>
      <c r="Z20" s="210">
        <v>722</v>
      </c>
      <c r="AA20" s="47"/>
      <c r="AB20" s="129">
        <v>2.7777777777777679E-3</v>
      </c>
    </row>
    <row r="21" spans="1:28" s="12" customFormat="1" ht="27.75" customHeight="1">
      <c r="B21" s="1012">
        <v>15</v>
      </c>
      <c r="C21" s="194" t="s">
        <v>59</v>
      </c>
      <c r="D21" s="210">
        <v>811</v>
      </c>
      <c r="E21" s="125">
        <f>D21/G20-1</f>
        <v>9.9626400996264408E-3</v>
      </c>
      <c r="F21" s="194" t="s">
        <v>123</v>
      </c>
      <c r="G21" s="210">
        <v>702</v>
      </c>
      <c r="H21" s="125">
        <v>-3.3057851239669422E-2</v>
      </c>
      <c r="I21" s="194" t="s">
        <v>123</v>
      </c>
      <c r="J21" s="210">
        <v>726</v>
      </c>
      <c r="K21" s="125">
        <v>0.1016691957511382</v>
      </c>
      <c r="L21" s="194" t="s">
        <v>118</v>
      </c>
      <c r="M21" s="210">
        <v>707</v>
      </c>
      <c r="N21" s="125">
        <v>2.9112081513828159E-2</v>
      </c>
      <c r="O21" s="194" t="s">
        <v>118</v>
      </c>
      <c r="P21" s="210">
        <v>687</v>
      </c>
      <c r="Q21" s="47" t="s">
        <v>199</v>
      </c>
      <c r="R21" s="125">
        <v>-4.4506258692628697E-2</v>
      </c>
      <c r="T21" s="866"/>
      <c r="U21" s="189" t="s">
        <v>123</v>
      </c>
      <c r="V21" s="210">
        <v>631</v>
      </c>
      <c r="W21" s="47" t="s">
        <v>199</v>
      </c>
      <c r="X21" s="129">
        <v>1.6103059581320522E-2</v>
      </c>
      <c r="Y21" s="189" t="s">
        <v>123</v>
      </c>
      <c r="Z21" s="210">
        <v>621</v>
      </c>
      <c r="AA21" s="47"/>
      <c r="AB21" s="129">
        <v>4.7217537942664478E-2</v>
      </c>
    </row>
    <row r="22" spans="1:28" s="12" customFormat="1" ht="27.75" customHeight="1">
      <c r="B22" s="1012">
        <v>16</v>
      </c>
      <c r="C22" s="610" t="s">
        <v>123</v>
      </c>
      <c r="D22" s="611">
        <v>719</v>
      </c>
      <c r="E22" s="697">
        <f>D22/G21-1</f>
        <v>2.4216524216524205E-2</v>
      </c>
      <c r="F22" s="610" t="s">
        <v>118</v>
      </c>
      <c r="G22" s="611">
        <v>698</v>
      </c>
      <c r="H22" s="697">
        <v>-3.724137931034488E-2</v>
      </c>
      <c r="I22" s="610" t="s">
        <v>118</v>
      </c>
      <c r="J22" s="611">
        <v>725</v>
      </c>
      <c r="K22" s="697">
        <v>2.5459688826025451E-2</v>
      </c>
      <c r="L22" s="610" t="s">
        <v>7</v>
      </c>
      <c r="M22" s="611">
        <v>698</v>
      </c>
      <c r="N22" s="697">
        <v>1.013024602026058E-2</v>
      </c>
      <c r="O22" s="610" t="s">
        <v>132</v>
      </c>
      <c r="P22" s="611">
        <v>679</v>
      </c>
      <c r="Q22" s="612" t="s">
        <v>199</v>
      </c>
      <c r="R22" s="697">
        <v>0.24587155963302743</v>
      </c>
      <c r="T22" s="866"/>
      <c r="U22" s="190" t="s">
        <v>196</v>
      </c>
      <c r="V22" s="210">
        <v>613</v>
      </c>
      <c r="W22" s="47" t="s">
        <v>199</v>
      </c>
      <c r="X22" s="129">
        <v>0.10450450450450455</v>
      </c>
      <c r="Y22" s="189" t="s">
        <v>196</v>
      </c>
      <c r="Z22" s="210">
        <v>555</v>
      </c>
      <c r="AA22" s="47" t="s">
        <v>199</v>
      </c>
      <c r="AB22" s="129">
        <v>2.9684601113172615E-2</v>
      </c>
    </row>
    <row r="23" spans="1:28" s="12" customFormat="1" ht="27.75" customHeight="1">
      <c r="B23" s="1012">
        <v>17</v>
      </c>
      <c r="C23" s="194" t="s">
        <v>118</v>
      </c>
      <c r="D23" s="210">
        <v>713</v>
      </c>
      <c r="E23" s="125">
        <f>D23/G22-1</f>
        <v>2.1489971346704939E-2</v>
      </c>
      <c r="F23" s="194" t="s">
        <v>121</v>
      </c>
      <c r="G23" s="210">
        <v>695</v>
      </c>
      <c r="H23" s="125">
        <v>3.8863976083707064E-2</v>
      </c>
      <c r="I23" s="194" t="s">
        <v>7</v>
      </c>
      <c r="J23" s="210">
        <v>705</v>
      </c>
      <c r="K23" s="125">
        <v>1.0028653295129031E-2</v>
      </c>
      <c r="L23" s="194" t="s">
        <v>121</v>
      </c>
      <c r="M23" s="210">
        <v>667</v>
      </c>
      <c r="N23" s="125">
        <v>1.2139605462822445E-2</v>
      </c>
      <c r="O23" s="194" t="s">
        <v>121</v>
      </c>
      <c r="P23" s="210">
        <v>659</v>
      </c>
      <c r="Q23" s="47" t="s">
        <v>199</v>
      </c>
      <c r="R23" s="125">
        <v>7.5040783034257652E-2</v>
      </c>
      <c r="U23" s="189" t="s">
        <v>7</v>
      </c>
      <c r="V23" s="210">
        <v>578</v>
      </c>
      <c r="W23" s="47" t="s">
        <v>199</v>
      </c>
      <c r="X23" s="129">
        <v>0.56216216216216219</v>
      </c>
      <c r="Y23" s="189" t="s">
        <v>132</v>
      </c>
      <c r="Z23" s="210">
        <v>464</v>
      </c>
      <c r="AA23" s="47"/>
      <c r="AB23" s="129">
        <v>8.4112149532710179E-2</v>
      </c>
    </row>
    <row r="24" spans="1:28" s="12" customFormat="1" ht="27.75" customHeight="1">
      <c r="B24" s="1012">
        <v>18</v>
      </c>
      <c r="C24" s="610" t="s">
        <v>7</v>
      </c>
      <c r="D24" s="611">
        <v>707</v>
      </c>
      <c r="E24" s="697">
        <f>D24/G24-1</f>
        <v>3.0612244897959107E-2</v>
      </c>
      <c r="F24" s="610" t="s">
        <v>7</v>
      </c>
      <c r="G24" s="611">
        <v>686</v>
      </c>
      <c r="H24" s="697">
        <v>-2.6950354609929117E-2</v>
      </c>
      <c r="I24" s="610" t="s">
        <v>121</v>
      </c>
      <c r="J24" s="611">
        <v>669</v>
      </c>
      <c r="K24" s="697">
        <v>2.9985007496251548E-3</v>
      </c>
      <c r="L24" s="610" t="s">
        <v>123</v>
      </c>
      <c r="M24" s="611">
        <v>659</v>
      </c>
      <c r="N24" s="697">
        <v>4.5731707317073766E-3</v>
      </c>
      <c r="O24" s="610" t="s">
        <v>123</v>
      </c>
      <c r="P24" s="611">
        <v>656</v>
      </c>
      <c r="Q24" s="612" t="s">
        <v>199</v>
      </c>
      <c r="R24" s="697">
        <v>3.961965134706813E-2</v>
      </c>
      <c r="U24" s="189" t="s">
        <v>132</v>
      </c>
      <c r="V24" s="210">
        <v>545</v>
      </c>
      <c r="W24" s="47" t="s">
        <v>199</v>
      </c>
      <c r="X24" s="129">
        <v>0.17456896551724133</v>
      </c>
      <c r="Y24" s="189" t="s">
        <v>146</v>
      </c>
      <c r="Z24" s="210">
        <v>444</v>
      </c>
      <c r="AA24" s="47"/>
      <c r="AB24" s="129">
        <v>3.9812646370023463E-2</v>
      </c>
    </row>
    <row r="25" spans="1:28" s="12" customFormat="1" ht="27.75" customHeight="1">
      <c r="B25" s="1012">
        <v>19</v>
      </c>
      <c r="C25" s="194" t="s">
        <v>198</v>
      </c>
      <c r="D25" s="210">
        <v>505</v>
      </c>
      <c r="E25" s="125">
        <f>D25/G27-1</f>
        <v>0.31853785900783294</v>
      </c>
      <c r="F25" s="194" t="s">
        <v>146</v>
      </c>
      <c r="G25" s="210">
        <v>450</v>
      </c>
      <c r="H25" s="125">
        <v>-4.4247787610619538E-3</v>
      </c>
      <c r="I25" s="194" t="s">
        <v>146</v>
      </c>
      <c r="J25" s="210">
        <v>452</v>
      </c>
      <c r="K25" s="125">
        <v>-3.0042918454935674E-2</v>
      </c>
      <c r="L25" s="194" t="s">
        <v>146</v>
      </c>
      <c r="M25" s="210">
        <v>466</v>
      </c>
      <c r="N25" s="125">
        <v>9.6470588235294086E-2</v>
      </c>
      <c r="O25" s="194" t="s">
        <v>146</v>
      </c>
      <c r="P25" s="210">
        <v>425</v>
      </c>
      <c r="Q25" s="47" t="s">
        <v>199</v>
      </c>
      <c r="R25" s="125">
        <v>-4.9217002237136431E-2</v>
      </c>
      <c r="U25" s="189" t="s">
        <v>146</v>
      </c>
      <c r="V25" s="210">
        <v>447</v>
      </c>
      <c r="W25" s="47" t="s">
        <v>199</v>
      </c>
      <c r="X25" s="129">
        <v>6.7567567567567988E-3</v>
      </c>
      <c r="Y25" s="189" t="s">
        <v>198</v>
      </c>
      <c r="Z25" s="210">
        <v>442</v>
      </c>
      <c r="AA25" s="47"/>
      <c r="AB25" s="225">
        <v>1.0182648401826486</v>
      </c>
    </row>
    <row r="26" spans="1:28" s="12" customFormat="1" ht="27.75" customHeight="1">
      <c r="B26" s="1012">
        <v>20</v>
      </c>
      <c r="C26" s="610" t="s">
        <v>146</v>
      </c>
      <c r="D26" s="611">
        <v>456</v>
      </c>
      <c r="E26" s="697">
        <f>D26/G25-1</f>
        <v>1.3333333333333419E-2</v>
      </c>
      <c r="F26" s="610" t="s">
        <v>175</v>
      </c>
      <c r="G26" s="611">
        <v>397</v>
      </c>
      <c r="H26" s="697">
        <v>0.14739884393063574</v>
      </c>
      <c r="I26" s="610" t="s">
        <v>110</v>
      </c>
      <c r="J26" s="611">
        <v>370</v>
      </c>
      <c r="K26" s="697">
        <v>2.7777777777777679E-2</v>
      </c>
      <c r="L26" s="610" t="s">
        <v>110</v>
      </c>
      <c r="M26" s="611">
        <v>360</v>
      </c>
      <c r="N26" s="697">
        <v>5.8823529411764719E-2</v>
      </c>
      <c r="O26" s="610" t="s">
        <v>110</v>
      </c>
      <c r="P26" s="611">
        <v>340</v>
      </c>
      <c r="Q26" s="612" t="s">
        <v>199</v>
      </c>
      <c r="R26" s="697">
        <v>5.5900621118012417E-2</v>
      </c>
      <c r="U26" s="189" t="s">
        <v>135</v>
      </c>
      <c r="V26" s="210">
        <v>339</v>
      </c>
      <c r="W26" s="47" t="s">
        <v>199</v>
      </c>
      <c r="X26" s="129">
        <v>-3.1428571428571472E-2</v>
      </c>
      <c r="Y26" s="189" t="s">
        <v>7</v>
      </c>
      <c r="Z26" s="210">
        <v>370</v>
      </c>
      <c r="AA26" s="47" t="s">
        <v>199</v>
      </c>
      <c r="AB26" s="129">
        <v>2.7777777777777679E-2</v>
      </c>
    </row>
    <row r="27" spans="1:28" s="12" customFormat="1" ht="27.75" customHeight="1">
      <c r="B27" s="1012">
        <v>21</v>
      </c>
      <c r="C27" s="194" t="s">
        <v>175</v>
      </c>
      <c r="D27" s="210">
        <v>438</v>
      </c>
      <c r="E27" s="125">
        <f>D27/G26-1</f>
        <v>0.10327455919395456</v>
      </c>
      <c r="F27" s="194" t="s">
        <v>198</v>
      </c>
      <c r="G27" s="210">
        <v>383</v>
      </c>
      <c r="H27" s="125">
        <v>5.509641873278226E-2</v>
      </c>
      <c r="I27" s="194" t="s">
        <v>198</v>
      </c>
      <c r="J27" s="210">
        <v>363</v>
      </c>
      <c r="K27" s="125">
        <v>1.9662921348314599E-2</v>
      </c>
      <c r="L27" s="194" t="s">
        <v>198</v>
      </c>
      <c r="M27" s="210">
        <v>356</v>
      </c>
      <c r="N27" s="125">
        <v>0.5822222222222222</v>
      </c>
      <c r="O27" s="194" t="s">
        <v>135</v>
      </c>
      <c r="P27" s="210">
        <v>323</v>
      </c>
      <c r="Q27" s="47"/>
      <c r="R27" s="125">
        <v>-4.71976401179941E-2</v>
      </c>
      <c r="U27" s="189" t="s">
        <v>110</v>
      </c>
      <c r="V27" s="210">
        <v>322</v>
      </c>
      <c r="W27" s="47" t="s">
        <v>199</v>
      </c>
      <c r="X27" s="129">
        <v>-1.8292682926829285E-2</v>
      </c>
      <c r="Y27" s="189" t="s">
        <v>135</v>
      </c>
      <c r="Z27" s="210">
        <v>350</v>
      </c>
      <c r="AA27" s="47"/>
      <c r="AB27" s="129">
        <v>-2.8490028490028019E-3</v>
      </c>
    </row>
    <row r="28" spans="1:28" s="12" customFormat="1" ht="27.75" customHeight="1">
      <c r="B28" s="1012">
        <v>22</v>
      </c>
      <c r="C28" s="610" t="s">
        <v>135</v>
      </c>
      <c r="D28" s="611">
        <v>377</v>
      </c>
      <c r="E28" s="697">
        <f>D28/G28-1</f>
        <v>8.0213903743315829E-3</v>
      </c>
      <c r="F28" s="610" t="s">
        <v>135</v>
      </c>
      <c r="G28" s="611">
        <v>374</v>
      </c>
      <c r="H28" s="697">
        <v>3.3149171270718147E-2</v>
      </c>
      <c r="I28" s="610" t="s">
        <v>135</v>
      </c>
      <c r="J28" s="611">
        <v>362</v>
      </c>
      <c r="K28" s="697">
        <v>1.6853932584269593E-2</v>
      </c>
      <c r="L28" s="610" t="s">
        <v>135</v>
      </c>
      <c r="M28" s="611">
        <v>356</v>
      </c>
      <c r="N28" s="697">
        <v>0.10216718266253877</v>
      </c>
      <c r="O28" s="610" t="s">
        <v>111</v>
      </c>
      <c r="P28" s="611">
        <v>273</v>
      </c>
      <c r="Q28" s="612" t="s">
        <v>199</v>
      </c>
      <c r="R28" s="697">
        <v>3.0188679245283012E-2</v>
      </c>
      <c r="U28" s="189" t="s">
        <v>162</v>
      </c>
      <c r="V28" s="210">
        <v>281</v>
      </c>
      <c r="W28" s="47" t="s">
        <v>199</v>
      </c>
      <c r="X28" s="129">
        <v>4.8507462686567138E-2</v>
      </c>
      <c r="Y28" s="189" t="s">
        <v>110</v>
      </c>
      <c r="Z28" s="210">
        <v>328</v>
      </c>
      <c r="AA28" s="47"/>
      <c r="AB28" s="129">
        <v>-5.7471264367816133E-2</v>
      </c>
    </row>
    <row r="29" spans="1:28" s="12" customFormat="1" ht="27.75" customHeight="1">
      <c r="B29" s="1012">
        <v>23</v>
      </c>
      <c r="C29" s="194" t="s">
        <v>110</v>
      </c>
      <c r="D29" s="210">
        <v>365</v>
      </c>
      <c r="E29" s="125">
        <f>D29/G29-1</f>
        <v>0</v>
      </c>
      <c r="F29" s="194" t="s">
        <v>110</v>
      </c>
      <c r="G29" s="210">
        <v>365</v>
      </c>
      <c r="H29" s="125">
        <v>-1.3513513513513487E-2</v>
      </c>
      <c r="I29" s="194" t="s">
        <v>175</v>
      </c>
      <c r="J29" s="210">
        <v>346</v>
      </c>
      <c r="K29" s="125">
        <v>0.3359073359073359</v>
      </c>
      <c r="L29" s="194" t="s">
        <v>111</v>
      </c>
      <c r="M29" s="210">
        <v>305</v>
      </c>
      <c r="N29" s="125">
        <v>0.11721611721611724</v>
      </c>
      <c r="O29" s="194" t="s">
        <v>162</v>
      </c>
      <c r="P29" s="210">
        <v>270</v>
      </c>
      <c r="Q29" s="47"/>
      <c r="R29" s="125">
        <v>-3.9145907473309594E-2</v>
      </c>
      <c r="U29" s="189" t="s">
        <v>197</v>
      </c>
      <c r="V29" s="210">
        <v>265</v>
      </c>
      <c r="W29" s="47" t="s">
        <v>199</v>
      </c>
      <c r="X29" s="129">
        <v>-2.2140221402214055E-2</v>
      </c>
      <c r="Y29" s="189" t="s">
        <v>197</v>
      </c>
      <c r="Z29" s="210">
        <v>271</v>
      </c>
      <c r="AA29" s="47"/>
      <c r="AB29" s="129">
        <v>-0.13694267515923564</v>
      </c>
    </row>
    <row r="30" spans="1:28" s="12" customFormat="1" ht="27.75" customHeight="1">
      <c r="B30" s="1012">
        <v>24</v>
      </c>
      <c r="C30" s="610" t="s">
        <v>111</v>
      </c>
      <c r="D30" s="611">
        <v>337</v>
      </c>
      <c r="E30" s="697">
        <f>D30/G30-1</f>
        <v>4.658385093167694E-2</v>
      </c>
      <c r="F30" s="610" t="s">
        <v>111</v>
      </c>
      <c r="G30" s="611">
        <v>322</v>
      </c>
      <c r="H30" s="697">
        <v>5.921052631578938E-2</v>
      </c>
      <c r="I30" s="610" t="s">
        <v>111</v>
      </c>
      <c r="J30" s="611">
        <v>304</v>
      </c>
      <c r="K30" s="697">
        <v>-3.2786885245901232E-3</v>
      </c>
      <c r="L30" s="610" t="s">
        <v>162</v>
      </c>
      <c r="M30" s="611">
        <v>292</v>
      </c>
      <c r="N30" s="697">
        <v>8.1481481481481488E-2</v>
      </c>
      <c r="O30" s="610" t="s">
        <v>127</v>
      </c>
      <c r="P30" s="611">
        <v>263</v>
      </c>
      <c r="Q30" s="612" t="s">
        <v>199</v>
      </c>
      <c r="R30" s="697">
        <v>1.1538461538461497E-2</v>
      </c>
      <c r="U30" s="189" t="s">
        <v>127</v>
      </c>
      <c r="V30" s="210">
        <v>260</v>
      </c>
      <c r="W30" s="47" t="s">
        <v>199</v>
      </c>
      <c r="X30" s="129">
        <v>-4.0590405904059046E-2</v>
      </c>
      <c r="Y30" s="189" t="s">
        <v>127</v>
      </c>
      <c r="Z30" s="210">
        <v>271</v>
      </c>
      <c r="AA30" s="47"/>
      <c r="AB30" s="129">
        <v>1.8796992481203034E-2</v>
      </c>
    </row>
    <row r="31" spans="1:28" s="12" customFormat="1" ht="27.75" customHeight="1" thickBot="1">
      <c r="B31" s="1013">
        <v>25</v>
      </c>
      <c r="C31" s="195" t="s">
        <v>148</v>
      </c>
      <c r="D31" s="212">
        <v>309</v>
      </c>
      <c r="E31" s="126">
        <f>D31/G43-1</f>
        <v>0.14444444444444438</v>
      </c>
      <c r="F31" s="195" t="s">
        <v>162</v>
      </c>
      <c r="G31" s="212">
        <v>287</v>
      </c>
      <c r="H31" s="126">
        <v>7.0175438596491446E-3</v>
      </c>
      <c r="I31" s="195" t="s">
        <v>162</v>
      </c>
      <c r="J31" s="212">
        <v>285</v>
      </c>
      <c r="K31" s="126">
        <v>-2.3972602739726012E-2</v>
      </c>
      <c r="L31" s="195" t="s">
        <v>155</v>
      </c>
      <c r="M31" s="212">
        <v>280</v>
      </c>
      <c r="N31" s="220">
        <v>0.17154811715481166</v>
      </c>
      <c r="O31" s="195" t="s">
        <v>137</v>
      </c>
      <c r="P31" s="212">
        <v>241</v>
      </c>
      <c r="Q31" s="48"/>
      <c r="R31" s="220">
        <v>-6.949806949806947E-2</v>
      </c>
      <c r="U31" s="191" t="s">
        <v>137</v>
      </c>
      <c r="V31" s="212">
        <v>259</v>
      </c>
      <c r="W31" s="48" t="s">
        <v>199</v>
      </c>
      <c r="X31" s="131">
        <v>-2.2641509433962259E-2</v>
      </c>
      <c r="Y31" s="191" t="s">
        <v>162</v>
      </c>
      <c r="Z31" s="212">
        <v>268</v>
      </c>
      <c r="AA31" s="48" t="s">
        <v>199</v>
      </c>
      <c r="AB31" s="131">
        <v>1.5151515151515138E-2</v>
      </c>
    </row>
    <row r="32" spans="1:28" ht="15" customHeight="1">
      <c r="A32" s="55"/>
      <c r="C32" s="196"/>
      <c r="F32" s="196"/>
    </row>
    <row r="33" spans="2:28" ht="15" customHeight="1">
      <c r="B33" s="56" t="s">
        <v>1224</v>
      </c>
      <c r="C33" s="196"/>
      <c r="F33" s="196"/>
    </row>
    <row r="34" spans="2:28" ht="15" customHeight="1">
      <c r="B34" s="56" t="s">
        <v>1202</v>
      </c>
      <c r="C34" s="56"/>
      <c r="F34" s="56"/>
    </row>
    <row r="35" spans="2:28" ht="15" customHeight="1">
      <c r="C35" s="1039" t="s">
        <v>558</v>
      </c>
    </row>
    <row r="36" spans="2:28" ht="39" customHeight="1">
      <c r="C36" s="1039" t="s">
        <v>559</v>
      </c>
    </row>
    <row r="37" spans="2:28" ht="17.25" customHeight="1">
      <c r="C37" s="56"/>
      <c r="D37" s="14"/>
      <c r="E37" s="115"/>
      <c r="F37" s="1042"/>
      <c r="G37" s="1042"/>
      <c r="H37" s="111"/>
      <c r="I37" s="1042"/>
      <c r="J37" s="1042"/>
      <c r="K37" s="111"/>
      <c r="L37" s="200"/>
      <c r="M37" s="1042"/>
      <c r="N37" s="111"/>
      <c r="O37" s="1042"/>
      <c r="P37" s="1042"/>
      <c r="Q37" s="1042"/>
    </row>
    <row r="38" spans="2:28" ht="13.35" customHeight="1" thickBot="1"/>
    <row r="39" spans="2:28" ht="30.75" customHeight="1">
      <c r="B39" s="1736" t="s">
        <v>138</v>
      </c>
      <c r="C39" s="460" t="s">
        <v>1088</v>
      </c>
      <c r="D39" s="461"/>
      <c r="E39" s="672"/>
      <c r="F39" s="460" t="s">
        <v>992</v>
      </c>
      <c r="G39" s="461"/>
      <c r="H39" s="672"/>
      <c r="I39" s="460" t="s">
        <v>854</v>
      </c>
      <c r="J39" s="461"/>
      <c r="K39" s="672"/>
      <c r="L39" s="460" t="s">
        <v>548</v>
      </c>
      <c r="M39" s="461"/>
      <c r="N39" s="672"/>
      <c r="O39" s="462" t="s">
        <v>540</v>
      </c>
      <c r="P39" s="463"/>
      <c r="Q39" s="463"/>
      <c r="R39" s="464"/>
      <c r="U39" s="462" t="s">
        <v>542</v>
      </c>
      <c r="V39" s="463"/>
      <c r="W39" s="463"/>
      <c r="X39" s="464"/>
      <c r="Y39" s="462" t="s">
        <v>545</v>
      </c>
      <c r="Z39" s="463"/>
      <c r="AA39" s="463"/>
      <c r="AB39" s="464"/>
    </row>
    <row r="40" spans="2:28" ht="30.75" customHeight="1" thickBot="1">
      <c r="B40" s="1739"/>
      <c r="C40" s="52" t="s">
        <v>506</v>
      </c>
      <c r="D40" s="282" t="s">
        <v>457</v>
      </c>
      <c r="E40" s="113" t="s">
        <v>458</v>
      </c>
      <c r="F40" s="52" t="s">
        <v>506</v>
      </c>
      <c r="G40" s="282" t="s">
        <v>457</v>
      </c>
      <c r="H40" s="113" t="s">
        <v>458</v>
      </c>
      <c r="I40" s="52" t="s">
        <v>506</v>
      </c>
      <c r="J40" s="282" t="s">
        <v>457</v>
      </c>
      <c r="K40" s="113" t="s">
        <v>458</v>
      </c>
      <c r="L40" s="52" t="s">
        <v>506</v>
      </c>
      <c r="M40" s="282" t="s">
        <v>457</v>
      </c>
      <c r="N40" s="113" t="s">
        <v>458</v>
      </c>
      <c r="O40" s="52" t="s">
        <v>506</v>
      </c>
      <c r="P40" s="865" t="s">
        <v>1037</v>
      </c>
      <c r="Q40" s="532"/>
      <c r="R40" s="113" t="s">
        <v>1038</v>
      </c>
      <c r="U40" s="52" t="s">
        <v>506</v>
      </c>
      <c r="V40" s="531" t="s">
        <v>1037</v>
      </c>
      <c r="W40" s="532"/>
      <c r="X40" s="113" t="s">
        <v>1038</v>
      </c>
      <c r="Y40" s="52" t="s">
        <v>506</v>
      </c>
      <c r="Z40" s="531" t="s">
        <v>457</v>
      </c>
      <c r="AA40" s="532"/>
      <c r="AB40" s="113" t="s">
        <v>458</v>
      </c>
    </row>
    <row r="41" spans="2:28" ht="27.75" customHeight="1">
      <c r="B41" s="38">
        <v>26</v>
      </c>
      <c r="C41" s="197" t="s">
        <v>162</v>
      </c>
      <c r="D41" s="214">
        <v>303</v>
      </c>
      <c r="E41" s="145">
        <f>D41/G31-1</f>
        <v>5.5749128919860613E-2</v>
      </c>
      <c r="F41" s="197" t="s">
        <v>155</v>
      </c>
      <c r="G41" s="214">
        <v>280</v>
      </c>
      <c r="H41" s="145">
        <v>1.8181818181818077E-2</v>
      </c>
      <c r="I41" s="197" t="s">
        <v>127</v>
      </c>
      <c r="J41" s="214">
        <v>282</v>
      </c>
      <c r="K41" s="145">
        <v>1.8050541516245522E-2</v>
      </c>
      <c r="L41" s="197" t="s">
        <v>127</v>
      </c>
      <c r="M41" s="214">
        <v>277</v>
      </c>
      <c r="N41" s="145">
        <v>5.323193916349811E-2</v>
      </c>
      <c r="O41" s="184" t="s">
        <v>155</v>
      </c>
      <c r="P41" s="214">
        <v>239</v>
      </c>
      <c r="Q41" s="49"/>
      <c r="R41" s="134">
        <v>5.7522123893805288E-2</v>
      </c>
      <c r="U41" s="184" t="s">
        <v>155</v>
      </c>
      <c r="V41" s="214">
        <v>226</v>
      </c>
      <c r="W41" s="49" t="s">
        <v>199</v>
      </c>
      <c r="X41" s="134">
        <v>2.7272727272727337E-2</v>
      </c>
      <c r="Y41" s="184" t="s">
        <v>137</v>
      </c>
      <c r="Z41" s="214">
        <v>265</v>
      </c>
      <c r="AA41" s="49"/>
      <c r="AB41" s="134">
        <v>0.16740088105726869</v>
      </c>
    </row>
    <row r="42" spans="2:28" ht="27.75" customHeight="1">
      <c r="B42" s="39">
        <v>27</v>
      </c>
      <c r="C42" s="613" t="s">
        <v>155</v>
      </c>
      <c r="D42" s="611">
        <v>282</v>
      </c>
      <c r="E42" s="697">
        <f>D42/G41-1</f>
        <v>7.1428571428571175E-3</v>
      </c>
      <c r="F42" s="613" t="s">
        <v>127</v>
      </c>
      <c r="G42" s="611">
        <v>275</v>
      </c>
      <c r="H42" s="697">
        <v>-2.4822695035460973E-2</v>
      </c>
      <c r="I42" s="613" t="s">
        <v>155</v>
      </c>
      <c r="J42" s="611">
        <v>275</v>
      </c>
      <c r="K42" s="697">
        <v>-1.7857142857142905E-2</v>
      </c>
      <c r="L42" s="613" t="s">
        <v>175</v>
      </c>
      <c r="M42" s="611">
        <v>259</v>
      </c>
      <c r="N42" s="697">
        <v>0.67096774193548381</v>
      </c>
      <c r="O42" s="614" t="s">
        <v>198</v>
      </c>
      <c r="P42" s="611">
        <v>225</v>
      </c>
      <c r="Q42" s="612"/>
      <c r="R42" s="701">
        <v>2.7397260273972712E-2</v>
      </c>
      <c r="U42" s="185" t="s">
        <v>198</v>
      </c>
      <c r="V42" s="215">
        <v>219</v>
      </c>
      <c r="W42" s="50"/>
      <c r="X42" s="135">
        <v>-0.50452488687782804</v>
      </c>
      <c r="Y42" s="185" t="s">
        <v>155</v>
      </c>
      <c r="Z42" s="215">
        <v>220</v>
      </c>
      <c r="AA42" s="50"/>
      <c r="AB42" s="135">
        <v>3.7735849056603765E-2</v>
      </c>
    </row>
    <row r="43" spans="2:28" ht="27.75" customHeight="1">
      <c r="B43" s="39">
        <v>28</v>
      </c>
      <c r="C43" s="198" t="s">
        <v>177</v>
      </c>
      <c r="D43" s="215">
        <v>279</v>
      </c>
      <c r="E43" s="132">
        <f>D43/G44-1</f>
        <v>3.3333333333333437E-2</v>
      </c>
      <c r="F43" s="198" t="s">
        <v>148</v>
      </c>
      <c r="G43" s="215">
        <v>270</v>
      </c>
      <c r="H43" s="132">
        <v>0.20535714285714279</v>
      </c>
      <c r="I43" s="198" t="s">
        <v>177</v>
      </c>
      <c r="J43" s="215">
        <v>243</v>
      </c>
      <c r="K43" s="132">
        <v>9.9547511312217285E-2</v>
      </c>
      <c r="L43" s="198" t="s">
        <v>137</v>
      </c>
      <c r="M43" s="215">
        <v>228</v>
      </c>
      <c r="N43" s="132">
        <v>-5.3941908713692976E-2</v>
      </c>
      <c r="O43" s="185" t="s">
        <v>131</v>
      </c>
      <c r="P43" s="215">
        <v>192</v>
      </c>
      <c r="Q43" s="50" t="s">
        <v>199</v>
      </c>
      <c r="R43" s="223">
        <v>0</v>
      </c>
      <c r="U43" s="185" t="s">
        <v>151</v>
      </c>
      <c r="V43" s="215">
        <v>199</v>
      </c>
      <c r="W43" s="50" t="s">
        <v>199</v>
      </c>
      <c r="X43" s="135">
        <v>-5.0000000000000044E-3</v>
      </c>
      <c r="Y43" s="185" t="s">
        <v>151</v>
      </c>
      <c r="Z43" s="215">
        <v>200</v>
      </c>
      <c r="AA43" s="50"/>
      <c r="AB43" s="135">
        <v>-2.9126213592232997E-2</v>
      </c>
    </row>
    <row r="44" spans="2:28" ht="27.75" customHeight="1">
      <c r="B44" s="39">
        <v>29</v>
      </c>
      <c r="C44" s="613" t="s">
        <v>127</v>
      </c>
      <c r="D44" s="611">
        <v>271</v>
      </c>
      <c r="E44" s="697">
        <f>D44/G42-1</f>
        <v>-1.4545454545454528E-2</v>
      </c>
      <c r="F44" s="613" t="s">
        <v>177</v>
      </c>
      <c r="G44" s="611">
        <v>270</v>
      </c>
      <c r="H44" s="697">
        <v>0.11111111111111116</v>
      </c>
      <c r="I44" s="613" t="s">
        <v>137</v>
      </c>
      <c r="J44" s="611">
        <v>232</v>
      </c>
      <c r="K44" s="697">
        <v>1.7543859649122862E-2</v>
      </c>
      <c r="L44" s="613" t="s">
        <v>177</v>
      </c>
      <c r="M44" s="611">
        <v>221</v>
      </c>
      <c r="N44" s="697">
        <v>0.20765027322404372</v>
      </c>
      <c r="O44" s="614" t="s">
        <v>151</v>
      </c>
      <c r="P44" s="611">
        <v>192</v>
      </c>
      <c r="Q44" s="612" t="s">
        <v>199</v>
      </c>
      <c r="R44" s="701">
        <v>-3.5175879396984966E-2</v>
      </c>
      <c r="U44" s="186" t="s">
        <v>108</v>
      </c>
      <c r="V44" s="215">
        <v>192</v>
      </c>
      <c r="W44" s="50" t="s">
        <v>199</v>
      </c>
      <c r="X44" s="135">
        <v>4.3478260869565188E-2</v>
      </c>
      <c r="Y44" s="185" t="s">
        <v>108</v>
      </c>
      <c r="Z44" s="215">
        <v>184</v>
      </c>
      <c r="AA44" s="50" t="s">
        <v>199</v>
      </c>
      <c r="AB44" s="135">
        <v>-5.1546391752577359E-2</v>
      </c>
    </row>
    <row r="45" spans="2:28" ht="27.75" customHeight="1">
      <c r="B45" s="39">
        <v>30</v>
      </c>
      <c r="C45" s="198" t="s">
        <v>151</v>
      </c>
      <c r="D45" s="215">
        <v>254</v>
      </c>
      <c r="E45" s="132">
        <f>D45/G45-1</f>
        <v>4.9586776859504189E-2</v>
      </c>
      <c r="F45" s="198" t="s">
        <v>151</v>
      </c>
      <c r="G45" s="215">
        <v>242</v>
      </c>
      <c r="H45" s="132">
        <v>0.38285714285714278</v>
      </c>
      <c r="I45" s="198" t="s">
        <v>141</v>
      </c>
      <c r="J45" s="215">
        <v>227</v>
      </c>
      <c r="K45" s="692">
        <v>6.32258064516129</v>
      </c>
      <c r="L45" s="205" t="s">
        <v>108</v>
      </c>
      <c r="M45" s="215">
        <v>216</v>
      </c>
      <c r="N45" s="132">
        <v>0.125</v>
      </c>
      <c r="O45" s="186" t="s">
        <v>108</v>
      </c>
      <c r="P45" s="215">
        <v>192</v>
      </c>
      <c r="Q45" s="50" t="s">
        <v>199</v>
      </c>
      <c r="R45" s="135">
        <v>0</v>
      </c>
      <c r="U45" s="185" t="s">
        <v>131</v>
      </c>
      <c r="V45" s="215">
        <v>192</v>
      </c>
      <c r="W45" s="50" t="s">
        <v>199</v>
      </c>
      <c r="X45" s="135">
        <v>0.21518987341772156</v>
      </c>
      <c r="Y45" s="185" t="s">
        <v>143</v>
      </c>
      <c r="Z45" s="215">
        <v>159</v>
      </c>
      <c r="AA45" s="50"/>
      <c r="AB45" s="135">
        <v>-2.4539877300613466E-2</v>
      </c>
    </row>
    <row r="46" spans="2:28" ht="27.75" customHeight="1">
      <c r="B46" s="39">
        <v>31</v>
      </c>
      <c r="C46" s="613" t="s">
        <v>141</v>
      </c>
      <c r="D46" s="611">
        <v>247</v>
      </c>
      <c r="E46" s="697">
        <f>D46/G46-1</f>
        <v>6.4655172413793149E-2</v>
      </c>
      <c r="F46" s="613" t="s">
        <v>141</v>
      </c>
      <c r="G46" s="611">
        <v>232</v>
      </c>
      <c r="H46" s="697">
        <v>2.2026431718061623E-2</v>
      </c>
      <c r="I46" s="613" t="s">
        <v>148</v>
      </c>
      <c r="J46" s="611">
        <v>224</v>
      </c>
      <c r="K46" s="697">
        <v>0.23076923076923084</v>
      </c>
      <c r="L46" s="613" t="s">
        <v>131</v>
      </c>
      <c r="M46" s="611">
        <v>196</v>
      </c>
      <c r="N46" s="697">
        <v>2.0833333333333259E-2</v>
      </c>
      <c r="O46" s="614" t="s">
        <v>177</v>
      </c>
      <c r="P46" s="611">
        <v>183</v>
      </c>
      <c r="Q46" s="612"/>
      <c r="R46" s="701">
        <v>0.1806451612903226</v>
      </c>
      <c r="U46" s="185" t="s">
        <v>177</v>
      </c>
      <c r="V46" s="215">
        <v>155</v>
      </c>
      <c r="W46" s="50"/>
      <c r="X46" s="135">
        <v>0.18320610687022909</v>
      </c>
      <c r="Y46" s="185" t="s">
        <v>131</v>
      </c>
      <c r="Z46" s="215">
        <v>158</v>
      </c>
      <c r="AA46" s="50"/>
      <c r="AB46" s="135">
        <v>6.0402684563758413E-2</v>
      </c>
    </row>
    <row r="47" spans="2:28" ht="27.75" customHeight="1">
      <c r="B47" s="39">
        <v>32</v>
      </c>
      <c r="C47" s="198" t="s">
        <v>108</v>
      </c>
      <c r="D47" s="215">
        <v>226</v>
      </c>
      <c r="E47" s="132">
        <f>D47/G48-1</f>
        <v>0</v>
      </c>
      <c r="F47" s="198" t="s">
        <v>137</v>
      </c>
      <c r="G47" s="215">
        <v>229</v>
      </c>
      <c r="H47" s="132">
        <v>-1.2931034482758674E-2</v>
      </c>
      <c r="I47" s="205" t="s">
        <v>108</v>
      </c>
      <c r="J47" s="215">
        <v>221</v>
      </c>
      <c r="K47" s="132">
        <v>2.314814814814814E-2</v>
      </c>
      <c r="L47" s="198" t="s">
        <v>148</v>
      </c>
      <c r="M47" s="215">
        <v>182</v>
      </c>
      <c r="N47" s="132">
        <v>0.28169014084507049</v>
      </c>
      <c r="O47" s="185" t="s">
        <v>175</v>
      </c>
      <c r="P47" s="215">
        <v>155</v>
      </c>
      <c r="Q47" s="50" t="s">
        <v>199</v>
      </c>
      <c r="R47" s="228">
        <v>1.0666666666666669</v>
      </c>
      <c r="U47" s="185" t="s">
        <v>148</v>
      </c>
      <c r="V47" s="215">
        <v>125</v>
      </c>
      <c r="W47" s="50" t="s">
        <v>199</v>
      </c>
      <c r="X47" s="135">
        <v>0.68918918918918926</v>
      </c>
      <c r="Y47" s="185" t="s">
        <v>177</v>
      </c>
      <c r="Z47" s="215">
        <v>131</v>
      </c>
      <c r="AA47" s="50"/>
      <c r="AB47" s="135">
        <v>-0.46747967479674801</v>
      </c>
    </row>
    <row r="48" spans="2:28" ht="27.75" customHeight="1">
      <c r="B48" s="39">
        <v>33</v>
      </c>
      <c r="C48" s="613" t="s">
        <v>137</v>
      </c>
      <c r="D48" s="611">
        <v>226</v>
      </c>
      <c r="E48" s="697">
        <f>D48/G47-1</f>
        <v>-1.3100436681222738E-2</v>
      </c>
      <c r="F48" s="615" t="s">
        <v>108</v>
      </c>
      <c r="G48" s="611">
        <v>226</v>
      </c>
      <c r="H48" s="697">
        <v>2.2624434389140191E-2</v>
      </c>
      <c r="I48" s="613" t="s">
        <v>131</v>
      </c>
      <c r="J48" s="611">
        <v>195</v>
      </c>
      <c r="K48" s="697">
        <v>-5.1020408163264808E-3</v>
      </c>
      <c r="L48" s="613" t="s">
        <v>151</v>
      </c>
      <c r="M48" s="611">
        <v>172</v>
      </c>
      <c r="N48" s="697">
        <v>-0.10416666666666663</v>
      </c>
      <c r="O48" s="614" t="s">
        <v>148</v>
      </c>
      <c r="P48" s="611">
        <v>142</v>
      </c>
      <c r="Q48" s="612" t="s">
        <v>199</v>
      </c>
      <c r="R48" s="701">
        <v>0.1359999999999999</v>
      </c>
      <c r="U48" s="185" t="s">
        <v>113</v>
      </c>
      <c r="V48" s="215">
        <v>115</v>
      </c>
      <c r="W48" s="50" t="s">
        <v>199</v>
      </c>
      <c r="X48" s="135">
        <v>-3.3613445378151252E-2</v>
      </c>
      <c r="Y48" s="185" t="s">
        <v>191</v>
      </c>
      <c r="Z48" s="215">
        <v>126</v>
      </c>
      <c r="AA48" s="50"/>
      <c r="AB48" s="135">
        <v>3.2786885245901676E-2</v>
      </c>
    </row>
    <row r="49" spans="2:28" ht="27.75" customHeight="1">
      <c r="B49" s="39">
        <v>34</v>
      </c>
      <c r="C49" s="198" t="s">
        <v>153</v>
      </c>
      <c r="D49" s="215">
        <v>202</v>
      </c>
      <c r="E49" s="132">
        <f>D49/G50-1</f>
        <v>5.2083333333333259E-2</v>
      </c>
      <c r="F49" s="198" t="s">
        <v>131</v>
      </c>
      <c r="G49" s="215">
        <v>195</v>
      </c>
      <c r="H49" s="132">
        <v>0</v>
      </c>
      <c r="I49" s="198" t="s">
        <v>153</v>
      </c>
      <c r="J49" s="215">
        <v>187</v>
      </c>
      <c r="K49" s="132">
        <v>0.35507246376811596</v>
      </c>
      <c r="L49" s="198" t="s">
        <v>113</v>
      </c>
      <c r="M49" s="215">
        <v>140</v>
      </c>
      <c r="N49" s="132">
        <v>1.449275362318847E-2</v>
      </c>
      <c r="O49" s="185" t="s">
        <v>113</v>
      </c>
      <c r="P49" s="215">
        <v>138</v>
      </c>
      <c r="Q49" s="50"/>
      <c r="R49" s="135">
        <v>0.19999999999999996</v>
      </c>
      <c r="U49" s="203" t="s">
        <v>139</v>
      </c>
      <c r="V49" s="215">
        <v>114</v>
      </c>
      <c r="W49" s="50"/>
      <c r="X49" s="135">
        <v>-3.3898305084745783E-2</v>
      </c>
      <c r="Y49" s="185" t="s">
        <v>113</v>
      </c>
      <c r="Z49" s="215">
        <v>119</v>
      </c>
      <c r="AA49" s="50"/>
      <c r="AB49" s="135">
        <v>2.5862068965517349E-2</v>
      </c>
    </row>
    <row r="50" spans="2:28" ht="27.75" customHeight="1">
      <c r="B50" s="39">
        <v>35</v>
      </c>
      <c r="C50" s="613" t="s">
        <v>147</v>
      </c>
      <c r="D50" s="611">
        <v>197</v>
      </c>
      <c r="E50" s="697">
        <f>D50/G51-1</f>
        <v>4.7872340425531901E-2</v>
      </c>
      <c r="F50" s="613" t="s">
        <v>153</v>
      </c>
      <c r="G50" s="611">
        <v>192</v>
      </c>
      <c r="H50" s="697">
        <v>2.673796791443861E-2</v>
      </c>
      <c r="I50" s="613" t="s">
        <v>151</v>
      </c>
      <c r="J50" s="611">
        <v>175</v>
      </c>
      <c r="K50" s="697">
        <v>1.744186046511631E-2</v>
      </c>
      <c r="L50" s="613" t="s">
        <v>153</v>
      </c>
      <c r="M50" s="611">
        <v>138</v>
      </c>
      <c r="N50" s="697">
        <v>0.68292682926829262</v>
      </c>
      <c r="O50" s="614" t="s">
        <v>143</v>
      </c>
      <c r="P50" s="611">
        <v>130</v>
      </c>
      <c r="Q50" s="612"/>
      <c r="R50" s="701">
        <v>0.38297872340425543</v>
      </c>
      <c r="U50" s="203" t="s">
        <v>144</v>
      </c>
      <c r="V50" s="215">
        <v>103</v>
      </c>
      <c r="W50" s="50"/>
      <c r="X50" s="135">
        <v>1.980198019801982E-2</v>
      </c>
      <c r="Y50" s="203" t="s">
        <v>139</v>
      </c>
      <c r="Z50" s="215">
        <v>118</v>
      </c>
      <c r="AA50" s="50"/>
      <c r="AB50" s="135">
        <v>2.6086956521739202E-2</v>
      </c>
    </row>
    <row r="51" spans="2:28" ht="27.75" customHeight="1">
      <c r="B51" s="39">
        <v>36</v>
      </c>
      <c r="C51" s="536" t="s">
        <v>131</v>
      </c>
      <c r="D51" s="215">
        <v>193</v>
      </c>
      <c r="E51" s="218">
        <f>D51/G49-1</f>
        <v>-1.025641025641022E-2</v>
      </c>
      <c r="F51" s="536" t="s">
        <v>147</v>
      </c>
      <c r="G51" s="215">
        <v>188</v>
      </c>
      <c r="H51" s="218">
        <v>0.3623188405797102</v>
      </c>
      <c r="I51" s="185" t="s">
        <v>113</v>
      </c>
      <c r="J51" s="215">
        <v>141</v>
      </c>
      <c r="K51" s="218">
        <v>7.1428571428571175E-3</v>
      </c>
      <c r="L51" s="868" t="s">
        <v>1947</v>
      </c>
      <c r="M51" s="215">
        <v>131</v>
      </c>
      <c r="N51" s="218">
        <v>1.2203389830508473</v>
      </c>
      <c r="O51" s="185" t="s">
        <v>147</v>
      </c>
      <c r="P51" s="215">
        <v>121</v>
      </c>
      <c r="Q51" s="50"/>
      <c r="R51" s="148">
        <v>0.30107526881720426</v>
      </c>
      <c r="U51" s="185" t="s">
        <v>143</v>
      </c>
      <c r="V51" s="215">
        <v>94</v>
      </c>
      <c r="W51" s="50" t="s">
        <v>199</v>
      </c>
      <c r="X51" s="135">
        <v>-0.4088050314465409</v>
      </c>
      <c r="Y51" s="185" t="s">
        <v>144</v>
      </c>
      <c r="Z51" s="215">
        <v>101</v>
      </c>
      <c r="AA51" s="50"/>
      <c r="AB51" s="135">
        <v>-1.9417475728155331E-2</v>
      </c>
    </row>
    <row r="52" spans="2:28" ht="27.75" customHeight="1">
      <c r="B52" s="39">
        <v>37</v>
      </c>
      <c r="C52" s="613" t="s">
        <v>113</v>
      </c>
      <c r="D52" s="611">
        <v>156</v>
      </c>
      <c r="E52" s="697">
        <f>D52/G52-1</f>
        <v>3.3112582781456901E-2</v>
      </c>
      <c r="F52" s="613" t="s">
        <v>113</v>
      </c>
      <c r="G52" s="611">
        <v>151</v>
      </c>
      <c r="H52" s="697">
        <v>7.0921985815602939E-2</v>
      </c>
      <c r="I52" s="613" t="s">
        <v>147</v>
      </c>
      <c r="J52" s="611">
        <v>138</v>
      </c>
      <c r="K52" s="697">
        <v>0.22123893805309724</v>
      </c>
      <c r="L52" s="613" t="s">
        <v>143</v>
      </c>
      <c r="M52" s="611">
        <v>128</v>
      </c>
      <c r="N52" s="697">
        <v>-1.538461538461533E-2</v>
      </c>
      <c r="O52" s="926" t="s">
        <v>1203</v>
      </c>
      <c r="P52" s="611">
        <v>116</v>
      </c>
      <c r="Q52" s="612"/>
      <c r="R52" s="701">
        <v>1.7543859649122862E-2</v>
      </c>
      <c r="U52" s="185" t="s">
        <v>147</v>
      </c>
      <c r="V52" s="215">
        <v>93</v>
      </c>
      <c r="W52" s="50" t="s">
        <v>199</v>
      </c>
      <c r="X52" s="135">
        <v>0</v>
      </c>
      <c r="Y52" s="185" t="s">
        <v>192</v>
      </c>
      <c r="Z52" s="215">
        <v>94</v>
      </c>
      <c r="AA52" s="50"/>
      <c r="AB52" s="135">
        <v>0.27027027027027017</v>
      </c>
    </row>
    <row r="53" spans="2:28" ht="27.75" customHeight="1">
      <c r="B53" s="39">
        <v>38</v>
      </c>
      <c r="C53" s="198" t="s">
        <v>181</v>
      </c>
      <c r="D53" s="215">
        <v>135</v>
      </c>
      <c r="E53" s="132">
        <f>D53/G53-1</f>
        <v>3.8461538461538547E-2</v>
      </c>
      <c r="F53" s="198" t="s">
        <v>181</v>
      </c>
      <c r="G53" s="215">
        <v>130</v>
      </c>
      <c r="H53" s="132">
        <v>1.5625E-2</v>
      </c>
      <c r="I53" s="198" t="s">
        <v>181</v>
      </c>
      <c r="J53" s="215">
        <v>128</v>
      </c>
      <c r="K53" s="132">
        <v>0.12280701754385959</v>
      </c>
      <c r="L53" s="868" t="s">
        <v>1203</v>
      </c>
      <c r="M53" s="215">
        <v>118</v>
      </c>
      <c r="N53" s="132">
        <v>1.7241379310344751E-2</v>
      </c>
      <c r="O53" s="185" t="s">
        <v>144</v>
      </c>
      <c r="P53" s="215">
        <v>111</v>
      </c>
      <c r="Q53" s="50" t="s">
        <v>199</v>
      </c>
      <c r="R53" s="135">
        <v>7.7669902912621325E-2</v>
      </c>
      <c r="U53" s="185" t="s">
        <v>179</v>
      </c>
      <c r="V53" s="215">
        <v>93</v>
      </c>
      <c r="W53" s="50" t="s">
        <v>199</v>
      </c>
      <c r="X53" s="135">
        <v>1.0869565217391353E-2</v>
      </c>
      <c r="Y53" s="185" t="s">
        <v>147</v>
      </c>
      <c r="Z53" s="215">
        <v>93</v>
      </c>
      <c r="AA53" s="50"/>
      <c r="AB53" s="135">
        <v>0.36764705882352944</v>
      </c>
    </row>
    <row r="54" spans="2:28" ht="27.75" customHeight="1">
      <c r="B54" s="39">
        <v>39</v>
      </c>
      <c r="C54" s="610" t="s">
        <v>143</v>
      </c>
      <c r="D54" s="611">
        <v>128</v>
      </c>
      <c r="E54" s="702">
        <f>D54/G54-1</f>
        <v>1.5873015873015817E-2</v>
      </c>
      <c r="F54" s="610" t="s">
        <v>143</v>
      </c>
      <c r="G54" s="611">
        <v>126</v>
      </c>
      <c r="H54" s="702">
        <v>0.10526315789473695</v>
      </c>
      <c r="I54" s="926" t="s">
        <v>1947</v>
      </c>
      <c r="J54" s="611">
        <v>122</v>
      </c>
      <c r="K54" s="702">
        <v>-6.8702290076335881E-2</v>
      </c>
      <c r="L54" s="613" t="s">
        <v>181</v>
      </c>
      <c r="M54" s="611">
        <v>114</v>
      </c>
      <c r="N54" s="702">
        <v>0.10679611650485432</v>
      </c>
      <c r="O54" s="614" t="s">
        <v>179</v>
      </c>
      <c r="P54" s="611">
        <v>105</v>
      </c>
      <c r="Q54" s="612" t="s">
        <v>199</v>
      </c>
      <c r="R54" s="701">
        <v>0.12903225806451624</v>
      </c>
      <c r="U54" s="185" t="s">
        <v>192</v>
      </c>
      <c r="V54" s="215">
        <v>88</v>
      </c>
      <c r="W54" s="50" t="s">
        <v>199</v>
      </c>
      <c r="X54" s="135">
        <v>-6.3829787234042534E-2</v>
      </c>
      <c r="Y54" s="185" t="s">
        <v>179</v>
      </c>
      <c r="Z54" s="215">
        <v>92</v>
      </c>
      <c r="AA54" s="50"/>
      <c r="AB54" s="135">
        <v>6.9767441860465018E-2</v>
      </c>
    </row>
    <row r="55" spans="2:28" ht="27.75" customHeight="1">
      <c r="B55" s="39">
        <v>40</v>
      </c>
      <c r="C55" s="198" t="s">
        <v>179</v>
      </c>
      <c r="D55" s="215">
        <v>115</v>
      </c>
      <c r="E55" s="132">
        <f>D55/G55-1</f>
        <v>-2.5423728813559365E-2</v>
      </c>
      <c r="F55" s="198" t="s">
        <v>179</v>
      </c>
      <c r="G55" s="215">
        <v>118</v>
      </c>
      <c r="H55" s="132">
        <v>-8.4033613445377853E-3</v>
      </c>
      <c r="I55" s="198" t="s">
        <v>179</v>
      </c>
      <c r="J55" s="215">
        <v>119</v>
      </c>
      <c r="K55" s="132">
        <v>7.2072072072072002E-2</v>
      </c>
      <c r="L55" s="198" t="s">
        <v>144</v>
      </c>
      <c r="M55" s="215">
        <v>113</v>
      </c>
      <c r="N55" s="132">
        <v>1.8018018018018056E-2</v>
      </c>
      <c r="O55" s="185" t="s">
        <v>181</v>
      </c>
      <c r="P55" s="215">
        <v>103</v>
      </c>
      <c r="Q55" s="50" t="s">
        <v>199</v>
      </c>
      <c r="R55" s="135">
        <v>0.24096385542168686</v>
      </c>
      <c r="U55" s="185" t="s">
        <v>159</v>
      </c>
      <c r="V55" s="215">
        <v>85</v>
      </c>
      <c r="W55" s="50" t="s">
        <v>199</v>
      </c>
      <c r="X55" s="135">
        <v>3.6585365853658569E-2</v>
      </c>
      <c r="Y55" s="185" t="s">
        <v>159</v>
      </c>
      <c r="Z55" s="215">
        <v>82</v>
      </c>
      <c r="AA55" s="50" t="s">
        <v>199</v>
      </c>
      <c r="AB55" s="135">
        <v>6.4935064935064846E-2</v>
      </c>
    </row>
    <row r="56" spans="2:28" ht="27.75" customHeight="1">
      <c r="B56" s="39">
        <v>41</v>
      </c>
      <c r="C56" s="926" t="s">
        <v>1203</v>
      </c>
      <c r="D56" s="611">
        <v>112</v>
      </c>
      <c r="E56" s="697">
        <f>D56/G57-1</f>
        <v>2.7522935779816571E-2</v>
      </c>
      <c r="F56" s="926" t="s">
        <v>1947</v>
      </c>
      <c r="G56" s="611">
        <v>111</v>
      </c>
      <c r="H56" s="697">
        <v>-9.0163934426229497E-2</v>
      </c>
      <c r="I56" s="613" t="s">
        <v>143</v>
      </c>
      <c r="J56" s="611">
        <v>114</v>
      </c>
      <c r="K56" s="697">
        <v>-0.109375</v>
      </c>
      <c r="L56" s="613" t="s">
        <v>147</v>
      </c>
      <c r="M56" s="611">
        <v>113</v>
      </c>
      <c r="N56" s="697">
        <v>-6.6115702479338845E-2</v>
      </c>
      <c r="O56" s="614" t="s">
        <v>192</v>
      </c>
      <c r="P56" s="611">
        <v>100</v>
      </c>
      <c r="Q56" s="612"/>
      <c r="R56" s="701">
        <v>0.13636363636363646</v>
      </c>
      <c r="U56" s="185" t="s">
        <v>181</v>
      </c>
      <c r="V56" s="215">
        <v>83</v>
      </c>
      <c r="W56" s="50"/>
      <c r="X56" s="135">
        <v>0.22058823529411775</v>
      </c>
      <c r="Y56" s="185" t="s">
        <v>153</v>
      </c>
      <c r="Z56" s="215">
        <v>81</v>
      </c>
      <c r="AA56" s="50"/>
      <c r="AB56" s="135">
        <v>-5.8139534883720922E-2</v>
      </c>
    </row>
    <row r="57" spans="2:28" ht="27.75" customHeight="1">
      <c r="B57" s="39">
        <v>42</v>
      </c>
      <c r="C57" s="198" t="s">
        <v>144</v>
      </c>
      <c r="D57" s="215">
        <v>111</v>
      </c>
      <c r="E57" s="132">
        <f>D57/G58-1</f>
        <v>1.8348623853210899E-2</v>
      </c>
      <c r="F57" s="868" t="s">
        <v>1203</v>
      </c>
      <c r="G57" s="215">
        <v>109</v>
      </c>
      <c r="H57" s="132">
        <v>-2.6785714285714302E-2</v>
      </c>
      <c r="I57" s="868" t="s">
        <v>1203</v>
      </c>
      <c r="J57" s="215">
        <v>112</v>
      </c>
      <c r="K57" s="132">
        <v>-5.084745762711862E-2</v>
      </c>
      <c r="L57" s="198" t="s">
        <v>179</v>
      </c>
      <c r="M57" s="215">
        <v>111</v>
      </c>
      <c r="N57" s="132">
        <v>5.7142857142857162E-2</v>
      </c>
      <c r="O57" s="185" t="s">
        <v>153</v>
      </c>
      <c r="P57" s="215">
        <v>82</v>
      </c>
      <c r="Q57" s="50"/>
      <c r="R57" s="135">
        <v>1.2345679012345734E-2</v>
      </c>
      <c r="U57" s="185" t="s">
        <v>156</v>
      </c>
      <c r="V57" s="215">
        <v>83</v>
      </c>
      <c r="W57" s="50" t="s">
        <v>199</v>
      </c>
      <c r="X57" s="135">
        <v>2.4691358024691468E-2</v>
      </c>
      <c r="Y57" s="185" t="s">
        <v>156</v>
      </c>
      <c r="Z57" s="215">
        <v>81</v>
      </c>
      <c r="AA57" s="50"/>
      <c r="AB57" s="135">
        <v>6.578947368421062E-2</v>
      </c>
    </row>
    <row r="58" spans="2:28" ht="27.75" customHeight="1">
      <c r="B58" s="39">
        <v>43</v>
      </c>
      <c r="C58" s="926" t="s">
        <v>1947</v>
      </c>
      <c r="D58" s="611">
        <v>108</v>
      </c>
      <c r="E58" s="697">
        <f>D58/G56-1</f>
        <v>-2.7027027027026973E-2</v>
      </c>
      <c r="F58" s="613" t="s">
        <v>144</v>
      </c>
      <c r="G58" s="611">
        <v>109</v>
      </c>
      <c r="H58" s="697">
        <v>3.8095238095238182E-2</v>
      </c>
      <c r="I58" s="613" t="s">
        <v>144</v>
      </c>
      <c r="J58" s="611">
        <v>105</v>
      </c>
      <c r="K58" s="697">
        <v>-7.0796460176991149E-2</v>
      </c>
      <c r="L58" s="613" t="s">
        <v>192</v>
      </c>
      <c r="M58" s="611">
        <v>97</v>
      </c>
      <c r="N58" s="697">
        <v>-3.0000000000000027E-2</v>
      </c>
      <c r="O58" s="614" t="s">
        <v>156</v>
      </c>
      <c r="P58" s="611">
        <v>81</v>
      </c>
      <c r="Q58" s="612"/>
      <c r="R58" s="701">
        <v>-2.4096385542168641E-2</v>
      </c>
      <c r="U58" s="185" t="s">
        <v>153</v>
      </c>
      <c r="V58" s="215">
        <v>81</v>
      </c>
      <c r="W58" s="50" t="s">
        <v>199</v>
      </c>
      <c r="X58" s="135">
        <v>0</v>
      </c>
      <c r="Y58" s="185" t="s">
        <v>171</v>
      </c>
      <c r="Z58" s="215">
        <v>76</v>
      </c>
      <c r="AA58" s="50"/>
      <c r="AB58" s="135">
        <v>5.555555555555558E-2</v>
      </c>
    </row>
    <row r="59" spans="2:28" ht="27.75" customHeight="1">
      <c r="B59" s="39">
        <v>44</v>
      </c>
      <c r="C59" s="198" t="s">
        <v>1225</v>
      </c>
      <c r="D59" s="215">
        <v>100</v>
      </c>
      <c r="E59" s="132">
        <f>D59/G71-1</f>
        <v>0.28205128205128216</v>
      </c>
      <c r="F59" s="198" t="s">
        <v>156</v>
      </c>
      <c r="G59" s="215">
        <v>95</v>
      </c>
      <c r="H59" s="132">
        <v>2.1505376344086002E-2</v>
      </c>
      <c r="I59" s="198" t="s">
        <v>192</v>
      </c>
      <c r="J59" s="215">
        <v>97</v>
      </c>
      <c r="K59" s="132">
        <v>0</v>
      </c>
      <c r="L59" s="198" t="s">
        <v>156</v>
      </c>
      <c r="M59" s="215">
        <v>85</v>
      </c>
      <c r="N59" s="132">
        <v>4.9382716049382713E-2</v>
      </c>
      <c r="O59" s="185" t="s">
        <v>191</v>
      </c>
      <c r="P59" s="215">
        <v>80</v>
      </c>
      <c r="Q59" s="50" t="s">
        <v>199</v>
      </c>
      <c r="R59" s="135">
        <v>1.2658227848101333E-2</v>
      </c>
      <c r="U59" s="185" t="s">
        <v>191</v>
      </c>
      <c r="V59" s="215">
        <v>79</v>
      </c>
      <c r="W59" s="50" t="s">
        <v>199</v>
      </c>
      <c r="X59" s="135">
        <v>-0.37301587301587302</v>
      </c>
      <c r="Y59" s="185" t="s">
        <v>148</v>
      </c>
      <c r="Z59" s="215">
        <v>74</v>
      </c>
      <c r="AA59" s="50"/>
      <c r="AB59" s="135">
        <v>0.17460317460317465</v>
      </c>
    </row>
    <row r="60" spans="2:28" ht="27.75" customHeight="1">
      <c r="B60" s="39">
        <v>45</v>
      </c>
      <c r="C60" s="613" t="s">
        <v>156</v>
      </c>
      <c r="D60" s="611">
        <v>100</v>
      </c>
      <c r="E60" s="697">
        <f>D60/G59-1</f>
        <v>5.2631578947368363E-2</v>
      </c>
      <c r="F60" s="613" t="s">
        <v>192</v>
      </c>
      <c r="G60" s="611">
        <v>91</v>
      </c>
      <c r="H60" s="697">
        <v>-6.1855670103092786E-2</v>
      </c>
      <c r="I60" s="613" t="s">
        <v>156</v>
      </c>
      <c r="J60" s="611">
        <v>93</v>
      </c>
      <c r="K60" s="697">
        <v>9.4117647058823639E-2</v>
      </c>
      <c r="L60" s="613" t="s">
        <v>171</v>
      </c>
      <c r="M60" s="611">
        <v>80</v>
      </c>
      <c r="N60" s="697">
        <v>9.5890410958904049E-2</v>
      </c>
      <c r="O60" s="614" t="s">
        <v>159</v>
      </c>
      <c r="P60" s="611">
        <v>79</v>
      </c>
      <c r="Q60" s="612"/>
      <c r="R60" s="701">
        <v>-7.0588235294117618E-2</v>
      </c>
      <c r="U60" s="185" t="s">
        <v>175</v>
      </c>
      <c r="V60" s="215">
        <v>75</v>
      </c>
      <c r="W60" s="50"/>
      <c r="X60" s="135">
        <v>0.10294117647058831</v>
      </c>
      <c r="Y60" s="185" t="s">
        <v>161</v>
      </c>
      <c r="Z60" s="215">
        <v>70</v>
      </c>
      <c r="AA60" s="50"/>
      <c r="AB60" s="135">
        <v>4.4776119402984982E-2</v>
      </c>
    </row>
    <row r="61" spans="2:28" ht="27.75" customHeight="1">
      <c r="B61" s="39">
        <v>46</v>
      </c>
      <c r="C61" s="198" t="s">
        <v>189</v>
      </c>
      <c r="D61" s="215">
        <v>98</v>
      </c>
      <c r="E61" s="132">
        <f>D61/G62-1</f>
        <v>8.8888888888888795E-2</v>
      </c>
      <c r="F61" s="198" t="s">
        <v>171</v>
      </c>
      <c r="G61" s="215">
        <v>90</v>
      </c>
      <c r="H61" s="132">
        <v>9.7560975609756184E-2</v>
      </c>
      <c r="I61" s="198" t="s">
        <v>189</v>
      </c>
      <c r="J61" s="215">
        <v>83</v>
      </c>
      <c r="K61" s="132">
        <v>0.27692307692307683</v>
      </c>
      <c r="L61" s="198" t="s">
        <v>112</v>
      </c>
      <c r="M61" s="215">
        <v>79</v>
      </c>
      <c r="N61" s="132">
        <v>0.21538461538461529</v>
      </c>
      <c r="O61" s="185" t="s">
        <v>161</v>
      </c>
      <c r="P61" s="215">
        <v>77</v>
      </c>
      <c r="Q61" s="50"/>
      <c r="R61" s="135">
        <v>5.4794520547945202E-2</v>
      </c>
      <c r="U61" s="186" t="s">
        <v>166</v>
      </c>
      <c r="V61" s="215">
        <v>74</v>
      </c>
      <c r="W61" s="50" t="s">
        <v>199</v>
      </c>
      <c r="X61" s="135">
        <v>0.51020408163265296</v>
      </c>
      <c r="Y61" s="186" t="s">
        <v>175</v>
      </c>
      <c r="Z61" s="215">
        <v>68</v>
      </c>
      <c r="AA61" s="50"/>
      <c r="AB61" s="135">
        <v>4.6153846153846212E-2</v>
      </c>
    </row>
    <row r="62" spans="2:28" ht="27.75" customHeight="1">
      <c r="B62" s="39">
        <v>47</v>
      </c>
      <c r="C62" s="613" t="s">
        <v>192</v>
      </c>
      <c r="D62" s="611">
        <v>94</v>
      </c>
      <c r="E62" s="697">
        <f>D62/G60-1</f>
        <v>3.2967032967033072E-2</v>
      </c>
      <c r="F62" s="613" t="s">
        <v>189</v>
      </c>
      <c r="G62" s="611">
        <v>90</v>
      </c>
      <c r="H62" s="697">
        <v>8.43373493975903E-2</v>
      </c>
      <c r="I62" s="613" t="s">
        <v>112</v>
      </c>
      <c r="J62" s="611">
        <v>82</v>
      </c>
      <c r="K62" s="697">
        <v>3.7974683544303778E-2</v>
      </c>
      <c r="L62" s="613" t="s">
        <v>159</v>
      </c>
      <c r="M62" s="611">
        <v>78</v>
      </c>
      <c r="N62" s="697">
        <v>-1.2658227848101222E-2</v>
      </c>
      <c r="O62" s="614" t="s">
        <v>171</v>
      </c>
      <c r="P62" s="611">
        <v>73</v>
      </c>
      <c r="Q62" s="612"/>
      <c r="R62" s="701">
        <v>0</v>
      </c>
      <c r="U62" s="186" t="s">
        <v>161</v>
      </c>
      <c r="V62" s="215">
        <v>73</v>
      </c>
      <c r="W62" s="50" t="s">
        <v>199</v>
      </c>
      <c r="X62" s="135">
        <v>4.2857142857142927E-2</v>
      </c>
      <c r="Y62" s="186" t="s">
        <v>181</v>
      </c>
      <c r="Z62" s="215">
        <v>68</v>
      </c>
      <c r="AA62" s="50"/>
      <c r="AB62" s="135">
        <v>4.6153846153846212E-2</v>
      </c>
    </row>
    <row r="63" spans="2:28" ht="27.75" customHeight="1">
      <c r="B63" s="39">
        <v>48</v>
      </c>
      <c r="C63" s="198" t="s">
        <v>171</v>
      </c>
      <c r="D63" s="215">
        <v>93</v>
      </c>
      <c r="E63" s="132">
        <f>D63/G61-1</f>
        <v>3.3333333333333437E-2</v>
      </c>
      <c r="F63" s="198" t="s">
        <v>159</v>
      </c>
      <c r="G63" s="215">
        <v>88</v>
      </c>
      <c r="H63" s="132">
        <v>0.11392405063291133</v>
      </c>
      <c r="I63" s="198" t="s">
        <v>171</v>
      </c>
      <c r="J63" s="215">
        <v>82</v>
      </c>
      <c r="K63" s="132">
        <v>2.4999999999999911E-2</v>
      </c>
      <c r="L63" s="198" t="s">
        <v>161</v>
      </c>
      <c r="M63" s="215">
        <v>77</v>
      </c>
      <c r="N63" s="132">
        <v>0</v>
      </c>
      <c r="O63" s="186" t="s">
        <v>167</v>
      </c>
      <c r="P63" s="215">
        <v>70</v>
      </c>
      <c r="Q63" s="50"/>
      <c r="R63" s="135">
        <v>0.18644067796610164</v>
      </c>
      <c r="U63" s="185" t="s">
        <v>171</v>
      </c>
      <c r="V63" s="215">
        <v>73</v>
      </c>
      <c r="W63" s="50" t="s">
        <v>199</v>
      </c>
      <c r="X63" s="135">
        <v>-3.9473684210526327E-2</v>
      </c>
      <c r="Y63" s="185" t="s">
        <v>189</v>
      </c>
      <c r="Z63" s="215">
        <v>67</v>
      </c>
      <c r="AA63" s="50"/>
      <c r="AB63" s="135">
        <v>0</v>
      </c>
    </row>
    <row r="64" spans="2:28" ht="27.75" customHeight="1">
      <c r="B64" s="39">
        <v>49</v>
      </c>
      <c r="C64" s="613" t="s">
        <v>161</v>
      </c>
      <c r="D64" s="611">
        <v>90</v>
      </c>
      <c r="E64" s="697">
        <f>D64/G64-1</f>
        <v>3.4482758620689724E-2</v>
      </c>
      <c r="F64" s="613" t="s">
        <v>161</v>
      </c>
      <c r="G64" s="611">
        <v>87</v>
      </c>
      <c r="H64" s="697">
        <v>8.7499999999999911E-2</v>
      </c>
      <c r="I64" s="613" t="s">
        <v>161</v>
      </c>
      <c r="J64" s="611">
        <v>80</v>
      </c>
      <c r="K64" s="697">
        <v>3.8961038961038863E-2</v>
      </c>
      <c r="L64" s="613" t="s">
        <v>167</v>
      </c>
      <c r="M64" s="611">
        <v>72</v>
      </c>
      <c r="N64" s="697">
        <v>2.857142857142847E-2</v>
      </c>
      <c r="O64" s="614" t="s">
        <v>189</v>
      </c>
      <c r="P64" s="611">
        <v>68</v>
      </c>
      <c r="Q64" s="612" t="s">
        <v>199</v>
      </c>
      <c r="R64" s="898">
        <v>2.4</v>
      </c>
      <c r="U64" s="203" t="s">
        <v>188</v>
      </c>
      <c r="V64" s="215">
        <v>61</v>
      </c>
      <c r="W64" s="50" t="s">
        <v>199</v>
      </c>
      <c r="X64" s="135">
        <v>1.6666666666666607E-2</v>
      </c>
      <c r="Y64" s="185" t="s">
        <v>167</v>
      </c>
      <c r="Z64" s="215">
        <v>60</v>
      </c>
      <c r="AA64" s="50"/>
      <c r="AB64" s="135">
        <v>9.0909090909090828E-2</v>
      </c>
    </row>
    <row r="65" spans="2:28" ht="27.75" customHeight="1" thickBot="1">
      <c r="B65" s="40">
        <v>50</v>
      </c>
      <c r="C65" s="199" t="s">
        <v>167</v>
      </c>
      <c r="D65" s="216">
        <v>89</v>
      </c>
      <c r="E65" s="133">
        <f>D65/G72-1</f>
        <v>0.18666666666666676</v>
      </c>
      <c r="F65" s="199" t="s">
        <v>112</v>
      </c>
      <c r="G65" s="216">
        <v>79</v>
      </c>
      <c r="H65" s="133">
        <v>-3.6585365853658569E-2</v>
      </c>
      <c r="I65" s="199" t="s">
        <v>159</v>
      </c>
      <c r="J65" s="216">
        <v>79</v>
      </c>
      <c r="K65" s="133">
        <v>1.2820512820512775E-2</v>
      </c>
      <c r="L65" s="199" t="s">
        <v>189</v>
      </c>
      <c r="M65" s="216">
        <v>65</v>
      </c>
      <c r="N65" s="133">
        <v>-4.4117647058823484E-2</v>
      </c>
      <c r="O65" s="192" t="s">
        <v>112</v>
      </c>
      <c r="P65" s="216">
        <v>65</v>
      </c>
      <c r="Q65" s="51"/>
      <c r="R65" s="136">
        <v>0.32653061224489788</v>
      </c>
      <c r="U65" s="187" t="s">
        <v>167</v>
      </c>
      <c r="V65" s="216">
        <v>59</v>
      </c>
      <c r="W65" s="51" t="s">
        <v>199</v>
      </c>
      <c r="X65" s="136">
        <v>-1.6666666666666718E-2</v>
      </c>
      <c r="Y65" s="204" t="s">
        <v>188</v>
      </c>
      <c r="Z65" s="216">
        <v>60</v>
      </c>
      <c r="AA65" s="51"/>
      <c r="AB65" s="136">
        <v>-9.0909090909090939E-2</v>
      </c>
    </row>
    <row r="71" spans="2:28" ht="15" customHeight="1">
      <c r="F71" s="869" t="s">
        <v>130</v>
      </c>
      <c r="G71" s="713">
        <v>78</v>
      </c>
    </row>
    <row r="72" spans="2:28" ht="15" customHeight="1">
      <c r="F72" s="870" t="s">
        <v>167</v>
      </c>
      <c r="G72" s="713">
        <v>75</v>
      </c>
    </row>
  </sheetData>
  <mergeCells count="2">
    <mergeCell ref="B5:B6"/>
    <mergeCell ref="B39:B40"/>
  </mergeCells>
  <phoneticPr fontId="38"/>
  <pageMargins left="0" right="0" top="0" bottom="0"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65"/>
  <sheetViews>
    <sheetView zoomScaleNormal="100" workbookViewId="0">
      <selection activeCell="A2" sqref="A2"/>
    </sheetView>
  </sheetViews>
  <sheetFormatPr defaultRowHeight="15" customHeight="1"/>
  <cols>
    <col min="1" max="1" width="2.125" customWidth="1"/>
    <col min="2" max="2" width="2.5" style="14" customWidth="1"/>
    <col min="3" max="3" width="6.5" style="297" customWidth="1"/>
    <col min="4" max="4" width="5.25" style="16" customWidth="1"/>
    <col min="5" max="5" width="6.25" style="110" customWidth="1"/>
    <col min="6" max="6" width="6.5" style="297" customWidth="1"/>
    <col min="7" max="7" width="5.25" style="16" customWidth="1"/>
    <col min="8" max="8" width="1.375" style="16" customWidth="1"/>
    <col min="9" max="9" width="6.25" style="110" customWidth="1"/>
    <col min="10" max="10" width="6.5" style="178" customWidth="1"/>
    <col min="11" max="11" width="5.25" style="16" customWidth="1"/>
    <col min="12" max="12" width="1.375" style="16" customWidth="1"/>
    <col min="13" max="13" width="6.25" style="112" customWidth="1"/>
    <col min="14" max="14" width="6.5" style="178" customWidth="1"/>
    <col min="15" max="15" width="5.25" style="16" customWidth="1"/>
    <col min="16" max="16" width="1.375" style="16" customWidth="1"/>
    <col min="17" max="17" width="6.25" style="112" customWidth="1"/>
    <col min="18" max="18" width="6.5" style="178" customWidth="1"/>
    <col min="19" max="19" width="5.25" style="16" customWidth="1"/>
    <col min="20" max="20" width="1.375" style="16" customWidth="1"/>
    <col min="21" max="21" width="6.25" style="112" customWidth="1"/>
    <col min="22" max="22" width="2" customWidth="1"/>
  </cols>
  <sheetData>
    <row r="1" spans="2:21" ht="2.1" customHeight="1"/>
    <row r="2" spans="2:21" ht="39" customHeight="1"/>
    <row r="3" spans="2:21" ht="17.25" customHeight="1">
      <c r="B3" s="60" t="s">
        <v>618</v>
      </c>
      <c r="C3" s="300"/>
      <c r="D3" s="300"/>
      <c r="E3" s="111"/>
      <c r="F3" s="300"/>
      <c r="G3" s="300"/>
      <c r="H3" s="300"/>
      <c r="I3" s="111"/>
      <c r="J3" s="300"/>
      <c r="K3" s="300"/>
      <c r="L3" s="300"/>
      <c r="M3" s="111"/>
      <c r="N3" s="200"/>
      <c r="O3" s="300"/>
      <c r="P3" s="300"/>
      <c r="Q3" s="111"/>
      <c r="R3" s="300"/>
      <c r="T3" s="300"/>
      <c r="U3" s="201" t="s">
        <v>557</v>
      </c>
    </row>
    <row r="4" spans="2:21" ht="13.35" customHeight="1" thickBot="1"/>
    <row r="5" spans="2:21" ht="30.75" customHeight="1">
      <c r="B5" s="1866" t="s">
        <v>138</v>
      </c>
      <c r="C5" s="1868" t="s">
        <v>549</v>
      </c>
      <c r="D5" s="1869"/>
      <c r="E5" s="1870"/>
      <c r="F5" s="1868" t="s">
        <v>541</v>
      </c>
      <c r="G5" s="1869"/>
      <c r="H5" s="1869"/>
      <c r="I5" s="1870"/>
      <c r="J5" s="1861" t="s">
        <v>543</v>
      </c>
      <c r="K5" s="1862"/>
      <c r="L5" s="1862"/>
      <c r="M5" s="1863"/>
      <c r="N5" s="1861" t="s">
        <v>545</v>
      </c>
      <c r="O5" s="1862"/>
      <c r="P5" s="1862"/>
      <c r="Q5" s="1863"/>
      <c r="R5" s="1861" t="s">
        <v>547</v>
      </c>
      <c r="S5" s="1862"/>
      <c r="T5" s="1862"/>
      <c r="U5" s="1863"/>
    </row>
    <row r="6" spans="2:21" ht="30.75" customHeight="1" thickBot="1">
      <c r="B6" s="1867"/>
      <c r="C6" s="52" t="s">
        <v>506</v>
      </c>
      <c r="D6" s="282" t="s">
        <v>457</v>
      </c>
      <c r="E6" s="113" t="s">
        <v>458</v>
      </c>
      <c r="F6" s="52" t="s">
        <v>506</v>
      </c>
      <c r="G6" s="1864" t="s">
        <v>457</v>
      </c>
      <c r="H6" s="1865"/>
      <c r="I6" s="113" t="s">
        <v>458</v>
      </c>
      <c r="J6" s="52" t="s">
        <v>506</v>
      </c>
      <c r="K6" s="1864" t="s">
        <v>457</v>
      </c>
      <c r="L6" s="1865"/>
      <c r="M6" s="113" t="s">
        <v>458</v>
      </c>
      <c r="N6" s="52" t="s">
        <v>506</v>
      </c>
      <c r="O6" s="1864" t="s">
        <v>457</v>
      </c>
      <c r="P6" s="1865"/>
      <c r="Q6" s="113" t="s">
        <v>458</v>
      </c>
      <c r="R6" s="52" t="s">
        <v>506</v>
      </c>
      <c r="S6" s="1864" t="s">
        <v>457</v>
      </c>
      <c r="T6" s="1865"/>
      <c r="U6" s="113" t="s">
        <v>458</v>
      </c>
    </row>
    <row r="7" spans="2:21" s="12" customFormat="1" ht="27.75" customHeight="1">
      <c r="B7" s="17">
        <v>1</v>
      </c>
      <c r="C7" s="193" t="s">
        <v>116</v>
      </c>
      <c r="D7" s="211">
        <v>32667</v>
      </c>
      <c r="E7" s="124">
        <v>3.1774106945453351E-2</v>
      </c>
      <c r="F7" s="193" t="s">
        <v>116</v>
      </c>
      <c r="G7" s="211">
        <v>31661</v>
      </c>
      <c r="H7" s="46" t="s">
        <v>199</v>
      </c>
      <c r="I7" s="124">
        <v>1.9349645846748142E-2</v>
      </c>
      <c r="J7" s="180" t="s">
        <v>193</v>
      </c>
      <c r="K7" s="211">
        <v>31060</v>
      </c>
      <c r="L7" s="46" t="s">
        <v>199</v>
      </c>
      <c r="M7" s="139">
        <v>-7.0616397366846217E-2</v>
      </c>
      <c r="N7" s="188" t="s">
        <v>193</v>
      </c>
      <c r="O7" s="211">
        <v>33420</v>
      </c>
      <c r="P7" s="46" t="s">
        <v>199</v>
      </c>
      <c r="Q7" s="298">
        <v>0.11552455021863217</v>
      </c>
      <c r="R7" s="180" t="s">
        <v>193</v>
      </c>
      <c r="S7" s="211">
        <v>29959</v>
      </c>
      <c r="T7" s="46" t="s">
        <v>199</v>
      </c>
      <c r="U7" s="298">
        <v>2.7781496853662713E-3</v>
      </c>
    </row>
    <row r="8" spans="2:21" s="12" customFormat="1" ht="27.75" customHeight="1">
      <c r="B8" s="20">
        <v>2</v>
      </c>
      <c r="C8" s="194" t="s">
        <v>553</v>
      </c>
      <c r="D8" s="210">
        <v>7816</v>
      </c>
      <c r="E8" s="125">
        <v>8.6611983873210008E-2</v>
      </c>
      <c r="F8" s="194" t="s">
        <v>322</v>
      </c>
      <c r="G8" s="210">
        <v>7193</v>
      </c>
      <c r="H8" s="47" t="s">
        <v>199</v>
      </c>
      <c r="I8" s="125">
        <v>4.2614871720539238E-2</v>
      </c>
      <c r="J8" s="181" t="s">
        <v>194</v>
      </c>
      <c r="K8" s="210">
        <v>6899</v>
      </c>
      <c r="L8" s="47" t="s">
        <v>199</v>
      </c>
      <c r="M8" s="127">
        <v>1.5753828032979866E-2</v>
      </c>
      <c r="N8" s="189" t="s">
        <v>194</v>
      </c>
      <c r="O8" s="210">
        <v>6792</v>
      </c>
      <c r="P8" s="47" t="s">
        <v>199</v>
      </c>
      <c r="Q8" s="129">
        <v>9.4248429192846706E-2</v>
      </c>
      <c r="R8" s="181" t="s">
        <v>194</v>
      </c>
      <c r="S8" s="210">
        <v>6207</v>
      </c>
      <c r="T8" s="47" t="s">
        <v>199</v>
      </c>
      <c r="U8" s="129">
        <v>1.1076722593256205E-2</v>
      </c>
    </row>
    <row r="9" spans="2:21" s="12" customFormat="1" ht="27.75" customHeight="1">
      <c r="B9" s="20">
        <v>3</v>
      </c>
      <c r="C9" s="194" t="s">
        <v>109</v>
      </c>
      <c r="D9" s="210">
        <v>3880</v>
      </c>
      <c r="E9" s="125">
        <v>0.54581673306772904</v>
      </c>
      <c r="F9" s="194" t="s">
        <v>109</v>
      </c>
      <c r="G9" s="210">
        <v>2510</v>
      </c>
      <c r="H9" s="47"/>
      <c r="I9" s="125">
        <v>0.46526561587857551</v>
      </c>
      <c r="J9" s="181" t="s">
        <v>109</v>
      </c>
      <c r="K9" s="210">
        <v>1713</v>
      </c>
      <c r="L9" s="47" t="s">
        <v>199</v>
      </c>
      <c r="M9" s="127">
        <v>0.19957983193277307</v>
      </c>
      <c r="N9" s="189" t="s">
        <v>120</v>
      </c>
      <c r="O9" s="210">
        <v>1446</v>
      </c>
      <c r="P9" s="47"/>
      <c r="Q9" s="129">
        <v>6.2630480167014113E-3</v>
      </c>
      <c r="R9" s="181" t="s">
        <v>120</v>
      </c>
      <c r="S9" s="210">
        <v>1437</v>
      </c>
      <c r="T9" s="47"/>
      <c r="U9" s="129">
        <v>-4.8476454293628901E-3</v>
      </c>
    </row>
    <row r="10" spans="2:21" s="12" customFormat="1" ht="27.75" customHeight="1">
      <c r="B10" s="20">
        <v>4</v>
      </c>
      <c r="C10" s="194" t="s">
        <v>126</v>
      </c>
      <c r="D10" s="210">
        <v>1766</v>
      </c>
      <c r="E10" s="125">
        <v>0.22809457579972192</v>
      </c>
      <c r="F10" s="194" t="s">
        <v>119</v>
      </c>
      <c r="G10" s="210">
        <v>1580</v>
      </c>
      <c r="H10" s="47"/>
      <c r="I10" s="125">
        <v>7.5561606535057946E-2</v>
      </c>
      <c r="J10" s="181" t="s">
        <v>120</v>
      </c>
      <c r="K10" s="210">
        <v>1527</v>
      </c>
      <c r="L10" s="47" t="s">
        <v>199</v>
      </c>
      <c r="M10" s="127">
        <v>5.6016597510373467E-2</v>
      </c>
      <c r="N10" s="189" t="s">
        <v>109</v>
      </c>
      <c r="O10" s="210">
        <v>1428</v>
      </c>
      <c r="P10" s="47"/>
      <c r="Q10" s="129">
        <v>0.16286644951140072</v>
      </c>
      <c r="R10" s="181" t="s">
        <v>119</v>
      </c>
      <c r="S10" s="210">
        <v>1370</v>
      </c>
      <c r="T10" s="47" t="s">
        <v>199</v>
      </c>
      <c r="U10" s="129">
        <v>2.9282576866764831E-3</v>
      </c>
    </row>
    <row r="11" spans="2:21" s="12" customFormat="1" ht="27.75" customHeight="1">
      <c r="B11" s="20">
        <v>5</v>
      </c>
      <c r="C11" s="194" t="s">
        <v>120</v>
      </c>
      <c r="D11" s="210">
        <v>1684</v>
      </c>
      <c r="E11" s="125">
        <v>7.1928707829407967E-2</v>
      </c>
      <c r="F11" s="194" t="s">
        <v>120</v>
      </c>
      <c r="G11" s="210">
        <v>1571</v>
      </c>
      <c r="H11" s="47" t="s">
        <v>199</v>
      </c>
      <c r="I11" s="125">
        <v>2.8814669286182149E-2</v>
      </c>
      <c r="J11" s="181" t="s">
        <v>119</v>
      </c>
      <c r="K11" s="210">
        <v>1469</v>
      </c>
      <c r="L11" s="47" t="s">
        <v>199</v>
      </c>
      <c r="M11" s="127">
        <v>7.7769625825385269E-2</v>
      </c>
      <c r="N11" s="189" t="s">
        <v>119</v>
      </c>
      <c r="O11" s="210">
        <v>1363</v>
      </c>
      <c r="P11" s="47" t="s">
        <v>199</v>
      </c>
      <c r="Q11" s="129">
        <v>-5.1094890510948732E-3</v>
      </c>
      <c r="R11" s="181" t="s">
        <v>126</v>
      </c>
      <c r="S11" s="210">
        <v>1278</v>
      </c>
      <c r="T11" s="47"/>
      <c r="U11" s="129">
        <v>-6.9930069930069783E-3</v>
      </c>
    </row>
    <row r="12" spans="2:21" s="12" customFormat="1" ht="27.75" customHeight="1">
      <c r="B12" s="20">
        <v>6</v>
      </c>
      <c r="C12" s="194" t="s">
        <v>119</v>
      </c>
      <c r="D12" s="210">
        <v>1641</v>
      </c>
      <c r="E12" s="125">
        <v>3.8607594936708844E-2</v>
      </c>
      <c r="F12" s="194" t="s">
        <v>126</v>
      </c>
      <c r="G12" s="210">
        <v>1438</v>
      </c>
      <c r="H12" s="47" t="s">
        <v>199</v>
      </c>
      <c r="I12" s="125">
        <v>2.9348604151753666E-2</v>
      </c>
      <c r="J12" s="181" t="s">
        <v>126</v>
      </c>
      <c r="K12" s="210">
        <v>1397</v>
      </c>
      <c r="L12" s="47" t="s">
        <v>199</v>
      </c>
      <c r="M12" s="127">
        <v>6.8042813455657436E-2</v>
      </c>
      <c r="N12" s="189" t="s">
        <v>126</v>
      </c>
      <c r="O12" s="210">
        <v>1308</v>
      </c>
      <c r="P12" s="47"/>
      <c r="Q12" s="129">
        <v>2.3474178403755763E-2</v>
      </c>
      <c r="R12" s="181" t="s">
        <v>109</v>
      </c>
      <c r="S12" s="210">
        <v>1228</v>
      </c>
      <c r="T12" s="47"/>
      <c r="U12" s="129">
        <v>0.17063870352716881</v>
      </c>
    </row>
    <row r="13" spans="2:21" s="12" customFormat="1" ht="27.75" customHeight="1">
      <c r="B13" s="20">
        <v>7</v>
      </c>
      <c r="C13" s="194" t="s">
        <v>125</v>
      </c>
      <c r="D13" s="210">
        <v>1521</v>
      </c>
      <c r="E13" s="125">
        <v>0.20714285714285707</v>
      </c>
      <c r="F13" s="194" t="s">
        <v>106</v>
      </c>
      <c r="G13" s="210">
        <v>1390</v>
      </c>
      <c r="H13" s="47" t="s">
        <v>199</v>
      </c>
      <c r="I13" s="125">
        <v>0.3162878787878789</v>
      </c>
      <c r="J13" s="181" t="s">
        <v>125</v>
      </c>
      <c r="K13" s="210">
        <v>1214</v>
      </c>
      <c r="L13" s="47" t="s">
        <v>199</v>
      </c>
      <c r="M13" s="127">
        <v>3.67207514944492E-2</v>
      </c>
      <c r="N13" s="189" t="s">
        <v>106</v>
      </c>
      <c r="O13" s="210">
        <v>1172</v>
      </c>
      <c r="P13" s="47"/>
      <c r="Q13" s="129">
        <v>-1.0135135135135087E-2</v>
      </c>
      <c r="R13" s="181" t="s">
        <v>106</v>
      </c>
      <c r="S13" s="210">
        <v>1184</v>
      </c>
      <c r="T13" s="47"/>
      <c r="U13" s="129">
        <v>5.6199821587868071E-2</v>
      </c>
    </row>
    <row r="14" spans="2:21" s="12" customFormat="1" ht="27.75" customHeight="1">
      <c r="B14" s="20">
        <v>8</v>
      </c>
      <c r="C14" s="194" t="s">
        <v>128</v>
      </c>
      <c r="D14" s="210">
        <v>1452</v>
      </c>
      <c r="E14" s="125">
        <v>0.10924369747899165</v>
      </c>
      <c r="F14" s="194" t="s">
        <v>128</v>
      </c>
      <c r="G14" s="210">
        <v>1309</v>
      </c>
      <c r="H14" s="47" t="s">
        <v>199</v>
      </c>
      <c r="I14" s="125">
        <v>8.092485549132955E-2</v>
      </c>
      <c r="J14" s="181" t="s">
        <v>128</v>
      </c>
      <c r="K14" s="210">
        <v>1211</v>
      </c>
      <c r="L14" s="47" t="s">
        <v>199</v>
      </c>
      <c r="M14" s="127">
        <v>0.120259019426457</v>
      </c>
      <c r="N14" s="189" t="s">
        <v>125</v>
      </c>
      <c r="O14" s="210">
        <v>1171</v>
      </c>
      <c r="P14" s="47"/>
      <c r="Q14" s="129">
        <v>8.9302325581395392E-2</v>
      </c>
      <c r="R14" s="181" t="s">
        <v>195</v>
      </c>
      <c r="S14" s="210">
        <v>1169</v>
      </c>
      <c r="T14" s="47" t="s">
        <v>199</v>
      </c>
      <c r="U14" s="129">
        <v>-8.0974842767295607E-2</v>
      </c>
    </row>
    <row r="15" spans="2:21" s="12" customFormat="1" ht="27.75" customHeight="1">
      <c r="B15" s="20">
        <v>9</v>
      </c>
      <c r="C15" s="194" t="s">
        <v>106</v>
      </c>
      <c r="D15" s="210">
        <v>1347</v>
      </c>
      <c r="E15" s="125">
        <v>-3.0935251798561159E-2</v>
      </c>
      <c r="F15" s="194" t="s">
        <v>125</v>
      </c>
      <c r="G15" s="210">
        <v>1260</v>
      </c>
      <c r="H15" s="47" t="s">
        <v>199</v>
      </c>
      <c r="I15" s="125">
        <v>3.7891268533772671E-2</v>
      </c>
      <c r="J15" s="181" t="s">
        <v>107</v>
      </c>
      <c r="K15" s="210">
        <v>1141</v>
      </c>
      <c r="L15" s="47" t="s">
        <v>199</v>
      </c>
      <c r="M15" s="127">
        <v>3.7272727272727346E-2</v>
      </c>
      <c r="N15" s="189" t="s">
        <v>195</v>
      </c>
      <c r="O15" s="210">
        <v>1105</v>
      </c>
      <c r="P15" s="47" t="s">
        <v>199</v>
      </c>
      <c r="Q15" s="129">
        <v>-5.4747647562018775E-2</v>
      </c>
      <c r="R15" s="181" t="s">
        <v>125</v>
      </c>
      <c r="S15" s="210">
        <v>1075</v>
      </c>
      <c r="T15" s="47"/>
      <c r="U15" s="129">
        <v>0.12683438155136262</v>
      </c>
    </row>
    <row r="16" spans="2:21" s="12" customFormat="1" ht="27.75" customHeight="1">
      <c r="B16" s="20">
        <v>10</v>
      </c>
      <c r="C16" s="194" t="s">
        <v>107</v>
      </c>
      <c r="D16" s="210">
        <v>1112</v>
      </c>
      <c r="E16" s="125">
        <v>-6.2555853440572351E-3</v>
      </c>
      <c r="F16" s="194" t="s">
        <v>107</v>
      </c>
      <c r="G16" s="210">
        <v>1119</v>
      </c>
      <c r="H16" s="47" t="s">
        <v>199</v>
      </c>
      <c r="I16" s="125">
        <v>-1.9281332164767795E-2</v>
      </c>
      <c r="J16" s="181" t="s">
        <v>195</v>
      </c>
      <c r="K16" s="210">
        <v>1083</v>
      </c>
      <c r="L16" s="47"/>
      <c r="M16" s="127">
        <v>-1.9909502262443479E-2</v>
      </c>
      <c r="N16" s="189" t="s">
        <v>107</v>
      </c>
      <c r="O16" s="210">
        <v>1100</v>
      </c>
      <c r="P16" s="47"/>
      <c r="Q16" s="129">
        <v>0.10441767068273089</v>
      </c>
      <c r="R16" s="181" t="s">
        <v>107</v>
      </c>
      <c r="S16" s="210">
        <v>996</v>
      </c>
      <c r="T16" s="47" t="s">
        <v>199</v>
      </c>
      <c r="U16" s="129">
        <v>0.16627634660421542</v>
      </c>
    </row>
    <row r="17" spans="1:21" s="12" customFormat="1" ht="27.75" customHeight="1">
      <c r="B17" s="20">
        <v>11</v>
      </c>
      <c r="C17" s="194" t="s">
        <v>173</v>
      </c>
      <c r="D17" s="210">
        <v>1084</v>
      </c>
      <c r="E17" s="125">
        <v>1.8796992481203034E-2</v>
      </c>
      <c r="F17" s="194" t="s">
        <v>173</v>
      </c>
      <c r="G17" s="210">
        <v>1064</v>
      </c>
      <c r="H17" s="47" t="s">
        <v>199</v>
      </c>
      <c r="I17" s="125">
        <v>-1.7543859649122862E-2</v>
      </c>
      <c r="J17" s="181" t="s">
        <v>106</v>
      </c>
      <c r="K17" s="210">
        <v>1056</v>
      </c>
      <c r="L17" s="47" t="s">
        <v>199</v>
      </c>
      <c r="M17" s="127">
        <v>-9.8976109215017094E-2</v>
      </c>
      <c r="N17" s="189" t="s">
        <v>128</v>
      </c>
      <c r="O17" s="210">
        <v>1081</v>
      </c>
      <c r="P17" s="47"/>
      <c r="Q17" s="129">
        <v>0.10193679918450571</v>
      </c>
      <c r="R17" s="181" t="s">
        <v>128</v>
      </c>
      <c r="S17" s="210">
        <v>981</v>
      </c>
      <c r="T17" s="47"/>
      <c r="U17" s="129">
        <v>3.4810126582278444E-2</v>
      </c>
    </row>
    <row r="18" spans="1:21" s="12" customFormat="1" ht="27.75" customHeight="1">
      <c r="B18" s="20">
        <v>12</v>
      </c>
      <c r="C18" s="194" t="s">
        <v>132</v>
      </c>
      <c r="D18" s="210">
        <v>814</v>
      </c>
      <c r="E18" s="125">
        <v>0.19882179675994105</v>
      </c>
      <c r="F18" s="194" t="s">
        <v>124</v>
      </c>
      <c r="G18" s="210">
        <v>761</v>
      </c>
      <c r="H18" s="47"/>
      <c r="I18" s="125">
        <v>5.2840158520475189E-3</v>
      </c>
      <c r="J18" s="181" t="s">
        <v>124</v>
      </c>
      <c r="K18" s="210">
        <v>757</v>
      </c>
      <c r="L18" s="47"/>
      <c r="M18" s="127">
        <v>4.8476454293628901E-2</v>
      </c>
      <c r="N18" s="189" t="s">
        <v>59</v>
      </c>
      <c r="O18" s="210">
        <v>759</v>
      </c>
      <c r="P18" s="47"/>
      <c r="Q18" s="129">
        <v>4.4016506189821225E-2</v>
      </c>
      <c r="R18" s="181" t="s">
        <v>59</v>
      </c>
      <c r="S18" s="210">
        <v>727</v>
      </c>
      <c r="T18" s="47"/>
      <c r="U18" s="129">
        <v>4.4540229885057459E-2</v>
      </c>
    </row>
    <row r="19" spans="1:21" s="12" customFormat="1" ht="27.75" customHeight="1">
      <c r="B19" s="20">
        <v>13</v>
      </c>
      <c r="C19" s="194" t="s">
        <v>124</v>
      </c>
      <c r="D19" s="210">
        <v>779</v>
      </c>
      <c r="E19" s="125">
        <v>2.3653088042050019E-2</v>
      </c>
      <c r="F19" s="194" t="s">
        <v>59</v>
      </c>
      <c r="G19" s="210">
        <v>748</v>
      </c>
      <c r="H19" s="47" t="s">
        <v>199</v>
      </c>
      <c r="I19" s="125">
        <v>3.8888888888888973E-2</v>
      </c>
      <c r="J19" s="181" t="s">
        <v>59</v>
      </c>
      <c r="K19" s="210">
        <v>720</v>
      </c>
      <c r="L19" s="47" t="s">
        <v>199</v>
      </c>
      <c r="M19" s="127">
        <v>-5.1383399209486202E-2</v>
      </c>
      <c r="N19" s="189" t="s">
        <v>118</v>
      </c>
      <c r="O19" s="210">
        <v>736</v>
      </c>
      <c r="P19" s="47"/>
      <c r="Q19" s="129">
        <v>4.1018387553040991E-2</v>
      </c>
      <c r="R19" s="181" t="s">
        <v>124</v>
      </c>
      <c r="S19" s="210">
        <v>720</v>
      </c>
      <c r="T19" s="47" t="s">
        <v>199</v>
      </c>
      <c r="U19" s="129">
        <v>-1.3869625520110951E-3</v>
      </c>
    </row>
    <row r="20" spans="1:21" s="12" customFormat="1" ht="27.75" customHeight="1">
      <c r="B20" s="20">
        <v>14</v>
      </c>
      <c r="C20" s="194" t="s">
        <v>59</v>
      </c>
      <c r="D20" s="210">
        <v>768</v>
      </c>
      <c r="E20" s="125">
        <v>2.673796791443861E-2</v>
      </c>
      <c r="F20" s="194" t="s">
        <v>7</v>
      </c>
      <c r="G20" s="210">
        <v>691</v>
      </c>
      <c r="H20" s="47" t="s">
        <v>199</v>
      </c>
      <c r="I20" s="125">
        <v>0.19550173010380623</v>
      </c>
      <c r="J20" s="181" t="s">
        <v>118</v>
      </c>
      <c r="K20" s="210">
        <v>719</v>
      </c>
      <c r="L20" s="47" t="s">
        <v>199</v>
      </c>
      <c r="M20" s="127">
        <v>-2.3097826086956541E-2</v>
      </c>
      <c r="N20" s="190" t="s">
        <v>124</v>
      </c>
      <c r="O20" s="210">
        <v>722</v>
      </c>
      <c r="P20" s="47"/>
      <c r="Q20" s="129">
        <v>2.7777777777777679E-3</v>
      </c>
      <c r="R20" s="182" t="s">
        <v>118</v>
      </c>
      <c r="S20" s="210">
        <v>707</v>
      </c>
      <c r="T20" s="47"/>
      <c r="U20" s="129">
        <v>1.8731988472622474E-2</v>
      </c>
    </row>
    <row r="21" spans="1:21" s="12" customFormat="1" ht="27.75" customHeight="1">
      <c r="B21" s="20">
        <v>15</v>
      </c>
      <c r="C21" s="194" t="s">
        <v>118</v>
      </c>
      <c r="D21" s="210">
        <v>707</v>
      </c>
      <c r="E21" s="125">
        <v>2.9112081513828159E-2</v>
      </c>
      <c r="F21" s="194" t="s">
        <v>118</v>
      </c>
      <c r="G21" s="210">
        <v>687</v>
      </c>
      <c r="H21" s="47" t="s">
        <v>199</v>
      </c>
      <c r="I21" s="125">
        <v>-4.4506258692628697E-2</v>
      </c>
      <c r="J21" s="181" t="s">
        <v>123</v>
      </c>
      <c r="K21" s="210">
        <v>631</v>
      </c>
      <c r="L21" s="47" t="s">
        <v>199</v>
      </c>
      <c r="M21" s="127">
        <v>1.6103059581320522E-2</v>
      </c>
      <c r="N21" s="189" t="s">
        <v>123</v>
      </c>
      <c r="O21" s="210">
        <v>621</v>
      </c>
      <c r="P21" s="47"/>
      <c r="Q21" s="129">
        <v>4.7217537942664478E-2</v>
      </c>
      <c r="R21" s="181" t="s">
        <v>123</v>
      </c>
      <c r="S21" s="210">
        <v>593</v>
      </c>
      <c r="T21" s="47"/>
      <c r="U21" s="129">
        <v>0.411904761904762</v>
      </c>
    </row>
    <row r="22" spans="1:21" s="12" customFormat="1" ht="27.75" customHeight="1">
      <c r="B22" s="20">
        <v>16</v>
      </c>
      <c r="C22" s="194" t="s">
        <v>7</v>
      </c>
      <c r="D22" s="210">
        <v>698</v>
      </c>
      <c r="E22" s="125">
        <v>1.013024602026058E-2</v>
      </c>
      <c r="F22" s="194" t="s">
        <v>132</v>
      </c>
      <c r="G22" s="210">
        <v>679</v>
      </c>
      <c r="H22" s="47" t="s">
        <v>199</v>
      </c>
      <c r="I22" s="125">
        <v>0.24587155963302743</v>
      </c>
      <c r="J22" s="182" t="s">
        <v>196</v>
      </c>
      <c r="K22" s="210">
        <v>613</v>
      </c>
      <c r="L22" s="47" t="s">
        <v>199</v>
      </c>
      <c r="M22" s="127">
        <v>0.10450450450450455</v>
      </c>
      <c r="N22" s="189" t="s">
        <v>196</v>
      </c>
      <c r="O22" s="210">
        <v>555</v>
      </c>
      <c r="P22" s="47" t="s">
        <v>199</v>
      </c>
      <c r="Q22" s="129">
        <v>2.9684601113172615E-2</v>
      </c>
      <c r="R22" s="181" t="s">
        <v>196</v>
      </c>
      <c r="S22" s="210">
        <v>539</v>
      </c>
      <c r="T22" s="47"/>
      <c r="U22" s="129">
        <v>-7.3664825046040328E-3</v>
      </c>
    </row>
    <row r="23" spans="1:21" s="12" customFormat="1" ht="27.75" customHeight="1">
      <c r="B23" s="20">
        <v>17</v>
      </c>
      <c r="C23" s="194" t="s">
        <v>121</v>
      </c>
      <c r="D23" s="210">
        <v>667</v>
      </c>
      <c r="E23" s="125">
        <v>1.2139605462822445E-2</v>
      </c>
      <c r="F23" s="194" t="s">
        <v>121</v>
      </c>
      <c r="G23" s="210">
        <v>659</v>
      </c>
      <c r="H23" s="47" t="s">
        <v>199</v>
      </c>
      <c r="I23" s="125">
        <v>7.5040783034257652E-2</v>
      </c>
      <c r="J23" s="181" t="s">
        <v>7</v>
      </c>
      <c r="K23" s="210">
        <v>578</v>
      </c>
      <c r="L23" s="47" t="s">
        <v>199</v>
      </c>
      <c r="M23" s="127">
        <v>0.56216216216216219</v>
      </c>
      <c r="N23" s="189" t="s">
        <v>132</v>
      </c>
      <c r="O23" s="210">
        <v>464</v>
      </c>
      <c r="P23" s="47"/>
      <c r="Q23" s="129">
        <v>8.4112149532710179E-2</v>
      </c>
      <c r="R23" s="181" t="s">
        <v>132</v>
      </c>
      <c r="S23" s="210">
        <v>428</v>
      </c>
      <c r="T23" s="47"/>
      <c r="U23" s="129">
        <v>7.268170426065157E-2</v>
      </c>
    </row>
    <row r="24" spans="1:21" s="12" customFormat="1" ht="27.75" customHeight="1">
      <c r="B24" s="20">
        <v>18</v>
      </c>
      <c r="C24" s="194" t="s">
        <v>123</v>
      </c>
      <c r="D24" s="210">
        <v>659</v>
      </c>
      <c r="E24" s="125">
        <v>4.5731707317073766E-3</v>
      </c>
      <c r="F24" s="194" t="s">
        <v>123</v>
      </c>
      <c r="G24" s="210">
        <v>656</v>
      </c>
      <c r="H24" s="47" t="s">
        <v>199</v>
      </c>
      <c r="I24" s="125">
        <v>3.961965134706813E-2</v>
      </c>
      <c r="J24" s="181" t="s">
        <v>132</v>
      </c>
      <c r="K24" s="210">
        <v>545</v>
      </c>
      <c r="L24" s="47" t="s">
        <v>199</v>
      </c>
      <c r="M24" s="127">
        <v>0.17456896551724133</v>
      </c>
      <c r="N24" s="189" t="s">
        <v>146</v>
      </c>
      <c r="O24" s="210">
        <v>444</v>
      </c>
      <c r="P24" s="47"/>
      <c r="Q24" s="129">
        <v>3.9812646370023463E-2</v>
      </c>
      <c r="R24" s="181" t="s">
        <v>146</v>
      </c>
      <c r="S24" s="210">
        <v>427</v>
      </c>
      <c r="T24" s="47"/>
      <c r="U24" s="129">
        <v>5.1724137931034475E-2</v>
      </c>
    </row>
    <row r="25" spans="1:21" s="12" customFormat="1" ht="27.75" customHeight="1">
      <c r="B25" s="20">
        <v>19</v>
      </c>
      <c r="C25" s="194" t="s">
        <v>146</v>
      </c>
      <c r="D25" s="210">
        <v>466</v>
      </c>
      <c r="E25" s="125">
        <v>9.6470588235294086E-2</v>
      </c>
      <c r="F25" s="194" t="s">
        <v>146</v>
      </c>
      <c r="G25" s="210">
        <v>425</v>
      </c>
      <c r="H25" s="47" t="s">
        <v>199</v>
      </c>
      <c r="I25" s="125">
        <v>-4.9217002237136431E-2</v>
      </c>
      <c r="J25" s="181" t="s">
        <v>146</v>
      </c>
      <c r="K25" s="210">
        <v>447</v>
      </c>
      <c r="L25" s="47" t="s">
        <v>199</v>
      </c>
      <c r="M25" s="127">
        <v>6.7567567567567988E-3</v>
      </c>
      <c r="N25" s="189" t="s">
        <v>198</v>
      </c>
      <c r="O25" s="210">
        <v>442</v>
      </c>
      <c r="P25" s="47"/>
      <c r="Q25" s="225">
        <v>1.0182648401826486</v>
      </c>
      <c r="R25" s="181" t="s">
        <v>7</v>
      </c>
      <c r="S25" s="210">
        <v>360</v>
      </c>
      <c r="T25" s="47" t="s">
        <v>199</v>
      </c>
      <c r="U25" s="129">
        <v>0.11111111111111116</v>
      </c>
    </row>
    <row r="26" spans="1:21" s="12" customFormat="1" ht="27.75" customHeight="1">
      <c r="B26" s="20">
        <v>20</v>
      </c>
      <c r="C26" s="194" t="s">
        <v>110</v>
      </c>
      <c r="D26" s="210">
        <v>360</v>
      </c>
      <c r="E26" s="125">
        <v>5.8823529411764719E-2</v>
      </c>
      <c r="F26" s="194" t="s">
        <v>110</v>
      </c>
      <c r="G26" s="210">
        <v>340</v>
      </c>
      <c r="H26" s="47" t="s">
        <v>199</v>
      </c>
      <c r="I26" s="125">
        <v>5.5900621118012417E-2</v>
      </c>
      <c r="J26" s="181" t="s">
        <v>135</v>
      </c>
      <c r="K26" s="210">
        <v>339</v>
      </c>
      <c r="L26" s="47" t="s">
        <v>199</v>
      </c>
      <c r="M26" s="127">
        <v>-3.1428571428571472E-2</v>
      </c>
      <c r="N26" s="189" t="s">
        <v>7</v>
      </c>
      <c r="O26" s="210">
        <v>370</v>
      </c>
      <c r="P26" s="47" t="s">
        <v>199</v>
      </c>
      <c r="Q26" s="129">
        <v>2.7777777777777679E-2</v>
      </c>
      <c r="R26" s="181" t="s">
        <v>135</v>
      </c>
      <c r="S26" s="210">
        <v>351</v>
      </c>
      <c r="T26" s="47"/>
      <c r="U26" s="129">
        <v>-3.0386740331491691E-2</v>
      </c>
    </row>
    <row r="27" spans="1:21" s="12" customFormat="1" ht="27.75" customHeight="1">
      <c r="B27" s="20">
        <v>21</v>
      </c>
      <c r="C27" s="194" t="s">
        <v>198</v>
      </c>
      <c r="D27" s="210">
        <v>356</v>
      </c>
      <c r="E27" s="125">
        <v>0.5822222222222222</v>
      </c>
      <c r="F27" s="194" t="s">
        <v>135</v>
      </c>
      <c r="G27" s="210">
        <v>323</v>
      </c>
      <c r="H27" s="47"/>
      <c r="I27" s="125">
        <v>-4.71976401179941E-2</v>
      </c>
      <c r="J27" s="181" t="s">
        <v>110</v>
      </c>
      <c r="K27" s="210">
        <v>322</v>
      </c>
      <c r="L27" s="47" t="s">
        <v>199</v>
      </c>
      <c r="M27" s="127">
        <v>-1.8292682926829285E-2</v>
      </c>
      <c r="N27" s="189" t="s">
        <v>135</v>
      </c>
      <c r="O27" s="210">
        <v>350</v>
      </c>
      <c r="P27" s="47"/>
      <c r="Q27" s="129">
        <v>-2.8490028490028019E-3</v>
      </c>
      <c r="R27" s="181" t="s">
        <v>110</v>
      </c>
      <c r="S27" s="210">
        <v>348</v>
      </c>
      <c r="T27" s="47"/>
      <c r="U27" s="129">
        <v>-8.5470085470085166E-3</v>
      </c>
    </row>
    <row r="28" spans="1:21" s="12" customFormat="1" ht="27.75" customHeight="1">
      <c r="B28" s="20">
        <v>22</v>
      </c>
      <c r="C28" s="194" t="s">
        <v>135</v>
      </c>
      <c r="D28" s="210">
        <v>356</v>
      </c>
      <c r="E28" s="125">
        <v>0.10216718266253877</v>
      </c>
      <c r="F28" s="194" t="s">
        <v>111</v>
      </c>
      <c r="G28" s="210">
        <v>273</v>
      </c>
      <c r="H28" s="47" t="s">
        <v>199</v>
      </c>
      <c r="I28" s="125">
        <v>3.0188679245283012E-2</v>
      </c>
      <c r="J28" s="181" t="s">
        <v>162</v>
      </c>
      <c r="K28" s="210">
        <v>281</v>
      </c>
      <c r="L28" s="47" t="s">
        <v>199</v>
      </c>
      <c r="M28" s="127">
        <v>4.8507462686567138E-2</v>
      </c>
      <c r="N28" s="189" t="s">
        <v>110</v>
      </c>
      <c r="O28" s="210">
        <v>328</v>
      </c>
      <c r="P28" s="47"/>
      <c r="Q28" s="129">
        <v>-5.7471264367816133E-2</v>
      </c>
      <c r="R28" s="181" t="s">
        <v>197</v>
      </c>
      <c r="S28" s="210">
        <v>314</v>
      </c>
      <c r="T28" s="47"/>
      <c r="U28" s="129">
        <v>2.614379084967311E-2</v>
      </c>
    </row>
    <row r="29" spans="1:21" s="12" customFormat="1" ht="27.75" customHeight="1">
      <c r="B29" s="20">
        <v>23</v>
      </c>
      <c r="C29" s="194" t="s">
        <v>111</v>
      </c>
      <c r="D29" s="210">
        <v>305</v>
      </c>
      <c r="E29" s="125">
        <v>0.11721611721611724</v>
      </c>
      <c r="F29" s="194" t="s">
        <v>162</v>
      </c>
      <c r="G29" s="210">
        <v>270</v>
      </c>
      <c r="H29" s="47"/>
      <c r="I29" s="125">
        <v>-3.9145907473309594E-2</v>
      </c>
      <c r="J29" s="181" t="s">
        <v>197</v>
      </c>
      <c r="K29" s="210">
        <v>265</v>
      </c>
      <c r="L29" s="47" t="s">
        <v>199</v>
      </c>
      <c r="M29" s="127">
        <v>-2.2140221402214055E-2</v>
      </c>
      <c r="N29" s="189" t="s">
        <v>197</v>
      </c>
      <c r="O29" s="210">
        <v>271</v>
      </c>
      <c r="P29" s="47"/>
      <c r="Q29" s="129">
        <v>-0.13694267515923564</v>
      </c>
      <c r="R29" s="181" t="s">
        <v>127</v>
      </c>
      <c r="S29" s="210">
        <v>266</v>
      </c>
      <c r="T29" s="47" t="s">
        <v>199</v>
      </c>
      <c r="U29" s="129">
        <v>-4.6594982078853042E-2</v>
      </c>
    </row>
    <row r="30" spans="1:21" s="12" customFormat="1" ht="27.75" customHeight="1">
      <c r="B30" s="20">
        <v>24</v>
      </c>
      <c r="C30" s="194" t="s">
        <v>162</v>
      </c>
      <c r="D30" s="210">
        <v>292</v>
      </c>
      <c r="E30" s="125">
        <v>8.1481481481481488E-2</v>
      </c>
      <c r="F30" s="194" t="s">
        <v>127</v>
      </c>
      <c r="G30" s="210">
        <v>263</v>
      </c>
      <c r="H30" s="47" t="s">
        <v>199</v>
      </c>
      <c r="I30" s="125">
        <v>1.1538461538461497E-2</v>
      </c>
      <c r="J30" s="181" t="s">
        <v>127</v>
      </c>
      <c r="K30" s="210">
        <v>260</v>
      </c>
      <c r="L30" s="47" t="s">
        <v>199</v>
      </c>
      <c r="M30" s="127">
        <v>-4.0590405904059046E-2</v>
      </c>
      <c r="N30" s="189" t="s">
        <v>127</v>
      </c>
      <c r="O30" s="210">
        <v>271</v>
      </c>
      <c r="P30" s="47"/>
      <c r="Q30" s="129">
        <v>1.8796992481203034E-2</v>
      </c>
      <c r="R30" s="181" t="s">
        <v>162</v>
      </c>
      <c r="S30" s="210">
        <v>264</v>
      </c>
      <c r="T30" s="47" t="s">
        <v>199</v>
      </c>
      <c r="U30" s="129">
        <v>3.937007874015741E-2</v>
      </c>
    </row>
    <row r="31" spans="1:21" s="12" customFormat="1" ht="27.75" customHeight="1" thickBot="1">
      <c r="B31" s="23">
        <v>25</v>
      </c>
      <c r="C31" s="195" t="s">
        <v>155</v>
      </c>
      <c r="D31" s="212">
        <v>280</v>
      </c>
      <c r="E31" s="126">
        <v>0.17154811715481166</v>
      </c>
      <c r="F31" s="195" t="s">
        <v>137</v>
      </c>
      <c r="G31" s="212">
        <v>241</v>
      </c>
      <c r="H31" s="48"/>
      <c r="I31" s="220">
        <v>-6.949806949806947E-2</v>
      </c>
      <c r="J31" s="183" t="s">
        <v>137</v>
      </c>
      <c r="K31" s="212">
        <v>259</v>
      </c>
      <c r="L31" s="48" t="s">
        <v>199</v>
      </c>
      <c r="M31" s="140">
        <v>-2.2641509433962259E-2</v>
      </c>
      <c r="N31" s="191" t="s">
        <v>162</v>
      </c>
      <c r="O31" s="212">
        <v>268</v>
      </c>
      <c r="P31" s="48" t="s">
        <v>199</v>
      </c>
      <c r="Q31" s="131">
        <v>1.5151515151515138E-2</v>
      </c>
      <c r="R31" s="183" t="s">
        <v>177</v>
      </c>
      <c r="S31" s="212">
        <v>246</v>
      </c>
      <c r="T31" s="48"/>
      <c r="U31" s="131">
        <v>5.579399141630903E-2</v>
      </c>
    </row>
    <row r="32" spans="1:21" ht="15" customHeight="1">
      <c r="A32" s="55"/>
      <c r="C32" s="196"/>
      <c r="F32" s="196"/>
    </row>
    <row r="33" spans="2:21" ht="15" customHeight="1">
      <c r="B33" s="56" t="s">
        <v>560</v>
      </c>
      <c r="C33" s="196"/>
      <c r="F33" s="196"/>
    </row>
    <row r="34" spans="2:21" ht="15" customHeight="1">
      <c r="C34" s="56"/>
      <c r="F34" s="56"/>
    </row>
    <row r="35" spans="2:21" ht="15" customHeight="1">
      <c r="C35" s="297" t="s">
        <v>558</v>
      </c>
    </row>
    <row r="36" spans="2:21" ht="16.5" customHeight="1">
      <c r="C36" s="297" t="s">
        <v>559</v>
      </c>
    </row>
    <row r="37" spans="2:21" ht="38.25" customHeight="1">
      <c r="C37" s="56"/>
      <c r="D37" s="14"/>
      <c r="E37" s="115"/>
      <c r="F37" s="300"/>
      <c r="G37" s="300"/>
      <c r="H37" s="300"/>
      <c r="I37" s="111"/>
      <c r="J37" s="300"/>
      <c r="K37" s="300"/>
      <c r="L37" s="300"/>
      <c r="M37" s="111"/>
      <c r="N37" s="200"/>
      <c r="O37" s="300"/>
      <c r="P37" s="300"/>
      <c r="Q37" s="111"/>
      <c r="R37" s="300"/>
      <c r="S37" s="300"/>
      <c r="T37" s="300"/>
    </row>
    <row r="38" spans="2:21" ht="13.35" customHeight="1" thickBot="1"/>
    <row r="39" spans="2:21" ht="30.75" customHeight="1">
      <c r="B39" s="1866" t="s">
        <v>138</v>
      </c>
      <c r="C39" s="1868" t="s">
        <v>549</v>
      </c>
      <c r="D39" s="1869"/>
      <c r="E39" s="1870"/>
      <c r="F39" s="1868" t="s">
        <v>541</v>
      </c>
      <c r="G39" s="1869"/>
      <c r="H39" s="1869"/>
      <c r="I39" s="1870"/>
      <c r="J39" s="1861" t="s">
        <v>543</v>
      </c>
      <c r="K39" s="1862"/>
      <c r="L39" s="1862"/>
      <c r="M39" s="1863"/>
      <c r="N39" s="1861" t="s">
        <v>545</v>
      </c>
      <c r="O39" s="1862"/>
      <c r="P39" s="1862"/>
      <c r="Q39" s="1863"/>
      <c r="R39" s="1861" t="s">
        <v>547</v>
      </c>
      <c r="S39" s="1862"/>
      <c r="T39" s="1862"/>
      <c r="U39" s="1863"/>
    </row>
    <row r="40" spans="2:21" ht="30.75" customHeight="1" thickBot="1">
      <c r="B40" s="1871"/>
      <c r="C40" s="52" t="s">
        <v>506</v>
      </c>
      <c r="D40" s="299" t="s">
        <v>457</v>
      </c>
      <c r="E40" s="113" t="s">
        <v>458</v>
      </c>
      <c r="F40" s="52" t="s">
        <v>506</v>
      </c>
      <c r="G40" s="1864" t="s">
        <v>457</v>
      </c>
      <c r="H40" s="1865"/>
      <c r="I40" s="113" t="s">
        <v>458</v>
      </c>
      <c r="J40" s="52" t="s">
        <v>506</v>
      </c>
      <c r="K40" s="1864" t="s">
        <v>457</v>
      </c>
      <c r="L40" s="1865"/>
      <c r="M40" s="113" t="s">
        <v>458</v>
      </c>
      <c r="N40" s="52" t="s">
        <v>506</v>
      </c>
      <c r="O40" s="1864" t="s">
        <v>457</v>
      </c>
      <c r="P40" s="1865"/>
      <c r="Q40" s="113" t="s">
        <v>458</v>
      </c>
      <c r="R40" s="52" t="s">
        <v>506</v>
      </c>
      <c r="S40" s="1864" t="s">
        <v>457</v>
      </c>
      <c r="T40" s="1865"/>
      <c r="U40" s="113" t="s">
        <v>458</v>
      </c>
    </row>
    <row r="41" spans="2:21" ht="27.75" customHeight="1">
      <c r="B41" s="38">
        <v>26</v>
      </c>
      <c r="C41" s="197" t="s">
        <v>127</v>
      </c>
      <c r="D41" s="214">
        <v>277</v>
      </c>
      <c r="E41" s="145">
        <v>5.323193916349811E-2</v>
      </c>
      <c r="F41" s="197" t="s">
        <v>155</v>
      </c>
      <c r="G41" s="214">
        <v>239</v>
      </c>
      <c r="H41" s="49"/>
      <c r="I41" s="145">
        <v>5.7522123893805288E-2</v>
      </c>
      <c r="J41" s="184" t="s">
        <v>155</v>
      </c>
      <c r="K41" s="214">
        <v>226</v>
      </c>
      <c r="L41" s="49" t="s">
        <v>199</v>
      </c>
      <c r="M41" s="134">
        <v>2.7272727272727337E-2</v>
      </c>
      <c r="N41" s="184" t="s">
        <v>137</v>
      </c>
      <c r="O41" s="214">
        <v>265</v>
      </c>
      <c r="P41" s="49"/>
      <c r="Q41" s="134">
        <v>0.16740088105726869</v>
      </c>
      <c r="R41" s="184" t="s">
        <v>137</v>
      </c>
      <c r="S41" s="217">
        <v>227</v>
      </c>
      <c r="T41" s="57"/>
      <c r="U41" s="134">
        <v>7.0754716981132004E-2</v>
      </c>
    </row>
    <row r="42" spans="2:21" ht="27.75" customHeight="1">
      <c r="B42" s="39">
        <v>27</v>
      </c>
      <c r="C42" s="198" t="s">
        <v>175</v>
      </c>
      <c r="D42" s="215">
        <v>259</v>
      </c>
      <c r="E42" s="132">
        <v>0.67096774193548381</v>
      </c>
      <c r="F42" s="198" t="s">
        <v>198</v>
      </c>
      <c r="G42" s="215">
        <v>225</v>
      </c>
      <c r="H42" s="50"/>
      <c r="I42" s="221">
        <v>2.7397260273972712E-2</v>
      </c>
      <c r="J42" s="185" t="s">
        <v>198</v>
      </c>
      <c r="K42" s="215">
        <v>219</v>
      </c>
      <c r="L42" s="50"/>
      <c r="M42" s="135">
        <v>-0.50452488687782804</v>
      </c>
      <c r="N42" s="185" t="s">
        <v>155</v>
      </c>
      <c r="O42" s="215">
        <v>220</v>
      </c>
      <c r="P42" s="50"/>
      <c r="Q42" s="135">
        <v>3.7735849056603765E-2</v>
      </c>
      <c r="R42" s="185" t="s">
        <v>198</v>
      </c>
      <c r="S42" s="215">
        <v>219</v>
      </c>
      <c r="T42" s="50"/>
      <c r="U42" s="135">
        <v>-0.40163934426229508</v>
      </c>
    </row>
    <row r="43" spans="2:21" ht="27.75" customHeight="1">
      <c r="B43" s="39">
        <v>28</v>
      </c>
      <c r="C43" s="198" t="s">
        <v>137</v>
      </c>
      <c r="D43" s="215">
        <v>228</v>
      </c>
      <c r="E43" s="132">
        <v>-5.3941908713692976E-2</v>
      </c>
      <c r="F43" s="198" t="s">
        <v>131</v>
      </c>
      <c r="G43" s="215">
        <v>192</v>
      </c>
      <c r="H43" s="50" t="s">
        <v>199</v>
      </c>
      <c r="I43" s="221">
        <v>0</v>
      </c>
      <c r="J43" s="185" t="s">
        <v>151</v>
      </c>
      <c r="K43" s="215">
        <v>199</v>
      </c>
      <c r="L43" s="50" t="s">
        <v>199</v>
      </c>
      <c r="M43" s="223">
        <v>-5.0000000000000044E-3</v>
      </c>
      <c r="N43" s="185" t="s">
        <v>151</v>
      </c>
      <c r="O43" s="215">
        <v>200</v>
      </c>
      <c r="P43" s="50"/>
      <c r="Q43" s="135">
        <v>-2.9126213592232997E-2</v>
      </c>
      <c r="R43" s="185" t="s">
        <v>155</v>
      </c>
      <c r="S43" s="215">
        <v>212</v>
      </c>
      <c r="T43" s="50"/>
      <c r="U43" s="135">
        <v>9.2783505154639068E-2</v>
      </c>
    </row>
    <row r="44" spans="2:21" ht="27.75" customHeight="1">
      <c r="B44" s="39">
        <v>29</v>
      </c>
      <c r="C44" s="198" t="s">
        <v>177</v>
      </c>
      <c r="D44" s="215">
        <v>221</v>
      </c>
      <c r="E44" s="132">
        <v>0.20765027322404372</v>
      </c>
      <c r="F44" s="198" t="s">
        <v>151</v>
      </c>
      <c r="G44" s="215">
        <v>192</v>
      </c>
      <c r="H44" s="50" t="s">
        <v>199</v>
      </c>
      <c r="I44" s="221">
        <v>-3.5175879396984966E-2</v>
      </c>
      <c r="J44" s="185" t="s">
        <v>108</v>
      </c>
      <c r="K44" s="215">
        <v>192</v>
      </c>
      <c r="L44" s="50" t="s">
        <v>199</v>
      </c>
      <c r="M44" s="135">
        <v>4.3478260869565188E-2</v>
      </c>
      <c r="N44" s="185" t="s">
        <v>108</v>
      </c>
      <c r="O44" s="215">
        <v>184</v>
      </c>
      <c r="P44" s="50" t="s">
        <v>199</v>
      </c>
      <c r="Q44" s="135">
        <v>-5.1546391752577359E-2</v>
      </c>
      <c r="R44" s="185" t="s">
        <v>151</v>
      </c>
      <c r="S44" s="215">
        <v>206</v>
      </c>
      <c r="T44" s="50"/>
      <c r="U44" s="135">
        <v>-3.7383177570093462E-2</v>
      </c>
    </row>
    <row r="45" spans="2:21" ht="27.75" customHeight="1">
      <c r="B45" s="39">
        <v>30</v>
      </c>
      <c r="C45" s="198" t="s">
        <v>108</v>
      </c>
      <c r="D45" s="215">
        <v>216</v>
      </c>
      <c r="E45" s="132">
        <v>0.125</v>
      </c>
      <c r="F45" s="198" t="s">
        <v>108</v>
      </c>
      <c r="G45" s="215">
        <v>192</v>
      </c>
      <c r="H45" s="50" t="s">
        <v>199</v>
      </c>
      <c r="I45" s="221">
        <v>0</v>
      </c>
      <c r="J45" s="185" t="s">
        <v>131</v>
      </c>
      <c r="K45" s="215">
        <v>192</v>
      </c>
      <c r="L45" s="50" t="s">
        <v>199</v>
      </c>
      <c r="M45" s="135">
        <v>0.21518987341772156</v>
      </c>
      <c r="N45" s="185" t="s">
        <v>143</v>
      </c>
      <c r="O45" s="215">
        <v>159</v>
      </c>
      <c r="P45" s="50"/>
      <c r="Q45" s="135">
        <v>-2.4539877300613466E-2</v>
      </c>
      <c r="R45" s="185" t="s">
        <v>108</v>
      </c>
      <c r="S45" s="215">
        <v>194</v>
      </c>
      <c r="T45" s="50" t="s">
        <v>199</v>
      </c>
      <c r="U45" s="135">
        <v>-6.2801932367149704E-2</v>
      </c>
    </row>
    <row r="46" spans="2:21" ht="27.75" customHeight="1">
      <c r="B46" s="39">
        <v>31</v>
      </c>
      <c r="C46" s="198" t="s">
        <v>131</v>
      </c>
      <c r="D46" s="215">
        <v>196</v>
      </c>
      <c r="E46" s="132">
        <v>2.0833333333333259E-2</v>
      </c>
      <c r="F46" s="198" t="s">
        <v>177</v>
      </c>
      <c r="G46" s="215">
        <v>183</v>
      </c>
      <c r="H46" s="50"/>
      <c r="I46" s="221">
        <v>0.1806451612903226</v>
      </c>
      <c r="J46" s="185" t="s">
        <v>177</v>
      </c>
      <c r="K46" s="215">
        <v>155</v>
      </c>
      <c r="L46" s="50"/>
      <c r="M46" s="135">
        <v>0.18320610687022909</v>
      </c>
      <c r="N46" s="185" t="s">
        <v>131</v>
      </c>
      <c r="O46" s="215">
        <v>158</v>
      </c>
      <c r="P46" s="50"/>
      <c r="Q46" s="135">
        <v>6.0402684563758413E-2</v>
      </c>
      <c r="R46" s="185" t="s">
        <v>143</v>
      </c>
      <c r="S46" s="215">
        <v>163</v>
      </c>
      <c r="T46" s="50"/>
      <c r="U46" s="135">
        <v>0.13986013986013979</v>
      </c>
    </row>
    <row r="47" spans="2:21" ht="27.75" customHeight="1">
      <c r="B47" s="39">
        <v>32</v>
      </c>
      <c r="C47" s="198" t="s">
        <v>148</v>
      </c>
      <c r="D47" s="215">
        <v>182</v>
      </c>
      <c r="E47" s="132">
        <v>0.28169014084507049</v>
      </c>
      <c r="F47" s="198" t="s">
        <v>175</v>
      </c>
      <c r="G47" s="215">
        <v>155</v>
      </c>
      <c r="H47" s="50" t="s">
        <v>199</v>
      </c>
      <c r="I47" s="224">
        <v>1.0666666666666669</v>
      </c>
      <c r="J47" s="185" t="s">
        <v>148</v>
      </c>
      <c r="K47" s="215">
        <v>125</v>
      </c>
      <c r="L47" s="50" t="s">
        <v>199</v>
      </c>
      <c r="M47" s="135">
        <v>0.68918918918918926</v>
      </c>
      <c r="N47" s="185" t="s">
        <v>177</v>
      </c>
      <c r="O47" s="215">
        <v>131</v>
      </c>
      <c r="P47" s="50"/>
      <c r="Q47" s="135">
        <v>-0.46747967479674801</v>
      </c>
      <c r="R47" s="185" t="s">
        <v>131</v>
      </c>
      <c r="S47" s="215">
        <v>149</v>
      </c>
      <c r="T47" s="50"/>
      <c r="U47" s="135">
        <v>0.1640625</v>
      </c>
    </row>
    <row r="48" spans="2:21" ht="27.75" customHeight="1">
      <c r="B48" s="39">
        <v>33</v>
      </c>
      <c r="C48" s="198" t="s">
        <v>151</v>
      </c>
      <c r="D48" s="215">
        <v>172</v>
      </c>
      <c r="E48" s="132">
        <v>-0.10416666666666663</v>
      </c>
      <c r="F48" s="198" t="s">
        <v>148</v>
      </c>
      <c r="G48" s="215">
        <v>142</v>
      </c>
      <c r="H48" s="50" t="s">
        <v>199</v>
      </c>
      <c r="I48" s="221">
        <v>0.1359999999999999</v>
      </c>
      <c r="J48" s="185" t="s">
        <v>113</v>
      </c>
      <c r="K48" s="215">
        <v>115</v>
      </c>
      <c r="L48" s="50" t="s">
        <v>199</v>
      </c>
      <c r="M48" s="135">
        <v>-3.3613445378151252E-2</v>
      </c>
      <c r="N48" s="185" t="s">
        <v>191</v>
      </c>
      <c r="O48" s="215">
        <v>126</v>
      </c>
      <c r="P48" s="50"/>
      <c r="Q48" s="135">
        <v>3.2786885245901676E-2</v>
      </c>
      <c r="R48" s="185" t="s">
        <v>191</v>
      </c>
      <c r="S48" s="215">
        <v>122</v>
      </c>
      <c r="T48" s="50"/>
      <c r="U48" s="135">
        <v>9.9099099099099197E-2</v>
      </c>
    </row>
    <row r="49" spans="2:21" ht="27.75" customHeight="1">
      <c r="B49" s="39">
        <v>34</v>
      </c>
      <c r="C49" s="198" t="s">
        <v>113</v>
      </c>
      <c r="D49" s="215">
        <v>140</v>
      </c>
      <c r="E49" s="132">
        <v>1.449275362318847E-2</v>
      </c>
      <c r="F49" s="198" t="s">
        <v>113</v>
      </c>
      <c r="G49" s="215">
        <v>138</v>
      </c>
      <c r="H49" s="50"/>
      <c r="I49" s="221">
        <v>0.19999999999999996</v>
      </c>
      <c r="J49" s="203" t="s">
        <v>139</v>
      </c>
      <c r="K49" s="215">
        <v>114</v>
      </c>
      <c r="L49" s="50"/>
      <c r="M49" s="135">
        <v>-3.3898305084745783E-2</v>
      </c>
      <c r="N49" s="185" t="s">
        <v>113</v>
      </c>
      <c r="O49" s="215">
        <v>119</v>
      </c>
      <c r="P49" s="50"/>
      <c r="Q49" s="135">
        <v>2.5862068965517349E-2</v>
      </c>
      <c r="R49" s="185" t="s">
        <v>113</v>
      </c>
      <c r="S49" s="215">
        <v>116</v>
      </c>
      <c r="T49" s="50" t="s">
        <v>199</v>
      </c>
      <c r="U49" s="135">
        <v>7.4074074074074181E-2</v>
      </c>
    </row>
    <row r="50" spans="2:21" ht="27.75" customHeight="1">
      <c r="B50" s="39">
        <v>35</v>
      </c>
      <c r="C50" s="198" t="s">
        <v>153</v>
      </c>
      <c r="D50" s="215">
        <v>138</v>
      </c>
      <c r="E50" s="132">
        <v>0.68292682926829262</v>
      </c>
      <c r="F50" s="198" t="s">
        <v>143</v>
      </c>
      <c r="G50" s="215">
        <v>130</v>
      </c>
      <c r="H50" s="50"/>
      <c r="I50" s="221">
        <v>0.38297872340425543</v>
      </c>
      <c r="J50" s="185" t="s">
        <v>144</v>
      </c>
      <c r="K50" s="215">
        <v>103</v>
      </c>
      <c r="L50" s="50"/>
      <c r="M50" s="135">
        <v>1.980198019801982E-2</v>
      </c>
      <c r="N50" s="203" t="s">
        <v>139</v>
      </c>
      <c r="O50" s="215">
        <v>118</v>
      </c>
      <c r="P50" s="50"/>
      <c r="Q50" s="135">
        <v>2.6086956521739202E-2</v>
      </c>
      <c r="R50" s="203" t="s">
        <v>139</v>
      </c>
      <c r="S50" s="215">
        <v>115</v>
      </c>
      <c r="T50" s="50"/>
      <c r="U50" s="135">
        <v>2.6785714285714191E-2</v>
      </c>
    </row>
    <row r="51" spans="2:21" ht="27.75" customHeight="1">
      <c r="B51" s="39">
        <v>36</v>
      </c>
      <c r="C51" s="203" t="s">
        <v>188</v>
      </c>
      <c r="D51" s="215">
        <v>131</v>
      </c>
      <c r="E51" s="218">
        <v>1.2203389830508473</v>
      </c>
      <c r="F51" s="198" t="s">
        <v>147</v>
      </c>
      <c r="G51" s="215">
        <v>121</v>
      </c>
      <c r="H51" s="50"/>
      <c r="I51" s="148">
        <v>0.30107526881720426</v>
      </c>
      <c r="J51" s="185" t="s">
        <v>143</v>
      </c>
      <c r="K51" s="215">
        <v>94</v>
      </c>
      <c r="L51" s="50" t="s">
        <v>199</v>
      </c>
      <c r="M51" s="148">
        <v>-0.4088050314465409</v>
      </c>
      <c r="N51" s="185" t="s">
        <v>144</v>
      </c>
      <c r="O51" s="215">
        <v>101</v>
      </c>
      <c r="P51" s="50"/>
      <c r="Q51" s="135">
        <v>-1.9417475728155331E-2</v>
      </c>
      <c r="R51" s="185" t="s">
        <v>144</v>
      </c>
      <c r="S51" s="215">
        <v>103</v>
      </c>
      <c r="T51" s="50"/>
      <c r="U51" s="135">
        <v>-9.6153846153845812E-3</v>
      </c>
    </row>
    <row r="52" spans="2:21" ht="27.75" customHeight="1">
      <c r="B52" s="39">
        <v>37</v>
      </c>
      <c r="C52" s="198" t="s">
        <v>143</v>
      </c>
      <c r="D52" s="215">
        <v>128</v>
      </c>
      <c r="E52" s="132">
        <v>-1.538461538461533E-2</v>
      </c>
      <c r="F52" s="202" t="s">
        <v>139</v>
      </c>
      <c r="G52" s="215">
        <v>116</v>
      </c>
      <c r="H52" s="50"/>
      <c r="I52" s="221">
        <v>1.7543859649122862E-2</v>
      </c>
      <c r="J52" s="185" t="s">
        <v>147</v>
      </c>
      <c r="K52" s="215">
        <v>93</v>
      </c>
      <c r="L52" s="50" t="s">
        <v>199</v>
      </c>
      <c r="M52" s="223">
        <v>0</v>
      </c>
      <c r="N52" s="185" t="s">
        <v>192</v>
      </c>
      <c r="O52" s="215">
        <v>94</v>
      </c>
      <c r="P52" s="50"/>
      <c r="Q52" s="135">
        <v>0.27027027027027017</v>
      </c>
      <c r="R52" s="185" t="s">
        <v>179</v>
      </c>
      <c r="S52" s="215">
        <v>86</v>
      </c>
      <c r="T52" s="50"/>
      <c r="U52" s="135">
        <v>4.8780487804878092E-2</v>
      </c>
    </row>
    <row r="53" spans="2:21" ht="27.75" customHeight="1">
      <c r="B53" s="39">
        <v>38</v>
      </c>
      <c r="C53" s="202" t="s">
        <v>561</v>
      </c>
      <c r="D53" s="215">
        <v>118</v>
      </c>
      <c r="E53" s="132">
        <v>1.7241379310344751E-2</v>
      </c>
      <c r="F53" s="198" t="s">
        <v>144</v>
      </c>
      <c r="G53" s="215">
        <v>111</v>
      </c>
      <c r="H53" s="50" t="s">
        <v>199</v>
      </c>
      <c r="I53" s="221">
        <v>7.7669902912621325E-2</v>
      </c>
      <c r="J53" s="185" t="s">
        <v>179</v>
      </c>
      <c r="K53" s="215">
        <v>93</v>
      </c>
      <c r="L53" s="50" t="s">
        <v>199</v>
      </c>
      <c r="M53" s="135">
        <v>1.0869565217391353E-2</v>
      </c>
      <c r="N53" s="185" t="s">
        <v>147</v>
      </c>
      <c r="O53" s="215">
        <v>93</v>
      </c>
      <c r="P53" s="50"/>
      <c r="Q53" s="135">
        <v>0.36764705882352944</v>
      </c>
      <c r="R53" s="185" t="s">
        <v>153</v>
      </c>
      <c r="S53" s="215">
        <v>86</v>
      </c>
      <c r="T53" s="50"/>
      <c r="U53" s="135">
        <v>2.3809523809523725E-2</v>
      </c>
    </row>
    <row r="54" spans="2:21" ht="27.75" customHeight="1">
      <c r="B54" s="39">
        <v>39</v>
      </c>
      <c r="C54" s="198" t="s">
        <v>181</v>
      </c>
      <c r="D54" s="215">
        <v>114</v>
      </c>
      <c r="E54" s="219">
        <v>0.10679611650485432</v>
      </c>
      <c r="F54" s="198" t="s">
        <v>179</v>
      </c>
      <c r="G54" s="215">
        <v>105</v>
      </c>
      <c r="H54" s="50" t="s">
        <v>199</v>
      </c>
      <c r="I54" s="148">
        <v>0.12903225806451624</v>
      </c>
      <c r="J54" s="185" t="s">
        <v>192</v>
      </c>
      <c r="K54" s="215">
        <v>88</v>
      </c>
      <c r="L54" s="50" t="s">
        <v>199</v>
      </c>
      <c r="M54" s="135">
        <v>-6.3829787234042534E-2</v>
      </c>
      <c r="N54" s="185" t="s">
        <v>179</v>
      </c>
      <c r="O54" s="215">
        <v>92</v>
      </c>
      <c r="P54" s="50"/>
      <c r="Q54" s="135">
        <v>6.9767441860465018E-2</v>
      </c>
      <c r="R54" s="185" t="s">
        <v>159</v>
      </c>
      <c r="S54" s="215">
        <v>77</v>
      </c>
      <c r="T54" s="50"/>
      <c r="U54" s="135">
        <v>-9.4117647058823528E-2</v>
      </c>
    </row>
    <row r="55" spans="2:21" ht="27.75" customHeight="1">
      <c r="B55" s="39">
        <v>40</v>
      </c>
      <c r="C55" s="198" t="s">
        <v>144</v>
      </c>
      <c r="D55" s="215">
        <v>113</v>
      </c>
      <c r="E55" s="132">
        <v>1.8018018018018056E-2</v>
      </c>
      <c r="F55" s="198" t="s">
        <v>181</v>
      </c>
      <c r="G55" s="215">
        <v>103</v>
      </c>
      <c r="H55" s="50" t="s">
        <v>199</v>
      </c>
      <c r="I55" s="221">
        <v>0.24096385542168686</v>
      </c>
      <c r="J55" s="185" t="s">
        <v>159</v>
      </c>
      <c r="K55" s="215">
        <v>85</v>
      </c>
      <c r="L55" s="50" t="s">
        <v>199</v>
      </c>
      <c r="M55" s="135">
        <v>3.6585365853658569E-2</v>
      </c>
      <c r="N55" s="185" t="s">
        <v>159</v>
      </c>
      <c r="O55" s="215">
        <v>82</v>
      </c>
      <c r="P55" s="50" t="s">
        <v>199</v>
      </c>
      <c r="Q55" s="135">
        <v>6.4935064935064846E-2</v>
      </c>
      <c r="R55" s="185" t="s">
        <v>156</v>
      </c>
      <c r="S55" s="215">
        <v>76</v>
      </c>
      <c r="T55" s="50"/>
      <c r="U55" s="135">
        <v>0</v>
      </c>
    </row>
    <row r="56" spans="2:21" ht="27.75" customHeight="1">
      <c r="B56" s="39">
        <v>41</v>
      </c>
      <c r="C56" s="198" t="s">
        <v>147</v>
      </c>
      <c r="D56" s="215">
        <v>113</v>
      </c>
      <c r="E56" s="132">
        <v>-6.6115702479338845E-2</v>
      </c>
      <c r="F56" s="198" t="s">
        <v>192</v>
      </c>
      <c r="G56" s="215">
        <v>100</v>
      </c>
      <c r="H56" s="50"/>
      <c r="I56" s="221">
        <v>0.13636363636363646</v>
      </c>
      <c r="J56" s="185" t="s">
        <v>181</v>
      </c>
      <c r="K56" s="215">
        <v>83</v>
      </c>
      <c r="L56" s="50"/>
      <c r="M56" s="135">
        <v>0.22058823529411775</v>
      </c>
      <c r="N56" s="185" t="s">
        <v>153</v>
      </c>
      <c r="O56" s="215">
        <v>81</v>
      </c>
      <c r="P56" s="50"/>
      <c r="Q56" s="135">
        <v>-5.8139534883720922E-2</v>
      </c>
      <c r="R56" s="185" t="s">
        <v>192</v>
      </c>
      <c r="S56" s="215">
        <v>74</v>
      </c>
      <c r="T56" s="50"/>
      <c r="U56" s="135">
        <v>0.80487804878048785</v>
      </c>
    </row>
    <row r="57" spans="2:21" ht="27.75" customHeight="1">
      <c r="B57" s="39">
        <v>42</v>
      </c>
      <c r="C57" s="198" t="s">
        <v>179</v>
      </c>
      <c r="D57" s="215">
        <v>111</v>
      </c>
      <c r="E57" s="132">
        <v>5.7142857142857162E-2</v>
      </c>
      <c r="F57" s="198" t="s">
        <v>153</v>
      </c>
      <c r="G57" s="215">
        <v>82</v>
      </c>
      <c r="H57" s="50"/>
      <c r="I57" s="221">
        <v>1.2345679012345734E-2</v>
      </c>
      <c r="J57" s="185" t="s">
        <v>156</v>
      </c>
      <c r="K57" s="215">
        <v>83</v>
      </c>
      <c r="L57" s="50" t="s">
        <v>199</v>
      </c>
      <c r="M57" s="135">
        <v>2.4691358024691468E-2</v>
      </c>
      <c r="N57" s="185" t="s">
        <v>156</v>
      </c>
      <c r="O57" s="215">
        <v>81</v>
      </c>
      <c r="P57" s="50"/>
      <c r="Q57" s="135">
        <v>6.578947368421062E-2</v>
      </c>
      <c r="R57" s="185" t="s">
        <v>171</v>
      </c>
      <c r="S57" s="215">
        <v>72</v>
      </c>
      <c r="T57" s="50"/>
      <c r="U57" s="135">
        <v>9.0909090909090828E-2</v>
      </c>
    </row>
    <row r="58" spans="2:21" ht="27.75" customHeight="1">
      <c r="B58" s="39">
        <v>43</v>
      </c>
      <c r="C58" s="198" t="s">
        <v>192</v>
      </c>
      <c r="D58" s="215">
        <v>97</v>
      </c>
      <c r="E58" s="132">
        <v>-3.0000000000000027E-2</v>
      </c>
      <c r="F58" s="198" t="s">
        <v>156</v>
      </c>
      <c r="G58" s="215">
        <v>81</v>
      </c>
      <c r="H58" s="50"/>
      <c r="I58" s="221">
        <v>-2.4096385542168641E-2</v>
      </c>
      <c r="J58" s="185" t="s">
        <v>153</v>
      </c>
      <c r="K58" s="215">
        <v>81</v>
      </c>
      <c r="L58" s="50" t="s">
        <v>199</v>
      </c>
      <c r="M58" s="223">
        <v>0</v>
      </c>
      <c r="N58" s="185" t="s">
        <v>171</v>
      </c>
      <c r="O58" s="215">
        <v>76</v>
      </c>
      <c r="P58" s="50"/>
      <c r="Q58" s="135">
        <v>5.555555555555558E-2</v>
      </c>
      <c r="R58" s="185" t="s">
        <v>147</v>
      </c>
      <c r="S58" s="215">
        <v>68</v>
      </c>
      <c r="T58" s="50"/>
      <c r="U58" s="135">
        <v>6.25E-2</v>
      </c>
    </row>
    <row r="59" spans="2:21" ht="27.75" customHeight="1">
      <c r="B59" s="39">
        <v>44</v>
      </c>
      <c r="C59" s="198" t="s">
        <v>156</v>
      </c>
      <c r="D59" s="215">
        <v>85</v>
      </c>
      <c r="E59" s="132">
        <v>4.9382716049382713E-2</v>
      </c>
      <c r="F59" s="198" t="s">
        <v>191</v>
      </c>
      <c r="G59" s="215">
        <v>80</v>
      </c>
      <c r="H59" s="50" t="s">
        <v>199</v>
      </c>
      <c r="I59" s="221">
        <v>1.2658227848101333E-2</v>
      </c>
      <c r="J59" s="185" t="s">
        <v>191</v>
      </c>
      <c r="K59" s="215">
        <v>79</v>
      </c>
      <c r="L59" s="50" t="s">
        <v>199</v>
      </c>
      <c r="M59" s="135">
        <v>-0.37301587301587302</v>
      </c>
      <c r="N59" s="185" t="s">
        <v>148</v>
      </c>
      <c r="O59" s="215">
        <v>74</v>
      </c>
      <c r="P59" s="50"/>
      <c r="Q59" s="135">
        <v>0.17460317460317465</v>
      </c>
      <c r="R59" s="186" t="s">
        <v>161</v>
      </c>
      <c r="S59" s="215">
        <v>67</v>
      </c>
      <c r="T59" s="50"/>
      <c r="U59" s="135">
        <v>8.0645161290322509E-2</v>
      </c>
    </row>
    <row r="60" spans="2:21" ht="27.75" customHeight="1">
      <c r="B60" s="39">
        <v>45</v>
      </c>
      <c r="C60" s="198" t="s">
        <v>171</v>
      </c>
      <c r="D60" s="215">
        <v>80</v>
      </c>
      <c r="E60" s="132">
        <v>9.5890410958904049E-2</v>
      </c>
      <c r="F60" s="198" t="s">
        <v>159</v>
      </c>
      <c r="G60" s="215">
        <v>79</v>
      </c>
      <c r="H60" s="50"/>
      <c r="I60" s="221">
        <v>-7.0588235294117618E-2</v>
      </c>
      <c r="J60" s="185" t="s">
        <v>175</v>
      </c>
      <c r="K60" s="215">
        <v>75</v>
      </c>
      <c r="L60" s="50"/>
      <c r="M60" s="135">
        <v>0.10294117647058831</v>
      </c>
      <c r="N60" s="185" t="s">
        <v>161</v>
      </c>
      <c r="O60" s="215">
        <v>70</v>
      </c>
      <c r="P60" s="50"/>
      <c r="Q60" s="135">
        <v>4.4776119402984982E-2</v>
      </c>
      <c r="R60" s="185" t="s">
        <v>189</v>
      </c>
      <c r="S60" s="215">
        <v>67</v>
      </c>
      <c r="T60" s="50"/>
      <c r="U60" s="135">
        <v>0</v>
      </c>
    </row>
    <row r="61" spans="2:21" ht="27.75" customHeight="1">
      <c r="B61" s="39">
        <v>46</v>
      </c>
      <c r="C61" s="198" t="s">
        <v>112</v>
      </c>
      <c r="D61" s="215">
        <v>79</v>
      </c>
      <c r="E61" s="132">
        <v>0.21538461538461529</v>
      </c>
      <c r="F61" s="198" t="s">
        <v>161</v>
      </c>
      <c r="G61" s="215">
        <v>77</v>
      </c>
      <c r="H61" s="50"/>
      <c r="I61" s="221">
        <v>5.4794520547945202E-2</v>
      </c>
      <c r="J61" s="185" t="s">
        <v>166</v>
      </c>
      <c r="K61" s="215">
        <v>74</v>
      </c>
      <c r="L61" s="50" t="s">
        <v>199</v>
      </c>
      <c r="M61" s="135">
        <v>0.51020408163265296</v>
      </c>
      <c r="N61" s="186" t="s">
        <v>175</v>
      </c>
      <c r="O61" s="215">
        <v>68</v>
      </c>
      <c r="P61" s="50"/>
      <c r="Q61" s="135">
        <v>4.6153846153846212E-2</v>
      </c>
      <c r="R61" s="203" t="s">
        <v>188</v>
      </c>
      <c r="S61" s="215">
        <v>66</v>
      </c>
      <c r="T61" s="50"/>
      <c r="U61" s="135">
        <v>-0.22352941176470587</v>
      </c>
    </row>
    <row r="62" spans="2:21" ht="27.75" customHeight="1">
      <c r="B62" s="39">
        <v>47</v>
      </c>
      <c r="C62" s="198" t="s">
        <v>159</v>
      </c>
      <c r="D62" s="215">
        <v>78</v>
      </c>
      <c r="E62" s="132">
        <v>-1.2658227848101222E-2</v>
      </c>
      <c r="F62" s="198" t="s">
        <v>171</v>
      </c>
      <c r="G62" s="215">
        <v>73</v>
      </c>
      <c r="H62" s="50"/>
      <c r="I62" s="221">
        <v>0</v>
      </c>
      <c r="J62" s="185" t="s">
        <v>161</v>
      </c>
      <c r="K62" s="215">
        <v>73</v>
      </c>
      <c r="L62" s="50" t="s">
        <v>199</v>
      </c>
      <c r="M62" s="135">
        <v>4.2857142857142927E-2</v>
      </c>
      <c r="N62" s="186" t="s">
        <v>181</v>
      </c>
      <c r="O62" s="215">
        <v>68</v>
      </c>
      <c r="P62" s="50"/>
      <c r="Q62" s="135">
        <v>4.6153846153846212E-2</v>
      </c>
      <c r="R62" s="186" t="s">
        <v>175</v>
      </c>
      <c r="S62" s="215">
        <v>65</v>
      </c>
      <c r="T62" s="50"/>
      <c r="U62" s="135">
        <v>-2.9850746268656692E-2</v>
      </c>
    </row>
    <row r="63" spans="2:21" ht="27.75" customHeight="1">
      <c r="B63" s="39">
        <v>48</v>
      </c>
      <c r="C63" s="198" t="s">
        <v>161</v>
      </c>
      <c r="D63" s="215">
        <v>77</v>
      </c>
      <c r="E63" s="132">
        <v>0</v>
      </c>
      <c r="F63" s="198" t="s">
        <v>167</v>
      </c>
      <c r="G63" s="215">
        <v>70</v>
      </c>
      <c r="H63" s="50"/>
      <c r="I63" s="221">
        <v>0.18644067796610164</v>
      </c>
      <c r="J63" s="186" t="s">
        <v>171</v>
      </c>
      <c r="K63" s="215">
        <v>73</v>
      </c>
      <c r="L63" s="50" t="s">
        <v>199</v>
      </c>
      <c r="M63" s="135">
        <v>-3.9473684210526327E-2</v>
      </c>
      <c r="N63" s="185" t="s">
        <v>189</v>
      </c>
      <c r="O63" s="215">
        <v>67</v>
      </c>
      <c r="P63" s="50"/>
      <c r="Q63" s="135">
        <v>0</v>
      </c>
      <c r="R63" s="185" t="s">
        <v>181</v>
      </c>
      <c r="S63" s="215">
        <v>65</v>
      </c>
      <c r="T63" s="50"/>
      <c r="U63" s="135">
        <v>0.1206896551724137</v>
      </c>
    </row>
    <row r="64" spans="2:21" ht="27.75" customHeight="1">
      <c r="B64" s="39">
        <v>49</v>
      </c>
      <c r="C64" s="198" t="s">
        <v>167</v>
      </c>
      <c r="D64" s="215">
        <v>72</v>
      </c>
      <c r="E64" s="132">
        <v>2.857142857142847E-2</v>
      </c>
      <c r="F64" s="198" t="s">
        <v>189</v>
      </c>
      <c r="G64" s="215">
        <v>68</v>
      </c>
      <c r="H64" s="50" t="s">
        <v>199</v>
      </c>
      <c r="I64" s="224">
        <v>2.4</v>
      </c>
      <c r="J64" s="203" t="s">
        <v>188</v>
      </c>
      <c r="K64" s="215">
        <v>61</v>
      </c>
      <c r="L64" s="50" t="s">
        <v>199</v>
      </c>
      <c r="M64" s="135">
        <v>1.6666666666666607E-2</v>
      </c>
      <c r="N64" s="185" t="s">
        <v>167</v>
      </c>
      <c r="O64" s="215">
        <v>60</v>
      </c>
      <c r="P64" s="50"/>
      <c r="Q64" s="135">
        <v>9.0909090909090828E-2</v>
      </c>
      <c r="R64" s="185" t="s">
        <v>148</v>
      </c>
      <c r="S64" s="215">
        <v>63</v>
      </c>
      <c r="T64" s="50"/>
      <c r="U64" s="135">
        <v>0.26</v>
      </c>
    </row>
    <row r="65" spans="2:21" ht="27.75" customHeight="1" thickBot="1">
      <c r="B65" s="40">
        <v>50</v>
      </c>
      <c r="C65" s="199" t="s">
        <v>189</v>
      </c>
      <c r="D65" s="216">
        <v>65</v>
      </c>
      <c r="E65" s="133">
        <v>-4.4117647058823484E-2</v>
      </c>
      <c r="F65" s="199" t="s">
        <v>112</v>
      </c>
      <c r="G65" s="216">
        <v>65</v>
      </c>
      <c r="H65" s="51"/>
      <c r="I65" s="222">
        <v>0.32653061224489788</v>
      </c>
      <c r="J65" s="192" t="s">
        <v>167</v>
      </c>
      <c r="K65" s="216">
        <v>59</v>
      </c>
      <c r="L65" s="51" t="s">
        <v>199</v>
      </c>
      <c r="M65" s="136">
        <v>-1.6666666666666718E-2</v>
      </c>
      <c r="N65" s="204" t="s">
        <v>188</v>
      </c>
      <c r="O65" s="216">
        <v>60</v>
      </c>
      <c r="P65" s="51"/>
      <c r="Q65" s="136">
        <v>-9.0909090909090939E-2</v>
      </c>
      <c r="R65" s="187" t="s">
        <v>167</v>
      </c>
      <c r="S65" s="216">
        <v>55</v>
      </c>
      <c r="T65" s="51"/>
      <c r="U65" s="136">
        <v>-6.7796610169491567E-2</v>
      </c>
    </row>
  </sheetData>
  <mergeCells count="20">
    <mergeCell ref="B39:B40"/>
    <mergeCell ref="C39:E39"/>
    <mergeCell ref="F39:I39"/>
    <mergeCell ref="J39:M39"/>
    <mergeCell ref="N39:Q39"/>
    <mergeCell ref="R39:U39"/>
    <mergeCell ref="G40:H40"/>
    <mergeCell ref="K40:L40"/>
    <mergeCell ref="O40:P40"/>
    <mergeCell ref="S40:T40"/>
    <mergeCell ref="B5:B6"/>
    <mergeCell ref="C5:E5"/>
    <mergeCell ref="F5:I5"/>
    <mergeCell ref="J5:M5"/>
    <mergeCell ref="N5:Q5"/>
    <mergeCell ref="R5:U5"/>
    <mergeCell ref="G6:H6"/>
    <mergeCell ref="K6:L6"/>
    <mergeCell ref="O6:P6"/>
    <mergeCell ref="S6:T6"/>
  </mergeCells>
  <phoneticPr fontId="38"/>
  <pageMargins left="0" right="0" top="0" bottom="0" header="0" footer="0"/>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85"/>
  <sheetViews>
    <sheetView view="pageBreakPreview" zoomScaleNormal="100" zoomScaleSheetLayoutView="100" workbookViewId="0">
      <selection activeCell="J83" sqref="J83"/>
    </sheetView>
  </sheetViews>
  <sheetFormatPr defaultRowHeight="15" customHeight="1"/>
  <cols>
    <col min="1" max="9" width="8.375" customWidth="1"/>
    <col min="10" max="10" width="8.375" style="55" customWidth="1"/>
  </cols>
  <sheetData>
    <row r="1" spans="1:10" ht="31.5" customHeight="1"/>
    <row r="2" spans="1:10" ht="23.25" customHeight="1">
      <c r="C2" s="59"/>
      <c r="D2" s="1603" t="s">
        <v>3</v>
      </c>
      <c r="E2" s="1603"/>
      <c r="F2" s="1603"/>
      <c r="G2" s="1603"/>
    </row>
    <row r="3" spans="1:10" ht="46.5" customHeight="1">
      <c r="A3" s="67"/>
      <c r="B3" s="67"/>
      <c r="C3" s="67"/>
      <c r="D3" s="67"/>
      <c r="E3" s="67"/>
    </row>
    <row r="4" spans="1:10" ht="19.149999999999999" customHeight="1">
      <c r="A4" s="1602" t="s">
        <v>489</v>
      </c>
      <c r="B4" s="1602"/>
      <c r="C4" s="1602"/>
      <c r="D4" s="1602"/>
      <c r="E4" s="1602"/>
      <c r="F4" s="284" t="s">
        <v>490</v>
      </c>
      <c r="G4" s="284"/>
      <c r="H4" s="284"/>
      <c r="I4" s="284"/>
      <c r="J4" s="285">
        <v>1</v>
      </c>
    </row>
    <row r="5" spans="1:10" ht="19.149999999999999" customHeight="1">
      <c r="A5" s="1036"/>
      <c r="B5" s="1036"/>
      <c r="C5" s="1036"/>
      <c r="D5" s="1036"/>
      <c r="E5" s="1036"/>
    </row>
    <row r="6" spans="1:10" ht="19.149999999999999" customHeight="1">
      <c r="A6" s="1602" t="s">
        <v>835</v>
      </c>
      <c r="B6" s="1602"/>
      <c r="C6" s="1602"/>
      <c r="D6" s="1602"/>
      <c r="E6" s="1602"/>
      <c r="F6" s="284" t="s">
        <v>490</v>
      </c>
      <c r="G6" s="284"/>
      <c r="H6" s="284"/>
      <c r="I6" s="284"/>
      <c r="J6" s="285">
        <v>3</v>
      </c>
    </row>
    <row r="7" spans="1:10" ht="19.149999999999999" customHeight="1">
      <c r="A7" s="1036" t="s">
        <v>492</v>
      </c>
      <c r="B7" s="1036"/>
      <c r="C7" s="1036"/>
      <c r="D7" s="1036"/>
      <c r="E7" s="1036"/>
      <c r="F7" t="s">
        <v>490</v>
      </c>
      <c r="J7" s="55">
        <v>4</v>
      </c>
    </row>
    <row r="8" spans="1:10" ht="19.149999999999999" customHeight="1">
      <c r="A8" s="1601" t="s">
        <v>494</v>
      </c>
      <c r="B8" s="1601"/>
      <c r="C8" s="1601"/>
      <c r="D8" s="1601"/>
      <c r="E8" s="1601"/>
      <c r="F8" t="s">
        <v>490</v>
      </c>
      <c r="J8" s="55">
        <v>4</v>
      </c>
    </row>
    <row r="9" spans="1:10" ht="19.149999999999999" customHeight="1">
      <c r="A9" s="1601" t="s">
        <v>493</v>
      </c>
      <c r="B9" s="1601"/>
      <c r="C9" s="1601"/>
      <c r="D9" s="1601"/>
      <c r="E9" s="1601"/>
      <c r="F9" t="s">
        <v>490</v>
      </c>
      <c r="J9" s="55">
        <v>4</v>
      </c>
    </row>
    <row r="10" spans="1:10" ht="19.149999999999999" customHeight="1">
      <c r="A10" s="1601" t="s">
        <v>495</v>
      </c>
      <c r="B10" s="1601"/>
      <c r="C10" s="1601"/>
      <c r="D10" s="1601"/>
      <c r="E10" s="1601"/>
      <c r="F10" t="s">
        <v>490</v>
      </c>
      <c r="J10" s="55">
        <v>5</v>
      </c>
    </row>
    <row r="11" spans="1:10" ht="19.149999999999999" customHeight="1">
      <c r="A11" s="1601" t="s">
        <v>496</v>
      </c>
      <c r="B11" s="1601"/>
      <c r="C11" s="1601"/>
      <c r="D11" s="1601"/>
      <c r="E11" s="1601"/>
      <c r="F11" t="s">
        <v>490</v>
      </c>
      <c r="J11" s="55">
        <v>8</v>
      </c>
    </row>
    <row r="12" spans="1:10" ht="19.149999999999999" customHeight="1">
      <c r="A12" s="1601"/>
      <c r="B12" s="1601"/>
      <c r="C12" s="1601"/>
      <c r="D12" s="1601"/>
      <c r="E12" s="1601"/>
    </row>
    <row r="13" spans="1:10" ht="19.149999999999999" customHeight="1">
      <c r="A13" s="1602" t="s">
        <v>830</v>
      </c>
      <c r="B13" s="1602"/>
      <c r="C13" s="1602"/>
      <c r="D13" s="1602"/>
      <c r="E13" s="1602"/>
      <c r="F13" s="284" t="s">
        <v>490</v>
      </c>
      <c r="G13" s="284"/>
      <c r="H13" s="284"/>
      <c r="I13" s="284"/>
      <c r="J13" s="285">
        <v>13</v>
      </c>
    </row>
    <row r="14" spans="1:10" ht="19.149999999999999" customHeight="1">
      <c r="A14" s="1601" t="s">
        <v>638</v>
      </c>
      <c r="B14" s="1601"/>
      <c r="C14" s="1601"/>
      <c r="D14" s="1601"/>
      <c r="E14" s="1601"/>
      <c r="F14" t="s">
        <v>490</v>
      </c>
      <c r="J14" s="55">
        <v>14</v>
      </c>
    </row>
    <row r="15" spans="1:10" ht="19.149999999999999" customHeight="1">
      <c r="A15" s="1601" t="s">
        <v>639</v>
      </c>
      <c r="B15" s="1601"/>
      <c r="C15" s="1601"/>
      <c r="D15" s="1601"/>
      <c r="E15" s="1601"/>
      <c r="F15" t="s">
        <v>490</v>
      </c>
      <c r="J15" s="55">
        <v>24</v>
      </c>
    </row>
    <row r="16" spans="1:10" ht="19.149999999999999" customHeight="1">
      <c r="A16" s="1601" t="s">
        <v>622</v>
      </c>
      <c r="B16" s="1601"/>
      <c r="C16" s="1601"/>
      <c r="D16" s="1601"/>
      <c r="E16" s="1601"/>
      <c r="F16" t="s">
        <v>490</v>
      </c>
      <c r="J16" s="55">
        <v>26</v>
      </c>
    </row>
    <row r="17" spans="1:10" ht="19.149999999999999" customHeight="1">
      <c r="A17" s="1601" t="s">
        <v>623</v>
      </c>
      <c r="B17" s="1601"/>
      <c r="C17" s="1601"/>
      <c r="D17" s="1601"/>
      <c r="E17" s="1601"/>
      <c r="F17" t="s">
        <v>490</v>
      </c>
      <c r="J17" s="55">
        <v>27</v>
      </c>
    </row>
    <row r="18" spans="1:10" ht="19.149999999999999" customHeight="1">
      <c r="A18" s="1601" t="s">
        <v>624</v>
      </c>
      <c r="B18" s="1601"/>
      <c r="C18" s="1601"/>
      <c r="D18" s="1601"/>
      <c r="E18" s="1601"/>
      <c r="F18" t="s">
        <v>490</v>
      </c>
      <c r="J18" s="55">
        <v>28</v>
      </c>
    </row>
    <row r="19" spans="1:10" ht="19.149999999999999" customHeight="1">
      <c r="A19" s="1601" t="s">
        <v>640</v>
      </c>
      <c r="B19" s="1601"/>
      <c r="C19" s="1601"/>
      <c r="D19" s="1601"/>
      <c r="E19" s="1601"/>
      <c r="F19" t="s">
        <v>490</v>
      </c>
      <c r="J19" s="55">
        <v>29</v>
      </c>
    </row>
    <row r="20" spans="1:10" ht="19.149999999999999" customHeight="1">
      <c r="A20" s="1601" t="s">
        <v>641</v>
      </c>
      <c r="B20" s="1601"/>
      <c r="C20" s="1601"/>
      <c r="D20" s="1601"/>
      <c r="E20" s="1601"/>
      <c r="F20" t="s">
        <v>1432</v>
      </c>
      <c r="J20" s="55">
        <v>30</v>
      </c>
    </row>
    <row r="21" spans="1:10" ht="19.149999999999999" customHeight="1">
      <c r="A21" s="1601" t="s">
        <v>642</v>
      </c>
      <c r="B21" s="1601"/>
      <c r="C21" s="1601"/>
      <c r="D21" s="1601"/>
      <c r="E21" s="1601"/>
      <c r="F21" t="s">
        <v>1432</v>
      </c>
      <c r="J21" s="55">
        <v>31</v>
      </c>
    </row>
    <row r="22" spans="1:10" ht="19.149999999999999" customHeight="1">
      <c r="A22" s="1601" t="s">
        <v>625</v>
      </c>
      <c r="B22" s="1601"/>
      <c r="C22" s="1601"/>
      <c r="D22" s="1601"/>
      <c r="E22" s="1601"/>
      <c r="F22" t="s">
        <v>1432</v>
      </c>
      <c r="J22" s="55">
        <v>32</v>
      </c>
    </row>
    <row r="23" spans="1:10" ht="19.149999999999999" customHeight="1">
      <c r="A23" s="1601" t="s">
        <v>626</v>
      </c>
      <c r="B23" s="1601"/>
      <c r="C23" s="1601"/>
      <c r="D23" s="1601"/>
      <c r="E23" s="1601"/>
      <c r="F23" t="s">
        <v>1432</v>
      </c>
      <c r="J23" s="55">
        <v>34</v>
      </c>
    </row>
    <row r="24" spans="1:10" ht="19.149999999999999" customHeight="1">
      <c r="A24" s="1601" t="s">
        <v>627</v>
      </c>
      <c r="B24" s="1601"/>
      <c r="C24" s="1601"/>
      <c r="D24" s="1601"/>
      <c r="E24" s="1601"/>
      <c r="F24" t="s">
        <v>1432</v>
      </c>
      <c r="J24" s="55">
        <v>36</v>
      </c>
    </row>
    <row r="25" spans="1:10" ht="19.149999999999999" customHeight="1">
      <c r="A25" s="1601" t="s">
        <v>632</v>
      </c>
      <c r="B25" s="1601"/>
      <c r="C25" s="1601"/>
      <c r="D25" s="1601"/>
      <c r="E25" s="1601"/>
      <c r="F25" t="s">
        <v>1432</v>
      </c>
      <c r="J25" s="55">
        <v>38</v>
      </c>
    </row>
    <row r="26" spans="1:10" ht="19.149999999999999" customHeight="1">
      <c r="A26" s="1601" t="s">
        <v>633</v>
      </c>
      <c r="B26" s="1601"/>
      <c r="C26" s="1601"/>
      <c r="D26" s="1601"/>
      <c r="E26" s="1601"/>
      <c r="F26" t="s">
        <v>1432</v>
      </c>
      <c r="J26" s="55">
        <v>40</v>
      </c>
    </row>
    <row r="27" spans="1:10" ht="19.149999999999999" customHeight="1">
      <c r="A27" s="1601" t="s">
        <v>634</v>
      </c>
      <c r="B27" s="1601"/>
      <c r="C27" s="1601"/>
      <c r="D27" s="1601"/>
      <c r="E27" s="1601"/>
      <c r="F27" t="s">
        <v>1432</v>
      </c>
      <c r="J27" s="55">
        <v>42</v>
      </c>
    </row>
    <row r="28" spans="1:10" ht="19.149999999999999" customHeight="1">
      <c r="A28" s="1601" t="s">
        <v>643</v>
      </c>
      <c r="B28" s="1601"/>
      <c r="C28" s="1601"/>
      <c r="D28" s="1601"/>
      <c r="E28" s="1601"/>
      <c r="F28" t="s">
        <v>1432</v>
      </c>
      <c r="J28" s="55">
        <v>44</v>
      </c>
    </row>
    <row r="29" spans="1:10" ht="19.149999999999999" customHeight="1">
      <c r="A29" s="1601" t="s">
        <v>644</v>
      </c>
      <c r="B29" s="1601"/>
      <c r="C29" s="1601"/>
      <c r="D29" s="1601"/>
      <c r="E29" s="1601"/>
      <c r="F29" t="s">
        <v>1432</v>
      </c>
      <c r="J29" s="55">
        <v>54</v>
      </c>
    </row>
    <row r="30" spans="1:10" ht="19.149999999999999" customHeight="1">
      <c r="A30" s="1601" t="s">
        <v>635</v>
      </c>
      <c r="B30" s="1601"/>
      <c r="C30" s="1601"/>
      <c r="D30" s="1601"/>
      <c r="E30" s="1601"/>
      <c r="F30" t="s">
        <v>1432</v>
      </c>
      <c r="J30" s="55">
        <v>55</v>
      </c>
    </row>
    <row r="31" spans="1:10" ht="19.149999999999999" customHeight="1">
      <c r="A31" s="1601" t="s">
        <v>636</v>
      </c>
      <c r="B31" s="1601"/>
      <c r="C31" s="1601"/>
      <c r="D31" s="1601"/>
      <c r="E31" s="1601"/>
      <c r="F31" t="s">
        <v>1432</v>
      </c>
      <c r="J31" s="55">
        <v>56</v>
      </c>
    </row>
    <row r="32" spans="1:10" ht="19.149999999999999" customHeight="1">
      <c r="A32" s="1601" t="s">
        <v>637</v>
      </c>
      <c r="B32" s="1601"/>
      <c r="C32" s="1601"/>
      <c r="D32" s="1601"/>
      <c r="E32" s="1601"/>
      <c r="F32" t="s">
        <v>1432</v>
      </c>
      <c r="J32" s="55">
        <v>56</v>
      </c>
    </row>
    <row r="33" spans="1:10" ht="19.149999999999999" customHeight="1">
      <c r="A33" s="1601"/>
      <c r="B33" s="1601"/>
      <c r="C33" s="1601"/>
      <c r="D33" s="1601"/>
      <c r="E33" s="1601"/>
    </row>
    <row r="34" spans="1:10" ht="19.149999999999999" customHeight="1">
      <c r="A34" s="1602" t="s">
        <v>831</v>
      </c>
      <c r="B34" s="1602"/>
      <c r="C34" s="1602"/>
      <c r="D34" s="1602"/>
      <c r="E34" s="1602"/>
      <c r="F34" s="284" t="s">
        <v>1432</v>
      </c>
      <c r="G34" s="284"/>
      <c r="H34" s="284"/>
      <c r="I34" s="284"/>
      <c r="J34" s="285">
        <v>57</v>
      </c>
    </row>
    <row r="35" spans="1:10" ht="19.149999999999999" customHeight="1">
      <c r="A35" s="1601" t="s">
        <v>645</v>
      </c>
      <c r="B35" s="1601"/>
      <c r="C35" s="1601"/>
      <c r="D35" s="1601"/>
      <c r="E35" s="1601"/>
      <c r="F35" t="s">
        <v>1432</v>
      </c>
      <c r="J35" s="55">
        <v>58</v>
      </c>
    </row>
    <row r="36" spans="1:10" ht="19.149999999999999" customHeight="1">
      <c r="A36" s="1601" t="s">
        <v>646</v>
      </c>
      <c r="B36" s="1601"/>
      <c r="C36" s="1601"/>
      <c r="D36" s="1601"/>
      <c r="E36" s="1601"/>
      <c r="F36" t="s">
        <v>1432</v>
      </c>
      <c r="J36" s="55">
        <v>64</v>
      </c>
    </row>
    <row r="37" spans="1:10" ht="19.149999999999999" customHeight="1">
      <c r="A37" s="1601" t="s">
        <v>647</v>
      </c>
      <c r="B37" s="1601"/>
      <c r="C37" s="1601"/>
      <c r="D37" s="1601"/>
      <c r="E37" s="1601"/>
      <c r="F37" t="s">
        <v>1432</v>
      </c>
      <c r="J37" s="55">
        <v>66</v>
      </c>
    </row>
    <row r="38" spans="1:10" ht="19.149999999999999" customHeight="1">
      <c r="A38" s="1601" t="s">
        <v>648</v>
      </c>
      <c r="B38" s="1601"/>
      <c r="C38" s="1601"/>
      <c r="D38" s="1601"/>
      <c r="E38" s="1601"/>
      <c r="F38" t="s">
        <v>1432</v>
      </c>
      <c r="J38" s="55">
        <v>68</v>
      </c>
    </row>
    <row r="39" spans="1:10" ht="19.149999999999999" customHeight="1">
      <c r="A39" s="1601" t="s">
        <v>1433</v>
      </c>
      <c r="B39" s="1601"/>
      <c r="C39" s="1601"/>
      <c r="D39" s="1601"/>
      <c r="E39" s="1601"/>
      <c r="F39" t="s">
        <v>1432</v>
      </c>
      <c r="J39" s="55">
        <v>70</v>
      </c>
    </row>
    <row r="40" spans="1:10" ht="19.149999999999999" customHeight="1">
      <c r="A40" s="1601" t="s">
        <v>829</v>
      </c>
      <c r="B40" s="1601"/>
      <c r="C40" s="1601"/>
      <c r="D40" s="1601"/>
      <c r="E40" s="1601"/>
      <c r="F40" t="s">
        <v>1432</v>
      </c>
      <c r="J40" s="55">
        <v>74</v>
      </c>
    </row>
    <row r="41" spans="1:10" ht="19.149999999999999" customHeight="1">
      <c r="A41" s="1601"/>
      <c r="B41" s="1601"/>
      <c r="C41" s="1601"/>
      <c r="D41" s="1601"/>
      <c r="E41" s="1601"/>
    </row>
    <row r="42" spans="1:10" ht="21.75" customHeight="1">
      <c r="A42" s="1036"/>
      <c r="B42" s="1036"/>
      <c r="C42" s="1036"/>
      <c r="D42" s="1036"/>
      <c r="E42" s="1036"/>
    </row>
    <row r="43" spans="1:10" ht="19.149999999999999" customHeight="1">
      <c r="A43" s="1601"/>
      <c r="B43" s="1601"/>
      <c r="C43" s="1601"/>
      <c r="D43" s="1601"/>
      <c r="E43" s="1601"/>
    </row>
    <row r="44" spans="1:10" ht="19.149999999999999" customHeight="1">
      <c r="A44" s="1601"/>
      <c r="B44" s="1601"/>
      <c r="C44" s="1601"/>
      <c r="D44" s="1601"/>
      <c r="E44" s="1601"/>
    </row>
    <row r="45" spans="1:10" ht="19.149999999999999" customHeight="1">
      <c r="A45" s="1601"/>
      <c r="B45" s="1601"/>
      <c r="C45" s="1601"/>
      <c r="D45" s="1601"/>
      <c r="E45" s="1601"/>
    </row>
    <row r="46" spans="1:10" ht="19.149999999999999" customHeight="1">
      <c r="A46" s="284" t="s">
        <v>836</v>
      </c>
      <c r="B46" s="284"/>
      <c r="C46" s="284"/>
      <c r="D46" s="284"/>
      <c r="E46" s="284"/>
      <c r="F46" s="284" t="s">
        <v>1432</v>
      </c>
      <c r="G46" s="284"/>
      <c r="H46" s="284"/>
      <c r="I46" s="284"/>
      <c r="J46" s="285">
        <v>85</v>
      </c>
    </row>
    <row r="47" spans="1:10" ht="19.149999999999999" customHeight="1">
      <c r="B47" t="s">
        <v>497</v>
      </c>
      <c r="F47" t="s">
        <v>1432</v>
      </c>
      <c r="J47" s="55">
        <v>86</v>
      </c>
    </row>
    <row r="48" spans="1:10" ht="19.149999999999999" customHeight="1">
      <c r="B48" t="s">
        <v>1434</v>
      </c>
      <c r="F48" t="s">
        <v>1432</v>
      </c>
      <c r="J48" s="55">
        <v>88</v>
      </c>
    </row>
    <row r="49" spans="1:10" ht="19.149999999999999" customHeight="1">
      <c r="B49" t="s">
        <v>498</v>
      </c>
      <c r="F49" t="s">
        <v>1435</v>
      </c>
      <c r="J49" s="55">
        <v>140</v>
      </c>
    </row>
    <row r="50" spans="1:10" ht="19.149999999999999" customHeight="1">
      <c r="B50" t="s">
        <v>499</v>
      </c>
      <c r="F50" t="s">
        <v>1435</v>
      </c>
      <c r="J50" s="55">
        <v>160</v>
      </c>
    </row>
    <row r="51" spans="1:10" ht="19.149999999999999" customHeight="1">
      <c r="B51" t="s">
        <v>628</v>
      </c>
      <c r="F51" t="s">
        <v>1435</v>
      </c>
      <c r="J51" s="55">
        <v>214</v>
      </c>
    </row>
    <row r="52" spans="1:10" ht="19.149999999999999" customHeight="1">
      <c r="B52" t="s">
        <v>500</v>
      </c>
      <c r="F52" t="s">
        <v>1435</v>
      </c>
      <c r="J52" s="55">
        <v>226</v>
      </c>
    </row>
    <row r="53" spans="1:10" ht="19.149999999999999" customHeight="1">
      <c r="B53" t="s">
        <v>501</v>
      </c>
      <c r="F53" t="s">
        <v>1435</v>
      </c>
      <c r="J53" s="55">
        <v>248</v>
      </c>
    </row>
    <row r="54" spans="1:10" ht="19.149999999999999" customHeight="1">
      <c r="B54" t="s">
        <v>629</v>
      </c>
      <c r="F54" t="s">
        <v>1435</v>
      </c>
      <c r="J54" s="55">
        <v>302</v>
      </c>
    </row>
    <row r="55" spans="1:10" ht="19.149999999999999" customHeight="1">
      <c r="B55" t="s">
        <v>502</v>
      </c>
      <c r="F55" t="s">
        <v>1435</v>
      </c>
      <c r="J55" s="55">
        <v>316</v>
      </c>
    </row>
    <row r="56" spans="1:10" ht="19.149999999999999" customHeight="1">
      <c r="B56" t="s">
        <v>1436</v>
      </c>
      <c r="F56" t="s">
        <v>1435</v>
      </c>
      <c r="J56" s="55">
        <v>326</v>
      </c>
    </row>
    <row r="57" spans="1:10" ht="19.149999999999999" customHeight="1">
      <c r="A57" s="1601"/>
      <c r="B57" s="1601"/>
      <c r="C57" s="1601"/>
      <c r="D57" s="1601"/>
      <c r="E57" s="1601"/>
    </row>
    <row r="58" spans="1:10" ht="19.149999999999999" customHeight="1">
      <c r="A58" s="284" t="s">
        <v>837</v>
      </c>
      <c r="B58" s="284"/>
      <c r="C58" s="284"/>
      <c r="D58" s="284"/>
      <c r="E58" s="284"/>
      <c r="F58" s="284" t="s">
        <v>1435</v>
      </c>
      <c r="G58" s="284"/>
      <c r="H58" s="284"/>
      <c r="I58" s="284"/>
      <c r="J58" s="285">
        <v>343</v>
      </c>
    </row>
    <row r="59" spans="1:10" ht="19.149999999999999" customHeight="1">
      <c r="B59" t="s">
        <v>497</v>
      </c>
      <c r="F59" t="s">
        <v>1435</v>
      </c>
      <c r="J59" s="55">
        <v>344</v>
      </c>
    </row>
    <row r="60" spans="1:10" ht="19.149999999999999" customHeight="1">
      <c r="B60" t="s">
        <v>1437</v>
      </c>
      <c r="F60" t="s">
        <v>1435</v>
      </c>
      <c r="J60" s="55">
        <v>346</v>
      </c>
    </row>
    <row r="61" spans="1:10" ht="19.149999999999999" customHeight="1">
      <c r="B61" t="s">
        <v>498</v>
      </c>
      <c r="F61" t="s">
        <v>1435</v>
      </c>
      <c r="J61" s="55">
        <v>350</v>
      </c>
    </row>
    <row r="62" spans="1:10" ht="19.149999999999999" customHeight="1">
      <c r="B62" t="s">
        <v>499</v>
      </c>
      <c r="F62" t="s">
        <v>1435</v>
      </c>
      <c r="J62" s="55">
        <v>352</v>
      </c>
    </row>
    <row r="63" spans="1:10" ht="19.149999999999999" customHeight="1">
      <c r="B63" t="s">
        <v>628</v>
      </c>
      <c r="F63" t="s">
        <v>1435</v>
      </c>
      <c r="J63" s="55">
        <v>354</v>
      </c>
    </row>
    <row r="64" spans="1:10" ht="19.149999999999999" customHeight="1">
      <c r="B64" t="s">
        <v>500</v>
      </c>
      <c r="F64" t="s">
        <v>1435</v>
      </c>
      <c r="J64" s="55">
        <v>356</v>
      </c>
    </row>
    <row r="65" spans="1:10" ht="19.149999999999999" customHeight="1">
      <c r="B65" t="s">
        <v>501</v>
      </c>
      <c r="F65" t="s">
        <v>1435</v>
      </c>
      <c r="J65" s="55">
        <v>358</v>
      </c>
    </row>
    <row r="66" spans="1:10" ht="19.149999999999999" customHeight="1">
      <c r="B66" t="s">
        <v>629</v>
      </c>
      <c r="F66" t="s">
        <v>1435</v>
      </c>
      <c r="J66" s="1045">
        <v>362</v>
      </c>
    </row>
    <row r="67" spans="1:10" ht="19.149999999999999" customHeight="1">
      <c r="B67" t="s">
        <v>502</v>
      </c>
      <c r="F67" t="s">
        <v>1435</v>
      </c>
      <c r="J67" s="1045">
        <v>364</v>
      </c>
    </row>
    <row r="68" spans="1:10" ht="19.149999999999999" customHeight="1">
      <c r="B68" t="s">
        <v>1436</v>
      </c>
      <c r="F68" t="s">
        <v>1435</v>
      </c>
      <c r="J68" s="1045">
        <v>366</v>
      </c>
    </row>
    <row r="69" spans="1:10" ht="19.149999999999999" customHeight="1">
      <c r="A69" s="1601"/>
      <c r="B69" s="1601"/>
      <c r="C69" s="1601"/>
      <c r="D69" s="1601"/>
      <c r="E69" s="1601"/>
    </row>
    <row r="70" spans="1:10" ht="19.149999999999999" customHeight="1">
      <c r="A70" s="284" t="s">
        <v>832</v>
      </c>
      <c r="B70" s="284"/>
      <c r="C70" s="284"/>
      <c r="D70" s="284"/>
      <c r="E70" s="284"/>
      <c r="F70" s="284"/>
      <c r="G70" s="284"/>
      <c r="H70" s="284"/>
      <c r="I70" s="287" t="s">
        <v>1438</v>
      </c>
      <c r="J70" s="1046">
        <v>371</v>
      </c>
    </row>
    <row r="71" spans="1:10" ht="19.149999999999999" customHeight="1">
      <c r="A71" s="1601"/>
      <c r="B71" s="1601"/>
      <c r="C71" s="1601"/>
      <c r="D71" s="1601"/>
      <c r="E71" s="1601"/>
      <c r="J71" s="1045"/>
    </row>
    <row r="72" spans="1:10" ht="19.149999999999999" customHeight="1">
      <c r="A72" s="1602" t="s">
        <v>833</v>
      </c>
      <c r="B72" s="1602"/>
      <c r="C72" s="1602"/>
      <c r="D72" s="1602"/>
      <c r="E72" s="1602"/>
      <c r="F72" s="284" t="s">
        <v>1439</v>
      </c>
      <c r="G72" s="284"/>
      <c r="H72" s="284"/>
      <c r="I72" s="284"/>
      <c r="J72" s="1046">
        <v>375</v>
      </c>
    </row>
    <row r="73" spans="1:10" ht="19.149999999999999" customHeight="1">
      <c r="A73" s="1601"/>
      <c r="B73" s="1601"/>
      <c r="C73" s="1601"/>
      <c r="D73" s="1601"/>
      <c r="E73" s="1601"/>
      <c r="J73" s="1045"/>
    </row>
    <row r="74" spans="1:10" ht="19.149999999999999" customHeight="1">
      <c r="A74" s="1602" t="s">
        <v>834</v>
      </c>
      <c r="B74" s="1602"/>
      <c r="C74" s="1602"/>
      <c r="D74" s="1602"/>
      <c r="E74" s="1602"/>
      <c r="F74" s="284" t="s">
        <v>1439</v>
      </c>
      <c r="G74" s="284"/>
      <c r="H74" s="284"/>
      <c r="I74" s="284"/>
      <c r="J74" s="1046">
        <v>381</v>
      </c>
    </row>
    <row r="75" spans="1:10" ht="19.149999999999999" customHeight="1">
      <c r="A75" s="1601"/>
      <c r="B75" s="1601"/>
      <c r="C75" s="1601"/>
      <c r="D75" s="1601"/>
      <c r="E75" s="1601"/>
    </row>
    <row r="76" spans="1:10" ht="19.149999999999999" customHeight="1">
      <c r="A76" s="1601"/>
      <c r="B76" s="1601"/>
      <c r="C76" s="1601"/>
      <c r="D76" s="1601"/>
      <c r="E76" s="1601"/>
    </row>
    <row r="77" spans="1:10" ht="19.149999999999999" customHeight="1">
      <c r="A77" s="1601"/>
      <c r="B77" s="1601"/>
      <c r="C77" s="1601"/>
      <c r="D77" s="1601"/>
      <c r="E77" s="1601"/>
    </row>
    <row r="78" spans="1:10" ht="19.149999999999999" customHeight="1">
      <c r="A78" s="1601"/>
      <c r="B78" s="1601"/>
      <c r="C78" s="1601"/>
      <c r="D78" s="1601"/>
      <c r="E78" s="1601"/>
    </row>
    <row r="79" spans="1:10" ht="19.149999999999999" customHeight="1">
      <c r="A79" s="1601"/>
      <c r="B79" s="1601"/>
      <c r="C79" s="1601"/>
      <c r="D79" s="1601"/>
      <c r="E79" s="1601"/>
    </row>
    <row r="80" spans="1:10" ht="19.149999999999999" customHeight="1">
      <c r="A80" s="1601"/>
      <c r="B80" s="1601"/>
      <c r="C80" s="1601"/>
      <c r="D80" s="1601"/>
      <c r="E80" s="1601"/>
    </row>
    <row r="81" spans="1:10" ht="19.149999999999999" customHeight="1">
      <c r="A81" s="1601"/>
      <c r="B81" s="1601"/>
      <c r="C81" s="1601"/>
      <c r="D81" s="1601"/>
      <c r="E81" s="1601"/>
    </row>
    <row r="82" spans="1:10" ht="19.149999999999999" customHeight="1">
      <c r="A82" s="1601"/>
      <c r="B82" s="1601"/>
      <c r="C82" s="1601"/>
      <c r="D82" s="1601"/>
      <c r="E82" s="1601"/>
    </row>
    <row r="83" spans="1:10" ht="19.149999999999999" customHeight="1">
      <c r="A83" s="1601"/>
      <c r="B83" s="1601"/>
      <c r="C83" s="1601"/>
      <c r="D83" s="1601"/>
      <c r="E83" s="1601"/>
      <c r="J83" s="1047" t="s">
        <v>1440</v>
      </c>
    </row>
    <row r="84" spans="1:10" ht="19.149999999999999" customHeight="1">
      <c r="A84" s="1601"/>
      <c r="B84" s="1601"/>
      <c r="C84" s="1601"/>
      <c r="D84" s="1601"/>
      <c r="E84" s="1601"/>
    </row>
    <row r="85" spans="1:10" ht="19.149999999999999" customHeight="1">
      <c r="A85" s="1601"/>
      <c r="B85" s="1601"/>
      <c r="C85" s="1601"/>
      <c r="D85" s="1601"/>
      <c r="E85" s="1601"/>
    </row>
  </sheetData>
  <mergeCells count="57">
    <mergeCell ref="A16:E16"/>
    <mergeCell ref="D2:G2"/>
    <mergeCell ref="A4:E4"/>
    <mergeCell ref="A6:E6"/>
    <mergeCell ref="A8:E8"/>
    <mergeCell ref="A9:E9"/>
    <mergeCell ref="A10:E10"/>
    <mergeCell ref="A11:E11"/>
    <mergeCell ref="A12:E12"/>
    <mergeCell ref="A13:E13"/>
    <mergeCell ref="A14:E14"/>
    <mergeCell ref="A15:E15"/>
    <mergeCell ref="A28:E28"/>
    <mergeCell ref="A17:E17"/>
    <mergeCell ref="A18:E18"/>
    <mergeCell ref="A19:E19"/>
    <mergeCell ref="A20:E20"/>
    <mergeCell ref="A21:E21"/>
    <mergeCell ref="A22:E22"/>
    <mergeCell ref="A23:E23"/>
    <mergeCell ref="A24:E24"/>
    <mergeCell ref="A25:E25"/>
    <mergeCell ref="A26:E26"/>
    <mergeCell ref="A27:E27"/>
    <mergeCell ref="A40:E40"/>
    <mergeCell ref="A29:E29"/>
    <mergeCell ref="A30:E30"/>
    <mergeCell ref="A31:E31"/>
    <mergeCell ref="A32:E32"/>
    <mergeCell ref="A33:E33"/>
    <mergeCell ref="A34:E34"/>
    <mergeCell ref="A35:E35"/>
    <mergeCell ref="A36:E36"/>
    <mergeCell ref="A37:E37"/>
    <mergeCell ref="A38:E38"/>
    <mergeCell ref="A39:E39"/>
    <mergeCell ref="A76:E76"/>
    <mergeCell ref="A41:E41"/>
    <mergeCell ref="A43:E43"/>
    <mergeCell ref="A44:E44"/>
    <mergeCell ref="A45:E45"/>
    <mergeCell ref="A57:E57"/>
    <mergeCell ref="A69:E69"/>
    <mergeCell ref="A71:E71"/>
    <mergeCell ref="A72:E72"/>
    <mergeCell ref="A73:E73"/>
    <mergeCell ref="A74:E74"/>
    <mergeCell ref="A75:E75"/>
    <mergeCell ref="A83:E83"/>
    <mergeCell ref="A84:E84"/>
    <mergeCell ref="A85:E85"/>
    <mergeCell ref="A77:E77"/>
    <mergeCell ref="A78:E78"/>
    <mergeCell ref="A79:E79"/>
    <mergeCell ref="A80:E80"/>
    <mergeCell ref="A81:E81"/>
    <mergeCell ref="A82:E82"/>
  </mergeCells>
  <phoneticPr fontId="38"/>
  <pageMargins left="0.7" right="0.7" top="0.75" bottom="0.75" header="0.3" footer="0.3"/>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A196"/>
  <sheetViews>
    <sheetView view="pageBreakPreview" zoomScale="110" zoomScaleNormal="100" zoomScaleSheetLayoutView="110" workbookViewId="0">
      <selection activeCell="W7" sqref="W7"/>
    </sheetView>
  </sheetViews>
  <sheetFormatPr defaultRowHeight="15" customHeight="1"/>
  <cols>
    <col min="1" max="1" width="2.125" customWidth="1"/>
    <col min="2" max="2" width="2.5" style="14" customWidth="1"/>
    <col min="3" max="3" width="6.75" style="1039" customWidth="1"/>
    <col min="4" max="4" width="5.875" style="16" customWidth="1"/>
    <col min="5" max="5" width="6.25" style="110" customWidth="1"/>
    <col min="6" max="6" width="6.75" style="1039" customWidth="1"/>
    <col min="7" max="7" width="5.875" style="16" customWidth="1"/>
    <col min="8" max="8" width="6.25" style="110" customWidth="1"/>
    <col min="9" max="9" width="6.75" style="178" customWidth="1"/>
    <col min="10" max="10" width="5.875" style="16" customWidth="1"/>
    <col min="11" max="11" width="6.25" style="112" customWidth="1"/>
    <col min="12" max="12" width="6.75" style="178" customWidth="1"/>
    <col min="13" max="13" width="5.875" style="16" customWidth="1"/>
    <col min="14" max="14" width="6.25" style="112" customWidth="1"/>
    <col min="15" max="15" width="6.75" style="178" customWidth="1"/>
    <col min="16" max="16" width="5.25" style="16" customWidth="1"/>
    <col min="17" max="17" width="6.25" style="112" customWidth="1"/>
    <col min="18" max="18" width="2" customWidth="1"/>
    <col min="20" max="20" width="6.5" customWidth="1"/>
    <col min="21" max="21" width="5.25" customWidth="1"/>
    <col min="22" max="22" width="1.375" customWidth="1"/>
    <col min="23" max="23" width="6.125" customWidth="1"/>
    <col min="24" max="24" width="6.5" customWidth="1"/>
    <col min="25" max="25" width="5.25" customWidth="1"/>
    <col min="26" max="26" width="1.375" customWidth="1"/>
    <col min="27" max="27" width="6.25" customWidth="1"/>
  </cols>
  <sheetData>
    <row r="1" spans="1:27" ht="2.1" customHeight="1"/>
    <row r="2" spans="1:27" ht="39" customHeight="1"/>
    <row r="3" spans="1:27" ht="17.25" customHeight="1">
      <c r="A3" s="384"/>
      <c r="B3" s="385" t="s">
        <v>1246</v>
      </c>
      <c r="C3" s="386"/>
      <c r="D3" s="386"/>
      <c r="E3" s="671"/>
      <c r="F3" s="386"/>
      <c r="G3" s="386"/>
      <c r="H3" s="671"/>
      <c r="I3" s="386"/>
      <c r="J3" s="386"/>
      <c r="K3" s="688"/>
      <c r="L3" s="200"/>
      <c r="M3" s="1042"/>
      <c r="N3" s="111"/>
      <c r="O3" s="1042"/>
      <c r="Q3" s="201" t="s">
        <v>557</v>
      </c>
    </row>
    <row r="4" spans="1:27" ht="13.35" customHeight="1" thickBot="1">
      <c r="Q4" s="112" t="s">
        <v>1031</v>
      </c>
    </row>
    <row r="5" spans="1:27" ht="30.75" customHeight="1">
      <c r="B5" s="1736" t="s">
        <v>1948</v>
      </c>
      <c r="C5" s="460" t="s">
        <v>1949</v>
      </c>
      <c r="D5" s="461"/>
      <c r="E5" s="927"/>
      <c r="F5" s="460" t="s">
        <v>1950</v>
      </c>
      <c r="G5" s="461"/>
      <c r="H5" s="927"/>
      <c r="I5" s="460" t="s">
        <v>1951</v>
      </c>
      <c r="J5" s="461"/>
      <c r="K5" s="927"/>
      <c r="L5" s="460" t="s">
        <v>548</v>
      </c>
      <c r="M5" s="461"/>
      <c r="N5" s="672"/>
      <c r="O5"/>
      <c r="P5"/>
      <c r="Q5" s="9"/>
      <c r="S5" s="9"/>
    </row>
    <row r="6" spans="1:27" ht="30.75" customHeight="1" thickBot="1">
      <c r="B6" s="1737"/>
      <c r="C6" s="52" t="s">
        <v>655</v>
      </c>
      <c r="D6" s="282" t="s">
        <v>1952</v>
      </c>
      <c r="E6" s="113" t="s">
        <v>1953</v>
      </c>
      <c r="F6" s="52" t="s">
        <v>655</v>
      </c>
      <c r="G6" s="282" t="s">
        <v>1952</v>
      </c>
      <c r="H6" s="113" t="s">
        <v>1953</v>
      </c>
      <c r="I6" s="52" t="s">
        <v>655</v>
      </c>
      <c r="J6" s="282" t="s">
        <v>1952</v>
      </c>
      <c r="K6" s="113" t="s">
        <v>1953</v>
      </c>
      <c r="L6" s="52" t="s">
        <v>655</v>
      </c>
      <c r="M6" s="282" t="s">
        <v>1952</v>
      </c>
      <c r="N6" s="113" t="s">
        <v>1953</v>
      </c>
      <c r="O6"/>
      <c r="P6"/>
      <c r="Q6" s="997"/>
      <c r="S6" s="997"/>
    </row>
    <row r="7" spans="1:27" s="12" customFormat="1" ht="27.75" customHeight="1">
      <c r="B7" s="1011">
        <v>1</v>
      </c>
      <c r="C7" s="548" t="s">
        <v>1954</v>
      </c>
      <c r="D7" s="777">
        <v>10043</v>
      </c>
      <c r="E7" s="809">
        <f>D7/G7-1</f>
        <v>-4.2633353162799814E-3</v>
      </c>
      <c r="F7" s="548" t="s">
        <v>1954</v>
      </c>
      <c r="G7" s="777">
        <v>10086</v>
      </c>
      <c r="H7" s="809">
        <v>1.2447299739008155E-2</v>
      </c>
      <c r="I7" s="919" t="s">
        <v>1954</v>
      </c>
      <c r="J7" s="902">
        <v>9962</v>
      </c>
      <c r="K7" s="938">
        <v>2.2372742200328366E-2</v>
      </c>
      <c r="L7" s="559" t="s">
        <v>1954</v>
      </c>
      <c r="M7" s="903">
        <v>9744</v>
      </c>
      <c r="N7" s="875" t="s">
        <v>1955</v>
      </c>
      <c r="O7"/>
      <c r="P7"/>
      <c r="Q7" s="999"/>
      <c r="S7" s="1000"/>
      <c r="T7"/>
      <c r="U7"/>
      <c r="V7"/>
      <c r="W7"/>
      <c r="X7"/>
      <c r="Y7"/>
      <c r="Z7"/>
      <c r="AA7"/>
    </row>
    <row r="8" spans="1:27" s="12" customFormat="1" ht="27.75" customHeight="1">
      <c r="B8" s="1012">
        <v>2</v>
      </c>
      <c r="C8" s="319" t="s">
        <v>1956</v>
      </c>
      <c r="D8" s="775">
        <v>1935</v>
      </c>
      <c r="E8" s="928">
        <f>D8/G11-1</f>
        <v>0.84285714285714275</v>
      </c>
      <c r="F8" s="319" t="s">
        <v>1957</v>
      </c>
      <c r="G8" s="775">
        <v>1667</v>
      </c>
      <c r="H8" s="928">
        <v>-1.4192785334121827E-2</v>
      </c>
      <c r="I8" s="319" t="s">
        <v>1957</v>
      </c>
      <c r="J8" s="732">
        <v>1691</v>
      </c>
      <c r="K8" s="939">
        <v>-2.5921658986175156E-2</v>
      </c>
      <c r="L8" s="319" t="s">
        <v>1957</v>
      </c>
      <c r="M8" s="904">
        <v>1736</v>
      </c>
      <c r="N8" s="905" t="s">
        <v>99</v>
      </c>
      <c r="O8"/>
      <c r="P8"/>
      <c r="Q8" s="998"/>
      <c r="S8" s="866"/>
      <c r="T8"/>
      <c r="U8"/>
      <c r="V8"/>
      <c r="W8"/>
      <c r="X8"/>
      <c r="Y8"/>
      <c r="Z8"/>
      <c r="AA8"/>
    </row>
    <row r="9" spans="1:27" s="12" customFormat="1" ht="27.75" customHeight="1">
      <c r="B9" s="1012">
        <v>3</v>
      </c>
      <c r="C9" s="552" t="s">
        <v>1957</v>
      </c>
      <c r="D9" s="776">
        <v>1550</v>
      </c>
      <c r="E9" s="810">
        <f>D9/G8-1</f>
        <v>-7.0185962807438496E-2</v>
      </c>
      <c r="F9" s="552" t="s">
        <v>1958</v>
      </c>
      <c r="G9" s="776">
        <v>1376</v>
      </c>
      <c r="H9" s="810">
        <v>1.3254786450662692E-2</v>
      </c>
      <c r="I9" s="561" t="s">
        <v>1958</v>
      </c>
      <c r="J9" s="754">
        <v>1358</v>
      </c>
      <c r="K9" s="940">
        <v>-2.1613832853025983E-2</v>
      </c>
      <c r="L9" s="561" t="s">
        <v>1958</v>
      </c>
      <c r="M9" s="906">
        <v>1388</v>
      </c>
      <c r="N9" s="891" t="s">
        <v>99</v>
      </c>
      <c r="O9"/>
      <c r="P9"/>
      <c r="Q9" s="998"/>
      <c r="S9" s="866"/>
      <c r="T9"/>
      <c r="U9"/>
      <c r="V9"/>
      <c r="W9"/>
      <c r="X9"/>
      <c r="Y9"/>
      <c r="Z9"/>
      <c r="AA9"/>
    </row>
    <row r="10" spans="1:27" s="12" customFormat="1" ht="27.75" customHeight="1">
      <c r="B10" s="1012">
        <v>4</v>
      </c>
      <c r="C10" s="319" t="s">
        <v>1316</v>
      </c>
      <c r="D10" s="775">
        <v>1378</v>
      </c>
      <c r="E10" s="928">
        <f>D10/G9-1</f>
        <v>1.4534883720929148E-3</v>
      </c>
      <c r="F10" s="319" t="s">
        <v>1959</v>
      </c>
      <c r="G10" s="775">
        <v>1141</v>
      </c>
      <c r="H10" s="928">
        <v>2.2401433691756178E-2</v>
      </c>
      <c r="I10" s="319" t="s">
        <v>1959</v>
      </c>
      <c r="J10" s="732">
        <v>1116</v>
      </c>
      <c r="K10" s="939">
        <v>0.43260590500641838</v>
      </c>
      <c r="L10" s="319" t="s">
        <v>1960</v>
      </c>
      <c r="M10" s="904">
        <v>1044</v>
      </c>
      <c r="N10" s="905" t="s">
        <v>99</v>
      </c>
      <c r="O10"/>
      <c r="P10"/>
      <c r="Q10" s="998"/>
      <c r="S10" s="866"/>
      <c r="T10"/>
      <c r="U10"/>
      <c r="V10"/>
      <c r="W10"/>
      <c r="X10"/>
      <c r="Y10"/>
      <c r="Z10"/>
      <c r="AA10"/>
    </row>
    <row r="11" spans="1:27" s="12" customFormat="1" ht="27.75" customHeight="1">
      <c r="B11" s="1012">
        <v>5</v>
      </c>
      <c r="C11" s="602" t="s">
        <v>1959</v>
      </c>
      <c r="D11" s="778">
        <v>1199</v>
      </c>
      <c r="E11" s="811">
        <f>D11/G10-1</f>
        <v>5.0832602979842267E-2</v>
      </c>
      <c r="F11" s="602" t="s">
        <v>1956</v>
      </c>
      <c r="G11" s="778">
        <v>1050</v>
      </c>
      <c r="H11" s="811">
        <v>3.9603960396039639E-2</v>
      </c>
      <c r="I11" s="602" t="s">
        <v>1961</v>
      </c>
      <c r="J11" s="755">
        <v>1036</v>
      </c>
      <c r="K11" s="941">
        <v>-4.8030739673391443E-3</v>
      </c>
      <c r="L11" s="602" t="s">
        <v>1961</v>
      </c>
      <c r="M11" s="907">
        <v>1041</v>
      </c>
      <c r="N11" s="891" t="s">
        <v>99</v>
      </c>
      <c r="O11"/>
      <c r="P11"/>
      <c r="Q11" s="998"/>
      <c r="S11" s="866"/>
      <c r="T11"/>
      <c r="U11"/>
      <c r="V11"/>
      <c r="W11"/>
      <c r="X11"/>
      <c r="Y11"/>
      <c r="Z11"/>
      <c r="AA11"/>
    </row>
    <row r="12" spans="1:27" s="12" customFormat="1" ht="27.75" customHeight="1">
      <c r="B12" s="1012">
        <v>6</v>
      </c>
      <c r="C12" s="314" t="s">
        <v>1961</v>
      </c>
      <c r="D12" s="775">
        <v>984</v>
      </c>
      <c r="E12" s="928">
        <f t="shared" ref="E12:E17" si="0">D12/G12-1</f>
        <v>-2.3809523809523836E-2</v>
      </c>
      <c r="F12" s="314" t="s">
        <v>1302</v>
      </c>
      <c r="G12" s="775">
        <v>1008</v>
      </c>
      <c r="H12" s="928">
        <v>-2.7027027027026973E-2</v>
      </c>
      <c r="I12" s="793" t="s">
        <v>663</v>
      </c>
      <c r="J12" s="732">
        <v>1010</v>
      </c>
      <c r="K12" s="939">
        <v>7.4468085106383031E-2</v>
      </c>
      <c r="L12" s="319" t="s">
        <v>663</v>
      </c>
      <c r="M12" s="904">
        <v>940</v>
      </c>
      <c r="N12" s="905" t="s">
        <v>99</v>
      </c>
      <c r="O12"/>
      <c r="P12"/>
      <c r="Q12" s="998"/>
      <c r="S12" s="866"/>
      <c r="T12"/>
      <c r="U12"/>
      <c r="V12"/>
      <c r="W12"/>
      <c r="X12"/>
      <c r="Y12"/>
      <c r="Z12"/>
      <c r="AA12"/>
    </row>
    <row r="13" spans="1:27" s="12" customFormat="1" ht="27.75" customHeight="1">
      <c r="B13" s="1012">
        <v>7</v>
      </c>
      <c r="C13" s="552" t="s">
        <v>1301</v>
      </c>
      <c r="D13" s="776">
        <v>974</v>
      </c>
      <c r="E13" s="810">
        <f t="shared" si="0"/>
        <v>2.0964360587002018E-2</v>
      </c>
      <c r="F13" s="552" t="s">
        <v>1301</v>
      </c>
      <c r="G13" s="776">
        <v>954</v>
      </c>
      <c r="H13" s="810">
        <v>0.14663461538461542</v>
      </c>
      <c r="I13" s="561" t="s">
        <v>1301</v>
      </c>
      <c r="J13" s="754">
        <v>832</v>
      </c>
      <c r="K13" s="940">
        <v>-0.20306513409961691</v>
      </c>
      <c r="L13" s="561" t="s">
        <v>667</v>
      </c>
      <c r="M13" s="906">
        <v>779</v>
      </c>
      <c r="N13" s="891" t="s">
        <v>99</v>
      </c>
      <c r="O13"/>
      <c r="P13"/>
      <c r="Q13" s="998"/>
      <c r="S13" s="866"/>
      <c r="T13"/>
      <c r="U13"/>
      <c r="V13"/>
      <c r="W13"/>
      <c r="X13"/>
      <c r="Y13"/>
      <c r="Z13"/>
      <c r="AA13"/>
    </row>
    <row r="14" spans="1:27" s="12" customFormat="1" ht="27.75" customHeight="1">
      <c r="B14" s="1012">
        <v>8</v>
      </c>
      <c r="C14" s="789" t="s">
        <v>656</v>
      </c>
      <c r="D14" s="775">
        <v>832</v>
      </c>
      <c r="E14" s="928">
        <f t="shared" si="0"/>
        <v>9.9075297225891701E-2</v>
      </c>
      <c r="F14" s="789" t="s">
        <v>657</v>
      </c>
      <c r="G14" s="775">
        <v>757</v>
      </c>
      <c r="H14" s="928">
        <v>7.6813655761024169E-2</v>
      </c>
      <c r="I14" s="319" t="s">
        <v>1303</v>
      </c>
      <c r="J14" s="732">
        <v>762</v>
      </c>
      <c r="K14" s="939">
        <v>1.3297872340425565E-2</v>
      </c>
      <c r="L14" s="757" t="s">
        <v>657</v>
      </c>
      <c r="M14" s="904">
        <v>760</v>
      </c>
      <c r="N14" s="905" t="s">
        <v>99</v>
      </c>
      <c r="O14"/>
      <c r="P14"/>
      <c r="Q14" s="998"/>
      <c r="S14" s="866"/>
      <c r="T14"/>
      <c r="U14"/>
      <c r="V14"/>
      <c r="W14"/>
      <c r="X14"/>
      <c r="Y14"/>
      <c r="Z14"/>
      <c r="AA14"/>
    </row>
    <row r="15" spans="1:27" s="12" customFormat="1" ht="27.75" customHeight="1">
      <c r="B15" s="1012">
        <v>9</v>
      </c>
      <c r="C15" s="602" t="s">
        <v>989</v>
      </c>
      <c r="D15" s="776">
        <v>801</v>
      </c>
      <c r="E15" s="810">
        <f t="shared" si="0"/>
        <v>0.125</v>
      </c>
      <c r="F15" s="602" t="s">
        <v>989</v>
      </c>
      <c r="G15" s="776">
        <v>712</v>
      </c>
      <c r="H15" s="810">
        <v>6.5868263473053856E-2</v>
      </c>
      <c r="I15" s="602" t="s">
        <v>695</v>
      </c>
      <c r="J15" s="755">
        <v>759</v>
      </c>
      <c r="K15" s="942" t="s">
        <v>99</v>
      </c>
      <c r="L15" s="553" t="s">
        <v>1303</v>
      </c>
      <c r="M15" s="906">
        <v>752</v>
      </c>
      <c r="N15" s="891" t="s">
        <v>99</v>
      </c>
      <c r="O15"/>
      <c r="P15"/>
      <c r="Q15" s="998"/>
      <c r="S15" s="866"/>
      <c r="T15"/>
      <c r="U15"/>
      <c r="V15"/>
      <c r="W15"/>
      <c r="X15"/>
      <c r="Y15"/>
      <c r="Z15"/>
      <c r="AA15"/>
    </row>
    <row r="16" spans="1:27" s="12" customFormat="1" ht="27.75" customHeight="1">
      <c r="B16" s="1012">
        <v>10</v>
      </c>
      <c r="C16" s="314" t="s">
        <v>1303</v>
      </c>
      <c r="D16" s="775">
        <v>691</v>
      </c>
      <c r="E16" s="928">
        <f t="shared" si="0"/>
        <v>-2.6760563380281654E-2</v>
      </c>
      <c r="F16" s="314" t="s">
        <v>1303</v>
      </c>
      <c r="G16" s="775">
        <v>710</v>
      </c>
      <c r="H16" s="928">
        <v>-6.8241469816272993E-2</v>
      </c>
      <c r="I16" s="319" t="s">
        <v>1304</v>
      </c>
      <c r="J16" s="732">
        <v>716</v>
      </c>
      <c r="K16" s="939">
        <v>0.1032357473035439</v>
      </c>
      <c r="L16" s="319" t="s">
        <v>1264</v>
      </c>
      <c r="M16" s="904">
        <v>688</v>
      </c>
      <c r="N16" s="905" t="s">
        <v>99</v>
      </c>
      <c r="O16"/>
      <c r="P16"/>
      <c r="Q16" s="998"/>
      <c r="S16" s="866"/>
      <c r="T16"/>
      <c r="U16"/>
      <c r="V16"/>
      <c r="W16"/>
      <c r="X16"/>
      <c r="Y16"/>
      <c r="Z16"/>
      <c r="AA16"/>
    </row>
    <row r="17" spans="1:27" s="12" customFormat="1" ht="27.75" customHeight="1">
      <c r="B17" s="1012">
        <v>11</v>
      </c>
      <c r="C17" s="548" t="s">
        <v>699</v>
      </c>
      <c r="D17" s="777">
        <v>641</v>
      </c>
      <c r="E17" s="809">
        <f t="shared" si="0"/>
        <v>6.2794348508634634E-3</v>
      </c>
      <c r="F17" s="548" t="s">
        <v>1097</v>
      </c>
      <c r="G17" s="777">
        <v>637</v>
      </c>
      <c r="H17" s="809">
        <v>-2.4502297090352232E-2</v>
      </c>
      <c r="I17" s="724" t="s">
        <v>657</v>
      </c>
      <c r="J17" s="750">
        <v>703</v>
      </c>
      <c r="K17" s="943">
        <v>-7.4999999999999956E-2</v>
      </c>
      <c r="L17" s="558" t="s">
        <v>1304</v>
      </c>
      <c r="M17" s="903">
        <v>649</v>
      </c>
      <c r="N17" s="891" t="s">
        <v>99</v>
      </c>
      <c r="O17"/>
      <c r="P17"/>
      <c r="Q17" s="998"/>
      <c r="S17" s="866"/>
      <c r="T17"/>
      <c r="U17"/>
      <c r="V17"/>
      <c r="W17"/>
      <c r="X17"/>
      <c r="Y17"/>
      <c r="Z17"/>
      <c r="AA17"/>
    </row>
    <row r="18" spans="1:27" s="12" customFormat="1" ht="27.75" customHeight="1">
      <c r="B18" s="1012">
        <v>12</v>
      </c>
      <c r="C18" s="319" t="s">
        <v>1305</v>
      </c>
      <c r="D18" s="775">
        <v>614</v>
      </c>
      <c r="E18" s="928">
        <f>D18/G19-1</f>
        <v>3.3670033670033739E-2</v>
      </c>
      <c r="F18" s="319" t="s">
        <v>1081</v>
      </c>
      <c r="G18" s="775">
        <v>604</v>
      </c>
      <c r="H18" s="928" t="s">
        <v>99</v>
      </c>
      <c r="I18" s="319" t="s">
        <v>989</v>
      </c>
      <c r="J18" s="732">
        <v>668</v>
      </c>
      <c r="K18" s="944">
        <v>8.7947882736156391E-2</v>
      </c>
      <c r="L18" s="319" t="s">
        <v>989</v>
      </c>
      <c r="M18" s="904">
        <v>614</v>
      </c>
      <c r="N18" s="905" t="s">
        <v>99</v>
      </c>
      <c r="O18"/>
      <c r="P18"/>
      <c r="Q18" s="998"/>
      <c r="S18" s="866"/>
      <c r="T18"/>
      <c r="U18"/>
      <c r="V18"/>
      <c r="W18"/>
      <c r="X18"/>
      <c r="Y18"/>
      <c r="Z18"/>
      <c r="AA18"/>
    </row>
    <row r="19" spans="1:27" s="12" customFormat="1" ht="27.75" customHeight="1">
      <c r="B19" s="1012">
        <v>13</v>
      </c>
      <c r="C19" s="602" t="s">
        <v>1962</v>
      </c>
      <c r="D19" s="776">
        <v>604</v>
      </c>
      <c r="E19" s="810">
        <f>D19/G18-1</f>
        <v>0</v>
      </c>
      <c r="F19" s="602" t="s">
        <v>1305</v>
      </c>
      <c r="G19" s="776">
        <v>594</v>
      </c>
      <c r="H19" s="810">
        <v>1.7123287671232834E-2</v>
      </c>
      <c r="I19" s="561" t="s">
        <v>1097</v>
      </c>
      <c r="J19" s="748">
        <v>653</v>
      </c>
      <c r="K19" s="940">
        <v>-5.0872093023255793E-2</v>
      </c>
      <c r="L19" s="561" t="s">
        <v>1305</v>
      </c>
      <c r="M19" s="906">
        <v>588</v>
      </c>
      <c r="N19" s="891" t="s">
        <v>99</v>
      </c>
      <c r="O19"/>
      <c r="P19"/>
      <c r="Q19" s="998"/>
      <c r="S19" s="866"/>
      <c r="T19"/>
      <c r="U19"/>
      <c r="V19"/>
      <c r="W19"/>
      <c r="X19"/>
      <c r="Y19"/>
      <c r="Z19"/>
      <c r="AA19"/>
    </row>
    <row r="20" spans="1:27" s="12" customFormat="1" ht="27.75" customHeight="1">
      <c r="B20" s="1012">
        <v>14</v>
      </c>
      <c r="C20" s="660" t="s">
        <v>662</v>
      </c>
      <c r="D20" s="775">
        <v>567</v>
      </c>
      <c r="E20" s="928">
        <f>D20/G20-1</f>
        <v>8.8967971530249379E-3</v>
      </c>
      <c r="F20" s="660" t="s">
        <v>659</v>
      </c>
      <c r="G20" s="775">
        <v>562</v>
      </c>
      <c r="H20" s="928">
        <v>5.4409005628517804E-2</v>
      </c>
      <c r="I20" s="793" t="s">
        <v>1305</v>
      </c>
      <c r="J20" s="751">
        <v>584</v>
      </c>
      <c r="K20" s="945">
        <v>-6.8027210884353817E-3</v>
      </c>
      <c r="L20" s="319" t="s">
        <v>820</v>
      </c>
      <c r="M20" s="904">
        <v>557</v>
      </c>
      <c r="N20" s="905" t="s">
        <v>99</v>
      </c>
      <c r="O20"/>
      <c r="P20"/>
      <c r="Q20" s="998"/>
      <c r="S20" s="866"/>
      <c r="T20"/>
      <c r="U20"/>
      <c r="V20"/>
      <c r="W20"/>
      <c r="X20"/>
      <c r="Y20"/>
      <c r="Z20"/>
      <c r="AA20"/>
    </row>
    <row r="21" spans="1:27" s="12" customFormat="1" ht="27.75" customHeight="1">
      <c r="B21" s="1012">
        <v>15</v>
      </c>
      <c r="C21" s="555" t="s">
        <v>1304</v>
      </c>
      <c r="D21" s="778">
        <v>523</v>
      </c>
      <c r="E21" s="811">
        <f>D21/G21-1</f>
        <v>1.9157088122605526E-3</v>
      </c>
      <c r="F21" s="555" t="s">
        <v>1304</v>
      </c>
      <c r="G21" s="778">
        <v>522</v>
      </c>
      <c r="H21" s="811">
        <v>-0.27094972067039103</v>
      </c>
      <c r="I21" s="920" t="s">
        <v>659</v>
      </c>
      <c r="J21" s="755">
        <v>533</v>
      </c>
      <c r="K21" s="941">
        <v>1.879699248120259E-3</v>
      </c>
      <c r="L21" s="920" t="s">
        <v>659</v>
      </c>
      <c r="M21" s="907">
        <v>532</v>
      </c>
      <c r="N21" s="891" t="s">
        <v>99</v>
      </c>
      <c r="O21"/>
      <c r="P21"/>
      <c r="Q21" s="998"/>
      <c r="S21" s="866"/>
      <c r="T21"/>
      <c r="U21"/>
      <c r="V21"/>
      <c r="W21"/>
      <c r="X21"/>
      <c r="Y21"/>
      <c r="Z21"/>
      <c r="AA21"/>
    </row>
    <row r="22" spans="1:27" s="12" customFormat="1" ht="27.75" customHeight="1">
      <c r="B22" s="1012">
        <v>16</v>
      </c>
      <c r="C22" s="319" t="s">
        <v>1265</v>
      </c>
      <c r="D22" s="775">
        <v>495</v>
      </c>
      <c r="E22" s="928">
        <f>D22/G42-1</f>
        <v>0.32000000000000006</v>
      </c>
      <c r="F22" s="319" t="s">
        <v>687</v>
      </c>
      <c r="G22" s="775">
        <v>486</v>
      </c>
      <c r="H22" s="928" t="s">
        <v>99</v>
      </c>
      <c r="I22" s="315" t="s">
        <v>954</v>
      </c>
      <c r="J22" s="751">
        <v>530</v>
      </c>
      <c r="K22" s="945">
        <v>-4.8473967684021568E-2</v>
      </c>
      <c r="L22" s="315" t="s">
        <v>664</v>
      </c>
      <c r="M22" s="904">
        <v>484</v>
      </c>
      <c r="N22" s="905" t="s">
        <v>99</v>
      </c>
      <c r="O22"/>
      <c r="P22"/>
      <c r="Q22" s="998"/>
      <c r="S22" s="866"/>
      <c r="T22"/>
      <c r="U22"/>
      <c r="V22"/>
      <c r="W22"/>
      <c r="X22"/>
      <c r="Y22"/>
      <c r="Z22"/>
      <c r="AA22"/>
    </row>
    <row r="23" spans="1:27" s="12" customFormat="1" ht="27.75" customHeight="1">
      <c r="B23" s="1012">
        <v>17</v>
      </c>
      <c r="C23" s="552" t="s">
        <v>689</v>
      </c>
      <c r="D23" s="776">
        <v>487</v>
      </c>
      <c r="E23" s="810">
        <f>D23/G22-1</f>
        <v>2.057613168724215E-3</v>
      </c>
      <c r="F23" s="552" t="s">
        <v>664</v>
      </c>
      <c r="G23" s="776">
        <v>481</v>
      </c>
      <c r="H23" s="810">
        <v>-3.2193158953722323E-2</v>
      </c>
      <c r="I23" s="565" t="s">
        <v>664</v>
      </c>
      <c r="J23" s="748">
        <v>497</v>
      </c>
      <c r="K23" s="946">
        <v>2.6859504132231482E-2</v>
      </c>
      <c r="L23" s="561" t="s">
        <v>687</v>
      </c>
      <c r="M23" s="906">
        <v>462</v>
      </c>
      <c r="N23" s="891" t="s">
        <v>99</v>
      </c>
      <c r="O23"/>
      <c r="P23"/>
      <c r="Q23" s="998"/>
      <c r="S23" s="866"/>
      <c r="T23"/>
      <c r="U23"/>
      <c r="V23"/>
      <c r="W23"/>
      <c r="X23"/>
      <c r="Y23"/>
      <c r="Z23"/>
      <c r="AA23"/>
    </row>
    <row r="24" spans="1:27" s="12" customFormat="1" ht="27.75" customHeight="1">
      <c r="B24" s="1012">
        <v>18</v>
      </c>
      <c r="C24" s="314" t="s">
        <v>666</v>
      </c>
      <c r="D24" s="775">
        <v>472</v>
      </c>
      <c r="E24" s="928">
        <f>D24/G23-1</f>
        <v>-1.8711018711018657E-2</v>
      </c>
      <c r="F24" s="314" t="s">
        <v>1073</v>
      </c>
      <c r="G24" s="775">
        <v>428</v>
      </c>
      <c r="H24" s="928">
        <v>-0.1924528301886792</v>
      </c>
      <c r="I24" s="315" t="s">
        <v>995</v>
      </c>
      <c r="J24" s="732">
        <v>414</v>
      </c>
      <c r="K24" s="939">
        <v>7.2992700729928028E-3</v>
      </c>
      <c r="L24" s="319" t="s">
        <v>995</v>
      </c>
      <c r="M24" s="904">
        <v>411</v>
      </c>
      <c r="N24" s="905" t="s">
        <v>99</v>
      </c>
      <c r="O24"/>
      <c r="P24"/>
      <c r="Q24" s="998"/>
      <c r="S24" s="866"/>
      <c r="T24"/>
      <c r="U24"/>
      <c r="V24"/>
      <c r="W24"/>
      <c r="X24"/>
      <c r="Y24"/>
      <c r="Z24"/>
      <c r="AA24"/>
    </row>
    <row r="25" spans="1:27" s="12" customFormat="1" ht="27.75" customHeight="1">
      <c r="B25" s="1012">
        <v>19</v>
      </c>
      <c r="C25" s="561" t="s">
        <v>955</v>
      </c>
      <c r="D25" s="776">
        <v>439</v>
      </c>
      <c r="E25" s="810">
        <f>D25/G31-1</f>
        <v>0.15223097112860895</v>
      </c>
      <c r="F25" s="561" t="s">
        <v>987</v>
      </c>
      <c r="G25" s="776">
        <v>426</v>
      </c>
      <c r="H25" s="810">
        <v>0.10362694300518127</v>
      </c>
      <c r="I25" s="553" t="s">
        <v>987</v>
      </c>
      <c r="J25" s="754">
        <v>386</v>
      </c>
      <c r="K25" s="810">
        <v>-3.9800995024875663E-2</v>
      </c>
      <c r="L25" s="553" t="s">
        <v>987</v>
      </c>
      <c r="M25" s="906">
        <v>402</v>
      </c>
      <c r="N25" s="891" t="s">
        <v>99</v>
      </c>
      <c r="O25"/>
      <c r="P25"/>
      <c r="Q25" s="998"/>
      <c r="S25" s="866"/>
      <c r="T25"/>
      <c r="U25"/>
      <c r="V25"/>
      <c r="W25"/>
      <c r="X25"/>
      <c r="Y25"/>
      <c r="Z25"/>
      <c r="AA25"/>
    </row>
    <row r="26" spans="1:27" s="12" customFormat="1" ht="27.75" customHeight="1">
      <c r="B26" s="1012">
        <v>20</v>
      </c>
      <c r="C26" s="319" t="s">
        <v>716</v>
      </c>
      <c r="D26" s="775">
        <v>436</v>
      </c>
      <c r="E26" s="928">
        <f>D26/G25-1</f>
        <v>2.3474178403755763E-2</v>
      </c>
      <c r="F26" s="319" t="s">
        <v>1000</v>
      </c>
      <c r="G26" s="775">
        <v>402</v>
      </c>
      <c r="H26" s="928">
        <v>6.9148936170212671E-2</v>
      </c>
      <c r="I26" s="315" t="s">
        <v>999</v>
      </c>
      <c r="J26" s="732">
        <v>384</v>
      </c>
      <c r="K26" s="939">
        <v>5.2054794520547842E-2</v>
      </c>
      <c r="L26" s="315" t="s">
        <v>821</v>
      </c>
      <c r="M26" s="904">
        <v>375</v>
      </c>
      <c r="N26" s="905" t="s">
        <v>99</v>
      </c>
      <c r="O26"/>
      <c r="P26"/>
      <c r="Q26" s="998"/>
      <c r="S26" s="866"/>
      <c r="T26"/>
      <c r="U26"/>
      <c r="V26"/>
      <c r="W26"/>
      <c r="X26"/>
      <c r="Y26"/>
      <c r="Z26"/>
      <c r="AA26"/>
    </row>
    <row r="27" spans="1:27" s="12" customFormat="1" ht="27.75" customHeight="1">
      <c r="B27" s="1012">
        <v>21</v>
      </c>
      <c r="C27" s="548" t="s">
        <v>692</v>
      </c>
      <c r="D27" s="777">
        <v>434</v>
      </c>
      <c r="E27" s="809">
        <f>D27/G48-1</f>
        <v>0.33128834355828229</v>
      </c>
      <c r="F27" s="788" t="s">
        <v>1082</v>
      </c>
      <c r="G27" s="777">
        <v>395</v>
      </c>
      <c r="H27" s="809">
        <v>5.8981233243967868E-2</v>
      </c>
      <c r="I27" s="559" t="s">
        <v>1000</v>
      </c>
      <c r="J27" s="750">
        <v>376</v>
      </c>
      <c r="K27" s="943">
        <v>7.4285714285714288E-2</v>
      </c>
      <c r="L27" s="558" t="s">
        <v>999</v>
      </c>
      <c r="M27" s="908">
        <v>365</v>
      </c>
      <c r="N27" s="891" t="s">
        <v>99</v>
      </c>
      <c r="O27"/>
      <c r="P27"/>
      <c r="Q27" s="998"/>
      <c r="S27" s="866"/>
      <c r="T27"/>
      <c r="U27"/>
      <c r="V27"/>
      <c r="W27"/>
      <c r="X27"/>
      <c r="Y27"/>
      <c r="Z27"/>
      <c r="AA27"/>
    </row>
    <row r="28" spans="1:27" s="12" customFormat="1" ht="27.75" customHeight="1">
      <c r="B28" s="1012">
        <v>22</v>
      </c>
      <c r="C28" s="970" t="s">
        <v>1341</v>
      </c>
      <c r="D28" s="775">
        <v>420</v>
      </c>
      <c r="E28" s="928">
        <f>D28/G29-1</f>
        <v>8.8082901554404236E-2</v>
      </c>
      <c r="F28" s="970" t="s">
        <v>999</v>
      </c>
      <c r="G28" s="775">
        <v>395</v>
      </c>
      <c r="H28" s="928">
        <v>2.8645833333333259E-2</v>
      </c>
      <c r="I28" s="757" t="s">
        <v>1082</v>
      </c>
      <c r="J28" s="732">
        <v>373</v>
      </c>
      <c r="K28" s="944" t="s">
        <v>99</v>
      </c>
      <c r="L28" s="319" t="s">
        <v>1265</v>
      </c>
      <c r="M28" s="904">
        <v>353</v>
      </c>
      <c r="N28" s="905" t="s">
        <v>99</v>
      </c>
      <c r="O28"/>
      <c r="P28"/>
      <c r="Q28" s="998"/>
      <c r="S28" s="866"/>
      <c r="T28"/>
      <c r="U28"/>
      <c r="V28"/>
      <c r="W28"/>
      <c r="X28"/>
      <c r="Y28"/>
      <c r="Z28"/>
      <c r="AA28"/>
    </row>
    <row r="29" spans="1:27" s="12" customFormat="1" ht="27.75" customHeight="1">
      <c r="B29" s="1012">
        <v>23</v>
      </c>
      <c r="C29" s="561" t="s">
        <v>1000</v>
      </c>
      <c r="D29" s="776">
        <v>417</v>
      </c>
      <c r="E29" s="810">
        <f>D29/G26-1</f>
        <v>3.7313432835820892E-2</v>
      </c>
      <c r="F29" s="599" t="s">
        <v>1247</v>
      </c>
      <c r="G29" s="776">
        <v>386</v>
      </c>
      <c r="H29" s="810">
        <v>0.15915915915915924</v>
      </c>
      <c r="I29" s="553" t="s">
        <v>1266</v>
      </c>
      <c r="J29" s="754">
        <v>360</v>
      </c>
      <c r="K29" s="940">
        <v>7.4626865671641784E-2</v>
      </c>
      <c r="L29" s="561" t="s">
        <v>1000</v>
      </c>
      <c r="M29" s="906">
        <v>350</v>
      </c>
      <c r="N29" s="891" t="s">
        <v>99</v>
      </c>
      <c r="O29"/>
      <c r="P29"/>
      <c r="Q29" s="998"/>
      <c r="S29" s="866"/>
      <c r="T29"/>
      <c r="U29"/>
      <c r="V29"/>
      <c r="W29"/>
      <c r="X29"/>
      <c r="Y29"/>
      <c r="Z29"/>
      <c r="AA29"/>
    </row>
    <row r="30" spans="1:27" s="12" customFormat="1" ht="27.75" customHeight="1">
      <c r="B30" s="1012">
        <v>24</v>
      </c>
      <c r="C30" s="317" t="s">
        <v>1073</v>
      </c>
      <c r="D30" s="729">
        <v>416</v>
      </c>
      <c r="E30" s="929">
        <f>D30/G24-1</f>
        <v>-2.8037383177570097E-2</v>
      </c>
      <c r="F30" s="317" t="s">
        <v>995</v>
      </c>
      <c r="G30" s="729">
        <v>382</v>
      </c>
      <c r="H30" s="929">
        <v>-7.7294685990338174E-2</v>
      </c>
      <c r="I30" s="315" t="s">
        <v>955</v>
      </c>
      <c r="J30" s="732">
        <v>358</v>
      </c>
      <c r="K30" s="939">
        <v>0.36641221374045796</v>
      </c>
      <c r="L30" s="319" t="s">
        <v>1266</v>
      </c>
      <c r="M30" s="904">
        <v>335</v>
      </c>
      <c r="N30" s="905" t="s">
        <v>99</v>
      </c>
      <c r="O30"/>
      <c r="P30"/>
      <c r="Q30" s="998"/>
      <c r="S30" s="866"/>
      <c r="T30"/>
      <c r="U30"/>
      <c r="V30"/>
      <c r="W30"/>
      <c r="X30"/>
      <c r="Y30"/>
      <c r="Z30"/>
      <c r="AA30"/>
    </row>
    <row r="31" spans="1:27" s="12" customFormat="1" ht="27.75" customHeight="1" thickBot="1">
      <c r="B31" s="1013">
        <v>25</v>
      </c>
      <c r="C31" s="921" t="s">
        <v>1082</v>
      </c>
      <c r="D31" s="901">
        <v>413</v>
      </c>
      <c r="E31" s="930">
        <f>D31/G27-1</f>
        <v>4.5569620253164578E-2</v>
      </c>
      <c r="F31" s="722" t="s">
        <v>955</v>
      </c>
      <c r="G31" s="901">
        <v>381</v>
      </c>
      <c r="H31" s="930">
        <v>6.4245810055865826E-2</v>
      </c>
      <c r="I31" s="722" t="s">
        <v>1265</v>
      </c>
      <c r="J31" s="730">
        <v>358</v>
      </c>
      <c r="K31" s="947">
        <v>1.4164305949008416E-2</v>
      </c>
      <c r="L31" s="722" t="s">
        <v>822</v>
      </c>
      <c r="M31" s="909">
        <v>334</v>
      </c>
      <c r="N31" s="900" t="s">
        <v>99</v>
      </c>
      <c r="O31"/>
      <c r="P31"/>
      <c r="Q31" s="998"/>
      <c r="S31" s="866"/>
      <c r="T31"/>
      <c r="U31"/>
      <c r="V31"/>
      <c r="W31"/>
      <c r="X31"/>
      <c r="Y31"/>
      <c r="Z31"/>
      <c r="AA31"/>
    </row>
    <row r="32" spans="1:27" ht="15" customHeight="1">
      <c r="A32" s="55"/>
      <c r="C32" s="196"/>
      <c r="F32" s="196"/>
    </row>
    <row r="33" spans="2:17" ht="15" customHeight="1">
      <c r="B33" s="56" t="s">
        <v>990</v>
      </c>
      <c r="C33" s="196"/>
      <c r="F33" s="196"/>
    </row>
    <row r="34" spans="2:17" ht="15" customHeight="1">
      <c r="B34" s="56"/>
      <c r="C34" s="56"/>
      <c r="F34" s="56"/>
    </row>
    <row r="35" spans="2:17" ht="15" customHeight="1">
      <c r="C35" s="1039" t="s">
        <v>558</v>
      </c>
    </row>
    <row r="36" spans="2:17" ht="39" customHeight="1">
      <c r="C36" s="1039" t="s">
        <v>559</v>
      </c>
    </row>
    <row r="37" spans="2:17" ht="17.25" customHeight="1">
      <c r="C37" s="56"/>
      <c r="D37" s="14"/>
      <c r="E37" s="115"/>
      <c r="F37" s="1042"/>
      <c r="G37" s="1042"/>
      <c r="H37" s="111"/>
      <c r="I37" s="1042"/>
      <c r="J37" s="1042"/>
      <c r="K37" s="111"/>
      <c r="L37" s="200"/>
      <c r="M37" s="1042"/>
      <c r="N37" s="111"/>
      <c r="O37" s="1042"/>
      <c r="P37" s="1042"/>
    </row>
    <row r="38" spans="2:17" ht="13.35" customHeight="1" thickBot="1"/>
    <row r="39" spans="2:17" ht="30.75" customHeight="1">
      <c r="B39" s="1736" t="s">
        <v>138</v>
      </c>
      <c r="C39" s="460" t="s">
        <v>1088</v>
      </c>
      <c r="D39" s="461"/>
      <c r="E39" s="927"/>
      <c r="F39" s="460" t="s">
        <v>992</v>
      </c>
      <c r="G39" s="461"/>
      <c r="H39" s="927"/>
      <c r="I39" s="460" t="s">
        <v>854</v>
      </c>
      <c r="J39" s="461"/>
      <c r="K39" s="927"/>
      <c r="L39" s="460" t="s">
        <v>548</v>
      </c>
      <c r="M39" s="461"/>
      <c r="N39" s="672"/>
      <c r="O39"/>
      <c r="P39"/>
      <c r="Q39"/>
    </row>
    <row r="40" spans="2:17" ht="30.75" customHeight="1" thickBot="1">
      <c r="B40" s="1739"/>
      <c r="C40" s="52" t="s">
        <v>655</v>
      </c>
      <c r="D40" s="282" t="s">
        <v>457</v>
      </c>
      <c r="E40" s="113" t="s">
        <v>458</v>
      </c>
      <c r="F40" s="52" t="s">
        <v>655</v>
      </c>
      <c r="G40" s="282" t="s">
        <v>457</v>
      </c>
      <c r="H40" s="113" t="s">
        <v>458</v>
      </c>
      <c r="I40" s="52" t="s">
        <v>655</v>
      </c>
      <c r="J40" s="282" t="s">
        <v>457</v>
      </c>
      <c r="K40" s="113" t="s">
        <v>458</v>
      </c>
      <c r="L40" s="52" t="s">
        <v>655</v>
      </c>
      <c r="M40" s="282" t="s">
        <v>457</v>
      </c>
      <c r="N40" s="113" t="s">
        <v>458</v>
      </c>
      <c r="O40"/>
      <c r="P40"/>
      <c r="Q40"/>
    </row>
    <row r="41" spans="2:17" ht="27.75" customHeight="1">
      <c r="B41" s="38">
        <v>26</v>
      </c>
      <c r="C41" s="971" t="s">
        <v>999</v>
      </c>
      <c r="D41" s="214">
        <v>405</v>
      </c>
      <c r="E41" s="145">
        <f>D41/G28-1</f>
        <v>2.5316455696202445E-2</v>
      </c>
      <c r="F41" s="548" t="s">
        <v>1074</v>
      </c>
      <c r="G41" s="777">
        <v>378</v>
      </c>
      <c r="H41" s="809">
        <v>8.3094555873925557E-2</v>
      </c>
      <c r="I41" s="559" t="s">
        <v>956</v>
      </c>
      <c r="J41" s="779">
        <v>349</v>
      </c>
      <c r="K41" s="948">
        <v>-6.9333333333333358E-2</v>
      </c>
      <c r="L41" s="548" t="s">
        <v>1267</v>
      </c>
      <c r="M41" s="910">
        <v>318</v>
      </c>
      <c r="N41" s="911" t="s">
        <v>485</v>
      </c>
      <c r="O41"/>
      <c r="P41"/>
      <c r="Q41"/>
    </row>
    <row r="42" spans="2:17" ht="27.75" customHeight="1">
      <c r="B42" s="39">
        <v>27</v>
      </c>
      <c r="C42" s="972" t="s">
        <v>1334</v>
      </c>
      <c r="D42" s="611">
        <v>404</v>
      </c>
      <c r="E42" s="697">
        <f>D42/G45-1</f>
        <v>0.15099715099715105</v>
      </c>
      <c r="F42" s="319" t="s">
        <v>1265</v>
      </c>
      <c r="G42" s="775">
        <v>375</v>
      </c>
      <c r="H42" s="928">
        <v>4.748603351955305E-2</v>
      </c>
      <c r="I42" s="319" t="s">
        <v>1041</v>
      </c>
      <c r="J42" s="732">
        <v>337</v>
      </c>
      <c r="K42" s="939">
        <v>8.9820359281436168E-3</v>
      </c>
      <c r="L42" s="789" t="s">
        <v>1042</v>
      </c>
      <c r="M42" s="912">
        <v>297</v>
      </c>
      <c r="N42" s="905" t="s">
        <v>99</v>
      </c>
      <c r="O42"/>
      <c r="P42"/>
      <c r="Q42"/>
    </row>
    <row r="43" spans="2:17" ht="27.75" customHeight="1">
      <c r="B43" s="39">
        <v>28</v>
      </c>
      <c r="C43" s="973" t="s">
        <v>1110</v>
      </c>
      <c r="D43" s="215">
        <v>387</v>
      </c>
      <c r="E43" s="132">
        <f>D43/G43-1</f>
        <v>4.5945945945945921E-2</v>
      </c>
      <c r="F43" s="552" t="s">
        <v>1114</v>
      </c>
      <c r="G43" s="776">
        <v>370</v>
      </c>
      <c r="H43" s="810">
        <v>0.10447761194029859</v>
      </c>
      <c r="I43" s="561" t="s">
        <v>1114</v>
      </c>
      <c r="J43" s="754">
        <v>335</v>
      </c>
      <c r="K43" s="940">
        <v>3.5620000000000001E-3</v>
      </c>
      <c r="L43" s="552" t="s">
        <v>823</v>
      </c>
      <c r="M43" s="913">
        <v>288</v>
      </c>
      <c r="N43" s="891" t="s">
        <v>99</v>
      </c>
      <c r="O43"/>
      <c r="P43"/>
      <c r="Q43"/>
    </row>
    <row r="44" spans="2:17" ht="27.75" customHeight="1">
      <c r="B44" s="39">
        <v>29</v>
      </c>
      <c r="C44" s="972" t="s">
        <v>1074</v>
      </c>
      <c r="D44" s="611">
        <v>374</v>
      </c>
      <c r="E44" s="697">
        <f>D44/G41-1</f>
        <v>-1.0582010582010581E-2</v>
      </c>
      <c r="F44" s="319" t="s">
        <v>1248</v>
      </c>
      <c r="G44" s="775">
        <v>362</v>
      </c>
      <c r="H44" s="928">
        <v>7.4183976261127604E-2</v>
      </c>
      <c r="I44" s="545" t="s">
        <v>1247</v>
      </c>
      <c r="J44" s="732">
        <v>333</v>
      </c>
      <c r="K44" s="939">
        <v>0.1212121212121211</v>
      </c>
      <c r="L44" s="314" t="s">
        <v>1292</v>
      </c>
      <c r="M44" s="912">
        <v>272</v>
      </c>
      <c r="N44" s="905" t="s">
        <v>99</v>
      </c>
      <c r="O44"/>
      <c r="P44"/>
      <c r="Q44"/>
    </row>
    <row r="45" spans="2:17" ht="27.75" customHeight="1">
      <c r="B45" s="39">
        <v>30</v>
      </c>
      <c r="C45" s="973" t="s">
        <v>1248</v>
      </c>
      <c r="D45" s="215">
        <v>373</v>
      </c>
      <c r="E45" s="132">
        <f>D45/G44-1</f>
        <v>3.0386740331491691E-2</v>
      </c>
      <c r="F45" s="602" t="s">
        <v>1334</v>
      </c>
      <c r="G45" s="778">
        <v>351</v>
      </c>
      <c r="H45" s="811" t="s">
        <v>99</v>
      </c>
      <c r="I45" s="562" t="s">
        <v>1335</v>
      </c>
      <c r="J45" s="755">
        <v>311</v>
      </c>
      <c r="K45" s="942" t="s">
        <v>99</v>
      </c>
      <c r="L45" s="555" t="s">
        <v>824</v>
      </c>
      <c r="M45" s="914">
        <v>268</v>
      </c>
      <c r="N45" s="891" t="s">
        <v>99</v>
      </c>
      <c r="O45"/>
      <c r="P45"/>
      <c r="Q45"/>
    </row>
    <row r="46" spans="2:17" ht="27.75" customHeight="1">
      <c r="B46" s="39">
        <v>31</v>
      </c>
      <c r="C46" s="972" t="s">
        <v>995</v>
      </c>
      <c r="D46" s="611">
        <v>361</v>
      </c>
      <c r="E46" s="697">
        <f>D46/G30-1</f>
        <v>-5.4973821989528826E-2</v>
      </c>
      <c r="F46" s="314" t="s">
        <v>1266</v>
      </c>
      <c r="G46" s="775">
        <v>343</v>
      </c>
      <c r="H46" s="928">
        <v>-4.7222222222222276E-2</v>
      </c>
      <c r="I46" s="315" t="s">
        <v>1267</v>
      </c>
      <c r="J46" s="732">
        <v>311</v>
      </c>
      <c r="K46" s="939">
        <v>-2.2012578616352196E-2</v>
      </c>
      <c r="L46" s="314" t="s">
        <v>1268</v>
      </c>
      <c r="M46" s="912">
        <v>265</v>
      </c>
      <c r="N46" s="905" t="s">
        <v>99</v>
      </c>
      <c r="O46"/>
      <c r="P46"/>
      <c r="Q46"/>
    </row>
    <row r="47" spans="2:17" ht="27.75" customHeight="1">
      <c r="B47" s="39">
        <v>32</v>
      </c>
      <c r="C47" s="973" t="s">
        <v>1266</v>
      </c>
      <c r="D47" s="215">
        <v>354</v>
      </c>
      <c r="E47" s="132">
        <f>D47/G46-1</f>
        <v>3.2069970845481022E-2</v>
      </c>
      <c r="F47" s="552" t="s">
        <v>1249</v>
      </c>
      <c r="G47" s="776">
        <v>342</v>
      </c>
      <c r="H47" s="810" t="s">
        <v>99</v>
      </c>
      <c r="I47" s="553" t="s">
        <v>1043</v>
      </c>
      <c r="J47" s="754">
        <v>285</v>
      </c>
      <c r="K47" s="940">
        <v>6.3432835820895539E-2</v>
      </c>
      <c r="L47" s="552" t="s">
        <v>825</v>
      </c>
      <c r="M47" s="913">
        <v>262</v>
      </c>
      <c r="N47" s="891" t="s">
        <v>99</v>
      </c>
      <c r="O47"/>
      <c r="P47"/>
      <c r="Q47"/>
    </row>
    <row r="48" spans="2:17" ht="27.75" customHeight="1">
      <c r="B48" s="39">
        <v>33</v>
      </c>
      <c r="C48" s="972" t="s">
        <v>1335</v>
      </c>
      <c r="D48" s="611">
        <v>331</v>
      </c>
      <c r="E48" s="697">
        <f>D48/G49-1</f>
        <v>2.4767801857585203E-2</v>
      </c>
      <c r="F48" s="314" t="s">
        <v>1267</v>
      </c>
      <c r="G48" s="775">
        <v>326</v>
      </c>
      <c r="H48" s="928">
        <v>4.8231511254019255E-2</v>
      </c>
      <c r="I48" s="315" t="s">
        <v>1044</v>
      </c>
      <c r="J48" s="732">
        <v>282</v>
      </c>
      <c r="K48" s="939">
        <v>-2.083333333333337E-2</v>
      </c>
      <c r="L48" s="314" t="s">
        <v>686</v>
      </c>
      <c r="M48" s="912">
        <v>256</v>
      </c>
      <c r="N48" s="905" t="s">
        <v>99</v>
      </c>
      <c r="O48"/>
      <c r="P48"/>
      <c r="Q48"/>
    </row>
    <row r="49" spans="2:17" ht="27.75" customHeight="1">
      <c r="B49" s="39">
        <v>34</v>
      </c>
      <c r="C49" s="973" t="s">
        <v>1249</v>
      </c>
      <c r="D49" s="215">
        <v>322</v>
      </c>
      <c r="E49" s="132">
        <f>D49/G47-1</f>
        <v>-5.8479532163742687E-2</v>
      </c>
      <c r="F49" s="602" t="s">
        <v>1335</v>
      </c>
      <c r="G49" s="776">
        <v>323</v>
      </c>
      <c r="H49" s="810">
        <v>3.8585209003215493E-2</v>
      </c>
      <c r="I49" s="553" t="s">
        <v>1284</v>
      </c>
      <c r="J49" s="754">
        <v>275</v>
      </c>
      <c r="K49" s="946" t="s">
        <v>99</v>
      </c>
      <c r="L49" s="552" t="s">
        <v>1293</v>
      </c>
      <c r="M49" s="913">
        <v>247</v>
      </c>
      <c r="N49" s="891" t="s">
        <v>99</v>
      </c>
      <c r="O49"/>
      <c r="P49"/>
      <c r="Q49"/>
    </row>
    <row r="50" spans="2:17" ht="27.75" customHeight="1">
      <c r="B50" s="39">
        <v>35</v>
      </c>
      <c r="C50" s="972" t="s">
        <v>1336</v>
      </c>
      <c r="D50" s="611">
        <v>316</v>
      </c>
      <c r="E50" s="697">
        <f>D50/G50-1</f>
        <v>5.3333333333333233E-2</v>
      </c>
      <c r="F50" s="314" t="s">
        <v>1336</v>
      </c>
      <c r="G50" s="775">
        <v>300</v>
      </c>
      <c r="H50" s="928" t="s">
        <v>99</v>
      </c>
      <c r="I50" s="315" t="s">
        <v>1268</v>
      </c>
      <c r="J50" s="732">
        <v>269</v>
      </c>
      <c r="K50" s="939">
        <v>1.5094339622641506E-2</v>
      </c>
      <c r="L50" s="314" t="s">
        <v>1269</v>
      </c>
      <c r="M50" s="912">
        <v>243</v>
      </c>
      <c r="N50" s="905" t="s">
        <v>99</v>
      </c>
      <c r="O50"/>
      <c r="P50"/>
      <c r="Q50"/>
    </row>
    <row r="51" spans="2:17" ht="27.75" customHeight="1">
      <c r="B51" s="39">
        <v>36</v>
      </c>
      <c r="C51" s="974" t="s">
        <v>1076</v>
      </c>
      <c r="D51" s="215">
        <v>291</v>
      </c>
      <c r="E51" s="219">
        <f>D51/G51-1</f>
        <v>3.4482758620688614E-3</v>
      </c>
      <c r="F51" s="548" t="s">
        <v>1076</v>
      </c>
      <c r="G51" s="777">
        <v>290</v>
      </c>
      <c r="H51" s="809">
        <v>1.7543859649122862E-2</v>
      </c>
      <c r="I51" s="559" t="s">
        <v>686</v>
      </c>
      <c r="J51" s="779">
        <v>262</v>
      </c>
      <c r="K51" s="948">
        <v>2.34375E-2</v>
      </c>
      <c r="L51" s="548" t="s">
        <v>1306</v>
      </c>
      <c r="M51" s="910">
        <v>227</v>
      </c>
      <c r="N51" s="891" t="s">
        <v>99</v>
      </c>
      <c r="O51"/>
      <c r="P51"/>
      <c r="Q51"/>
    </row>
    <row r="52" spans="2:17" ht="27.75" customHeight="1">
      <c r="B52" s="39">
        <v>37</v>
      </c>
      <c r="C52" s="972" t="s">
        <v>810</v>
      </c>
      <c r="D52" s="611">
        <v>275</v>
      </c>
      <c r="E52" s="697">
        <f>D52/G55-1</f>
        <v>4.961832061068705E-2</v>
      </c>
      <c r="F52" s="319" t="s">
        <v>1077</v>
      </c>
      <c r="G52" s="775">
        <v>273</v>
      </c>
      <c r="H52" s="928">
        <v>-3.1914893617021267E-2</v>
      </c>
      <c r="I52" s="315" t="s">
        <v>1269</v>
      </c>
      <c r="J52" s="732">
        <v>249</v>
      </c>
      <c r="K52" s="939">
        <v>2.4691358024691468E-2</v>
      </c>
      <c r="L52" s="543" t="s">
        <v>826</v>
      </c>
      <c r="M52" s="912">
        <v>186</v>
      </c>
      <c r="N52" s="905" t="s">
        <v>99</v>
      </c>
      <c r="O52"/>
      <c r="P52"/>
      <c r="Q52"/>
    </row>
    <row r="53" spans="2:17" ht="27.75" customHeight="1">
      <c r="B53" s="39">
        <v>38</v>
      </c>
      <c r="C53" s="973" t="s">
        <v>1077</v>
      </c>
      <c r="D53" s="215">
        <v>272</v>
      </c>
      <c r="E53" s="132">
        <f>D53/G52-1</f>
        <v>-3.66300366300365E-3</v>
      </c>
      <c r="F53" s="602" t="s">
        <v>1268</v>
      </c>
      <c r="G53" s="776">
        <v>269</v>
      </c>
      <c r="H53" s="810">
        <v>0</v>
      </c>
      <c r="I53" s="553" t="s">
        <v>810</v>
      </c>
      <c r="J53" s="754">
        <v>248</v>
      </c>
      <c r="K53" s="946" t="s">
        <v>99</v>
      </c>
      <c r="L53" s="924" t="s">
        <v>1270</v>
      </c>
      <c r="M53" s="913">
        <v>177</v>
      </c>
      <c r="N53" s="891" t="s">
        <v>99</v>
      </c>
      <c r="O53"/>
      <c r="P53"/>
      <c r="Q53"/>
    </row>
    <row r="54" spans="2:17" ht="27.75" customHeight="1">
      <c r="B54" s="39">
        <v>39</v>
      </c>
      <c r="C54" s="975" t="s">
        <v>1268</v>
      </c>
      <c r="D54" s="611">
        <v>272</v>
      </c>
      <c r="E54" s="702">
        <f>D54/G53-1</f>
        <v>1.1152416356877248E-2</v>
      </c>
      <c r="F54" s="319" t="s">
        <v>686</v>
      </c>
      <c r="G54" s="775">
        <v>266</v>
      </c>
      <c r="H54" s="928">
        <v>1.5267175572519109E-2</v>
      </c>
      <c r="I54" s="315" t="s">
        <v>1306</v>
      </c>
      <c r="J54" s="732">
        <v>212</v>
      </c>
      <c r="K54" s="939">
        <v>-6.607929515418498E-2</v>
      </c>
      <c r="L54" s="314" t="s">
        <v>1307</v>
      </c>
      <c r="M54" s="912">
        <v>169</v>
      </c>
      <c r="N54" s="905" t="s">
        <v>99</v>
      </c>
      <c r="O54"/>
      <c r="P54"/>
      <c r="Q54"/>
    </row>
    <row r="55" spans="2:17" ht="27.75" customHeight="1">
      <c r="B55" s="39">
        <v>40</v>
      </c>
      <c r="C55" s="973" t="s">
        <v>1001</v>
      </c>
      <c r="D55" s="215">
        <v>266</v>
      </c>
      <c r="E55" s="132">
        <f>D55/G56-1</f>
        <v>0.1515151515151516</v>
      </c>
      <c r="F55" s="555" t="s">
        <v>810</v>
      </c>
      <c r="G55" s="778">
        <v>262</v>
      </c>
      <c r="H55" s="811">
        <v>5.6451612903225756E-2</v>
      </c>
      <c r="I55" s="923" t="s">
        <v>1270</v>
      </c>
      <c r="J55" s="755">
        <v>197</v>
      </c>
      <c r="K55" s="949">
        <v>0.11299435028248594</v>
      </c>
      <c r="L55" s="555" t="s">
        <v>1091</v>
      </c>
      <c r="M55" s="914">
        <v>161</v>
      </c>
      <c r="N55" s="891" t="s">
        <v>99</v>
      </c>
      <c r="O55"/>
      <c r="P55"/>
      <c r="Q55"/>
    </row>
    <row r="56" spans="2:17" ht="27.75" customHeight="1">
      <c r="B56" s="39">
        <v>41</v>
      </c>
      <c r="C56" s="972" t="s">
        <v>686</v>
      </c>
      <c r="D56" s="611">
        <v>247</v>
      </c>
      <c r="E56" s="697">
        <f>D56/G54-1</f>
        <v>-7.1428571428571397E-2</v>
      </c>
      <c r="F56" s="319" t="s">
        <v>1001</v>
      </c>
      <c r="G56" s="775">
        <v>231</v>
      </c>
      <c r="H56" s="928">
        <v>0.21578947368421053</v>
      </c>
      <c r="I56" s="315" t="s">
        <v>1001</v>
      </c>
      <c r="J56" s="732">
        <v>190</v>
      </c>
      <c r="K56" s="950">
        <v>2.51851</v>
      </c>
      <c r="L56" s="314" t="s">
        <v>804</v>
      </c>
      <c r="M56" s="912">
        <v>159</v>
      </c>
      <c r="N56" s="905" t="s">
        <v>99</v>
      </c>
      <c r="O56"/>
      <c r="P56"/>
      <c r="Q56"/>
    </row>
    <row r="57" spans="2:17" ht="27.75" customHeight="1">
      <c r="B57" s="39">
        <v>42</v>
      </c>
      <c r="C57" s="973" t="s">
        <v>676</v>
      </c>
      <c r="D57" s="215">
        <v>222</v>
      </c>
      <c r="E57" s="132">
        <f>D57/G57-1</f>
        <v>0</v>
      </c>
      <c r="F57" s="552" t="s">
        <v>1269</v>
      </c>
      <c r="G57" s="776">
        <v>222</v>
      </c>
      <c r="H57" s="810">
        <v>-0.10843373493975905</v>
      </c>
      <c r="I57" s="557" t="s">
        <v>1045</v>
      </c>
      <c r="J57" s="754">
        <v>186</v>
      </c>
      <c r="K57" s="940">
        <v>0</v>
      </c>
      <c r="L57" s="552" t="s">
        <v>680</v>
      </c>
      <c r="M57" s="913">
        <v>154</v>
      </c>
      <c r="N57" s="891" t="s">
        <v>99</v>
      </c>
      <c r="O57"/>
      <c r="P57"/>
      <c r="Q57"/>
    </row>
    <row r="58" spans="2:17" ht="27.75" customHeight="1">
      <c r="B58" s="39">
        <v>43</v>
      </c>
      <c r="C58" s="976" t="s">
        <v>1342</v>
      </c>
      <c r="D58" s="611">
        <v>218</v>
      </c>
      <c r="E58" s="697">
        <f>D58/G58-1</f>
        <v>1.3953488372093092E-2</v>
      </c>
      <c r="F58" s="925" t="s">
        <v>1270</v>
      </c>
      <c r="G58" s="775">
        <v>215</v>
      </c>
      <c r="H58" s="928">
        <v>9.137055837563457E-2</v>
      </c>
      <c r="I58" s="315" t="s">
        <v>1091</v>
      </c>
      <c r="J58" s="732">
        <v>182</v>
      </c>
      <c r="K58" s="939">
        <v>0.13043478260869557</v>
      </c>
      <c r="L58" s="314" t="s">
        <v>1272</v>
      </c>
      <c r="M58" s="912">
        <v>151</v>
      </c>
      <c r="N58" s="905" t="s">
        <v>99</v>
      </c>
      <c r="O58"/>
      <c r="P58"/>
      <c r="Q58"/>
    </row>
    <row r="59" spans="2:17" ht="27.75" customHeight="1">
      <c r="B59" s="39">
        <v>44</v>
      </c>
      <c r="C59" s="973" t="s">
        <v>1046</v>
      </c>
      <c r="D59" s="215">
        <v>205</v>
      </c>
      <c r="E59" s="132">
        <f>D59/G61-1</f>
        <v>6.7708333333333259E-2</v>
      </c>
      <c r="F59" s="561" t="s">
        <v>1306</v>
      </c>
      <c r="G59" s="776">
        <v>212</v>
      </c>
      <c r="H59" s="810">
        <v>0</v>
      </c>
      <c r="I59" s="561" t="s">
        <v>1046</v>
      </c>
      <c r="J59" s="754">
        <v>177</v>
      </c>
      <c r="K59" s="951">
        <v>0.2377622377622377</v>
      </c>
      <c r="L59" s="552" t="s">
        <v>1285</v>
      </c>
      <c r="M59" s="913">
        <v>149</v>
      </c>
      <c r="N59" s="891" t="s">
        <v>99</v>
      </c>
      <c r="O59"/>
      <c r="P59"/>
      <c r="Q59"/>
    </row>
    <row r="60" spans="2:17" ht="27.75" customHeight="1">
      <c r="B60" s="39">
        <v>45</v>
      </c>
      <c r="C60" s="972" t="s">
        <v>1306</v>
      </c>
      <c r="D60" s="611">
        <v>195</v>
      </c>
      <c r="E60" s="697">
        <f>D60/G59-1</f>
        <v>-8.0188679245283057E-2</v>
      </c>
      <c r="F60" s="319" t="s">
        <v>1250</v>
      </c>
      <c r="G60" s="775">
        <v>209</v>
      </c>
      <c r="H60" s="928" t="s">
        <v>99</v>
      </c>
      <c r="I60" s="319" t="s">
        <v>1307</v>
      </c>
      <c r="J60" s="732">
        <v>173</v>
      </c>
      <c r="K60" s="939">
        <v>2.3668639053254337E-2</v>
      </c>
      <c r="L60" s="314" t="s">
        <v>1275</v>
      </c>
      <c r="M60" s="912">
        <v>145</v>
      </c>
      <c r="N60" s="905" t="s">
        <v>99</v>
      </c>
      <c r="O60"/>
      <c r="P60"/>
      <c r="Q60"/>
    </row>
    <row r="61" spans="2:17" ht="27.75" customHeight="1">
      <c r="B61" s="39">
        <v>46</v>
      </c>
      <c r="C61" s="973" t="s">
        <v>1091</v>
      </c>
      <c r="D61" s="215">
        <v>195</v>
      </c>
      <c r="E61" s="132">
        <f>D61/G62-1</f>
        <v>5.4054054054053946E-2</v>
      </c>
      <c r="F61" s="548" t="s">
        <v>1046</v>
      </c>
      <c r="G61" s="777">
        <v>192</v>
      </c>
      <c r="H61" s="809">
        <v>8.4745762711864403E-2</v>
      </c>
      <c r="I61" s="558" t="s">
        <v>1272</v>
      </c>
      <c r="J61" s="779">
        <v>162</v>
      </c>
      <c r="K61" s="943">
        <v>7.2847682119205226E-2</v>
      </c>
      <c r="L61" s="548" t="s">
        <v>827</v>
      </c>
      <c r="M61" s="910">
        <v>145</v>
      </c>
      <c r="N61" s="891" t="s">
        <v>99</v>
      </c>
      <c r="O61"/>
      <c r="P61"/>
      <c r="Q61"/>
    </row>
    <row r="62" spans="2:17" ht="27.75" customHeight="1">
      <c r="B62" s="39">
        <v>47</v>
      </c>
      <c r="C62" s="972" t="s">
        <v>1271</v>
      </c>
      <c r="D62" s="611">
        <v>175</v>
      </c>
      <c r="E62" s="697">
        <f>D62/G75-1</f>
        <v>4.1666666666666741E-2</v>
      </c>
      <c r="F62" s="721" t="s">
        <v>1091</v>
      </c>
      <c r="G62" s="775">
        <v>185</v>
      </c>
      <c r="H62" s="928">
        <v>1.6483516483516425E-2</v>
      </c>
      <c r="I62" s="319" t="s">
        <v>680</v>
      </c>
      <c r="J62" s="732">
        <v>161</v>
      </c>
      <c r="K62" s="939">
        <v>4.5454545454545414E-2</v>
      </c>
      <c r="L62" s="314" t="s">
        <v>828</v>
      </c>
      <c r="M62" s="912">
        <v>143</v>
      </c>
      <c r="N62" s="905" t="s">
        <v>99</v>
      </c>
      <c r="O62"/>
      <c r="P62"/>
      <c r="Q62"/>
    </row>
    <row r="63" spans="2:17" ht="27.75" customHeight="1">
      <c r="B63" s="39">
        <v>48</v>
      </c>
      <c r="C63" s="563" t="s">
        <v>1045</v>
      </c>
      <c r="D63" s="215">
        <v>175</v>
      </c>
      <c r="E63" s="132">
        <f>D63/G63-1</f>
        <v>-2.777777777777779E-2</v>
      </c>
      <c r="F63" s="563" t="s">
        <v>1045</v>
      </c>
      <c r="G63" s="776">
        <v>180</v>
      </c>
      <c r="H63" s="810">
        <v>-3.2258064516129004E-2</v>
      </c>
      <c r="I63" s="561" t="s">
        <v>804</v>
      </c>
      <c r="J63" s="754">
        <v>159</v>
      </c>
      <c r="K63" s="940">
        <v>0</v>
      </c>
      <c r="L63" s="552" t="s">
        <v>1308</v>
      </c>
      <c r="M63" s="913">
        <v>143</v>
      </c>
      <c r="N63" s="891" t="s">
        <v>99</v>
      </c>
      <c r="O63"/>
      <c r="P63"/>
      <c r="Q63"/>
    </row>
    <row r="64" spans="2:17" ht="27.75" customHeight="1">
      <c r="B64" s="39">
        <v>49</v>
      </c>
      <c r="C64" s="972" t="s">
        <v>1250</v>
      </c>
      <c r="D64" s="611">
        <v>174</v>
      </c>
      <c r="E64" s="697">
        <f>D64/G60-1</f>
        <v>-0.16746411483253587</v>
      </c>
      <c r="F64" s="317" t="s">
        <v>1307</v>
      </c>
      <c r="G64" s="729">
        <v>174</v>
      </c>
      <c r="H64" s="929">
        <v>5.7803468208093012E-3</v>
      </c>
      <c r="I64" s="319" t="s">
        <v>1271</v>
      </c>
      <c r="J64" s="732">
        <v>149</v>
      </c>
      <c r="K64" s="939">
        <v>0.14615384615384608</v>
      </c>
      <c r="L64" s="789" t="s">
        <v>711</v>
      </c>
      <c r="M64" s="912">
        <v>137</v>
      </c>
      <c r="N64" s="905" t="s">
        <v>99</v>
      </c>
      <c r="O64"/>
      <c r="P64"/>
      <c r="Q64"/>
    </row>
    <row r="65" spans="2:27" ht="27.75" customHeight="1" thickBot="1">
      <c r="B65" s="40">
        <v>50</v>
      </c>
      <c r="C65" s="977" t="s">
        <v>1083</v>
      </c>
      <c r="D65" s="216">
        <v>172</v>
      </c>
      <c r="E65" s="133">
        <f>D65/G65-1</f>
        <v>-5.7803468208093012E-3</v>
      </c>
      <c r="F65" s="722" t="s">
        <v>1083</v>
      </c>
      <c r="G65" s="730">
        <v>173</v>
      </c>
      <c r="H65" s="930">
        <v>0.3515625</v>
      </c>
      <c r="I65" s="722" t="s">
        <v>1285</v>
      </c>
      <c r="J65" s="730">
        <v>149</v>
      </c>
      <c r="K65" s="952">
        <v>0</v>
      </c>
      <c r="L65" s="566" t="s">
        <v>1276</v>
      </c>
      <c r="M65" s="915">
        <v>132</v>
      </c>
      <c r="N65" s="900" t="s">
        <v>99</v>
      </c>
      <c r="O65"/>
      <c r="P65"/>
      <c r="Q65"/>
    </row>
    <row r="70" spans="2:27" ht="39" customHeight="1"/>
    <row r="71" spans="2:27" ht="17.25" customHeight="1">
      <c r="B71"/>
      <c r="C71"/>
      <c r="D71"/>
      <c r="E71" s="389"/>
      <c r="F71"/>
      <c r="G71"/>
      <c r="H71" s="389"/>
      <c r="I71"/>
      <c r="J71"/>
      <c r="K71" s="389"/>
      <c r="L71"/>
      <c r="M71"/>
      <c r="N71"/>
      <c r="O71"/>
      <c r="P71"/>
      <c r="Q71"/>
    </row>
    <row r="72" spans="2:27" ht="13.35" customHeight="1" thickBot="1"/>
    <row r="73" spans="2:27" ht="30.75" customHeight="1">
      <c r="B73" s="1736" t="s">
        <v>138</v>
      </c>
      <c r="C73" s="460" t="s">
        <v>1088</v>
      </c>
      <c r="D73" s="461"/>
      <c r="E73" s="927"/>
      <c r="F73" s="460" t="s">
        <v>992</v>
      </c>
      <c r="G73" s="461"/>
      <c r="H73" s="927"/>
      <c r="I73" s="460" t="s">
        <v>854</v>
      </c>
      <c r="J73" s="461"/>
      <c r="K73" s="927"/>
      <c r="L73" s="460" t="s">
        <v>548</v>
      </c>
      <c r="M73" s="461"/>
      <c r="N73" s="672"/>
      <c r="O73"/>
      <c r="P73"/>
      <c r="Q73"/>
    </row>
    <row r="74" spans="2:27" ht="30.75" customHeight="1" thickBot="1">
      <c r="B74" s="1737"/>
      <c r="C74" s="52" t="s">
        <v>655</v>
      </c>
      <c r="D74" s="282" t="s">
        <v>457</v>
      </c>
      <c r="E74" s="113" t="s">
        <v>458</v>
      </c>
      <c r="F74" s="52" t="s">
        <v>655</v>
      </c>
      <c r="G74" s="282" t="s">
        <v>457</v>
      </c>
      <c r="H74" s="113" t="s">
        <v>458</v>
      </c>
      <c r="I74" s="52" t="s">
        <v>655</v>
      </c>
      <c r="J74" s="282" t="s">
        <v>457</v>
      </c>
      <c r="K74" s="113" t="s">
        <v>458</v>
      </c>
      <c r="L74" s="52" t="s">
        <v>655</v>
      </c>
      <c r="M74" s="282" t="s">
        <v>457</v>
      </c>
      <c r="N74" s="113" t="s">
        <v>458</v>
      </c>
      <c r="O74"/>
      <c r="P74"/>
      <c r="Q74"/>
    </row>
    <row r="75" spans="2:27" s="12" customFormat="1" ht="27.75" customHeight="1">
      <c r="B75" s="1021">
        <v>51</v>
      </c>
      <c r="C75" s="978" t="s">
        <v>669</v>
      </c>
      <c r="D75" s="213">
        <v>172</v>
      </c>
      <c r="E75" s="124">
        <f>D75/G77-1</f>
        <v>4.2424242424242475E-2</v>
      </c>
      <c r="F75" s="723" t="s">
        <v>1271</v>
      </c>
      <c r="G75" s="746">
        <v>168</v>
      </c>
      <c r="H75" s="931">
        <v>0.12751677852348986</v>
      </c>
      <c r="I75" s="723" t="s">
        <v>1047</v>
      </c>
      <c r="J75" s="746">
        <v>147</v>
      </c>
      <c r="K75" s="953" t="s">
        <v>99</v>
      </c>
      <c r="L75" s="561" t="s">
        <v>1048</v>
      </c>
      <c r="M75" s="906">
        <v>130</v>
      </c>
      <c r="N75" s="911" t="s">
        <v>485</v>
      </c>
      <c r="O75"/>
      <c r="P75"/>
      <c r="Q75"/>
      <c r="S75" s="866"/>
      <c r="T75"/>
      <c r="U75"/>
      <c r="V75"/>
      <c r="W75"/>
      <c r="X75"/>
      <c r="Y75"/>
      <c r="Z75"/>
      <c r="AA75"/>
    </row>
    <row r="76" spans="2:27" s="12" customFormat="1" ht="27.75" customHeight="1">
      <c r="B76" s="1022">
        <v>52</v>
      </c>
      <c r="C76" s="975" t="s">
        <v>1307</v>
      </c>
      <c r="D76" s="611">
        <v>168</v>
      </c>
      <c r="E76" s="697">
        <f>D76/G64-1</f>
        <v>-3.4482758620689613E-2</v>
      </c>
      <c r="F76" s="319" t="s">
        <v>1272</v>
      </c>
      <c r="G76" s="747">
        <v>166</v>
      </c>
      <c r="H76" s="932">
        <v>2.4691358024691468E-2</v>
      </c>
      <c r="I76" s="319" t="s">
        <v>1308</v>
      </c>
      <c r="J76" s="747">
        <v>144</v>
      </c>
      <c r="K76" s="954">
        <v>6.9930069930070893E-3</v>
      </c>
      <c r="L76" s="319" t="s">
        <v>1271</v>
      </c>
      <c r="M76" s="904">
        <v>130</v>
      </c>
      <c r="N76" s="905" t="s">
        <v>99</v>
      </c>
      <c r="O76"/>
      <c r="P76"/>
      <c r="Q76"/>
      <c r="S76" s="866"/>
      <c r="T76"/>
      <c r="U76"/>
      <c r="V76"/>
      <c r="W76"/>
      <c r="X76"/>
      <c r="Y76"/>
      <c r="Z76"/>
      <c r="AA76"/>
    </row>
    <row r="77" spans="2:27" s="12" customFormat="1" ht="27.75" customHeight="1">
      <c r="B77" s="1022">
        <v>53</v>
      </c>
      <c r="C77" s="979" t="s">
        <v>804</v>
      </c>
      <c r="D77" s="210">
        <v>168</v>
      </c>
      <c r="E77" s="125">
        <f>D77/G78-1</f>
        <v>1.8181818181818077E-2</v>
      </c>
      <c r="F77" s="561" t="s">
        <v>668</v>
      </c>
      <c r="G77" s="748">
        <v>165</v>
      </c>
      <c r="H77" s="933" t="s">
        <v>99</v>
      </c>
      <c r="I77" s="599" t="s">
        <v>711</v>
      </c>
      <c r="J77" s="748">
        <v>141</v>
      </c>
      <c r="K77" s="946">
        <v>2.9197080291970767E-2</v>
      </c>
      <c r="L77" s="563" t="s">
        <v>1049</v>
      </c>
      <c r="M77" s="906">
        <v>127</v>
      </c>
      <c r="N77" s="891" t="s">
        <v>99</v>
      </c>
      <c r="O77"/>
      <c r="P77"/>
      <c r="Q77"/>
      <c r="S77" s="866"/>
      <c r="T77"/>
      <c r="U77"/>
      <c r="V77"/>
      <c r="W77"/>
      <c r="X77"/>
      <c r="Y77"/>
      <c r="Z77"/>
      <c r="AA77"/>
    </row>
    <row r="78" spans="2:27" s="12" customFormat="1" ht="27.75" customHeight="1">
      <c r="B78" s="1022">
        <v>54</v>
      </c>
      <c r="C78" s="975" t="s">
        <v>1079</v>
      </c>
      <c r="D78" s="611">
        <v>164</v>
      </c>
      <c r="E78" s="697">
        <f>D78/G82-1</f>
        <v>9.3333333333333268E-2</v>
      </c>
      <c r="F78" s="319" t="s">
        <v>804</v>
      </c>
      <c r="G78" s="747">
        <v>165</v>
      </c>
      <c r="H78" s="932">
        <v>3.7735849056603765E-2</v>
      </c>
      <c r="I78" s="319" t="s">
        <v>1275</v>
      </c>
      <c r="J78" s="747">
        <v>139</v>
      </c>
      <c r="K78" s="955">
        <v>-4.1379310344827558E-2</v>
      </c>
      <c r="L78" s="793" t="s">
        <v>957</v>
      </c>
      <c r="M78" s="916">
        <v>119</v>
      </c>
      <c r="N78" s="905" t="s">
        <v>99</v>
      </c>
      <c r="O78"/>
      <c r="P78"/>
      <c r="Q78"/>
      <c r="S78" s="866"/>
      <c r="T78"/>
      <c r="U78"/>
      <c r="V78"/>
      <c r="W78"/>
      <c r="X78"/>
      <c r="Y78"/>
      <c r="Z78"/>
      <c r="AA78"/>
    </row>
    <row r="79" spans="2:27" s="12" customFormat="1" ht="27.75" customHeight="1">
      <c r="B79" s="1022">
        <v>55</v>
      </c>
      <c r="C79" s="979" t="s">
        <v>1272</v>
      </c>
      <c r="D79" s="210">
        <v>163</v>
      </c>
      <c r="E79" s="125">
        <f>D79/G76-1</f>
        <v>-1.8072289156626509E-2</v>
      </c>
      <c r="F79" s="602" t="s">
        <v>680</v>
      </c>
      <c r="G79" s="749">
        <v>163</v>
      </c>
      <c r="H79" s="934">
        <v>1.2422360248447228E-2</v>
      </c>
      <c r="I79" s="606" t="s">
        <v>1313</v>
      </c>
      <c r="J79" s="749">
        <v>135</v>
      </c>
      <c r="K79" s="956" t="s">
        <v>99</v>
      </c>
      <c r="L79" s="561" t="s">
        <v>1273</v>
      </c>
      <c r="M79" s="906">
        <v>116</v>
      </c>
      <c r="N79" s="891" t="s">
        <v>99</v>
      </c>
      <c r="O79"/>
      <c r="P79"/>
      <c r="Q79"/>
      <c r="S79" s="866"/>
      <c r="T79"/>
      <c r="U79"/>
      <c r="V79"/>
      <c r="W79"/>
      <c r="X79"/>
      <c r="Y79"/>
      <c r="Z79"/>
      <c r="AA79"/>
    </row>
    <row r="80" spans="2:27" s="12" customFormat="1" ht="27.75" customHeight="1">
      <c r="B80" s="1022">
        <v>56</v>
      </c>
      <c r="C80" s="975" t="s">
        <v>680</v>
      </c>
      <c r="D80" s="611">
        <v>162</v>
      </c>
      <c r="E80" s="697">
        <f>D80/G79-1</f>
        <v>-6.1349693251533388E-3</v>
      </c>
      <c r="F80" s="660" t="s">
        <v>711</v>
      </c>
      <c r="G80" s="747">
        <v>156</v>
      </c>
      <c r="H80" s="932">
        <v>0.1063829787234043</v>
      </c>
      <c r="I80" s="319" t="s">
        <v>1050</v>
      </c>
      <c r="J80" s="747">
        <v>135</v>
      </c>
      <c r="K80" s="955">
        <v>-6.8965517241379337E-2</v>
      </c>
      <c r="L80" s="319" t="s">
        <v>1277</v>
      </c>
      <c r="M80" s="904">
        <v>115</v>
      </c>
      <c r="N80" s="905" t="s">
        <v>99</v>
      </c>
      <c r="O80"/>
      <c r="P80"/>
      <c r="Q80"/>
      <c r="S80" s="866"/>
      <c r="T80"/>
      <c r="U80"/>
      <c r="V80"/>
      <c r="W80"/>
      <c r="X80"/>
      <c r="Y80"/>
      <c r="Z80"/>
      <c r="AA80"/>
    </row>
    <row r="81" spans="2:27" s="12" customFormat="1" ht="27.75" customHeight="1">
      <c r="B81" s="1022">
        <v>57</v>
      </c>
      <c r="C81" s="979" t="s">
        <v>1308</v>
      </c>
      <c r="D81" s="210">
        <v>159</v>
      </c>
      <c r="E81" s="125">
        <f>D81/G83-1</f>
        <v>7.4324324324324342E-2</v>
      </c>
      <c r="F81" s="563" t="s">
        <v>1078</v>
      </c>
      <c r="G81" s="748">
        <v>152</v>
      </c>
      <c r="H81" s="933">
        <v>0.125925925925926</v>
      </c>
      <c r="I81" s="561" t="s">
        <v>1276</v>
      </c>
      <c r="J81" s="748">
        <v>135</v>
      </c>
      <c r="K81" s="957">
        <v>2.2727272727272707E-2</v>
      </c>
      <c r="L81" s="598" t="s">
        <v>1051</v>
      </c>
      <c r="M81" s="906">
        <v>112</v>
      </c>
      <c r="N81" s="891" t="s">
        <v>99</v>
      </c>
      <c r="O81"/>
      <c r="P81"/>
      <c r="Q81"/>
      <c r="S81" s="866"/>
      <c r="T81"/>
      <c r="U81"/>
      <c r="V81"/>
      <c r="W81"/>
      <c r="X81"/>
      <c r="Y81"/>
      <c r="Z81"/>
      <c r="AA81"/>
    </row>
    <row r="82" spans="2:27" s="12" customFormat="1" ht="27.75" customHeight="1">
      <c r="B82" s="1022">
        <v>58</v>
      </c>
      <c r="C82" s="988" t="s">
        <v>710</v>
      </c>
      <c r="D82" s="611">
        <v>157</v>
      </c>
      <c r="E82" s="697">
        <f>D82/G80-1</f>
        <v>6.4102564102563875E-3</v>
      </c>
      <c r="F82" s="319" t="s">
        <v>1337</v>
      </c>
      <c r="G82" s="747">
        <v>150</v>
      </c>
      <c r="H82" s="932">
        <v>0.11111111111111116</v>
      </c>
      <c r="I82" s="319" t="s">
        <v>957</v>
      </c>
      <c r="J82" s="747">
        <v>130</v>
      </c>
      <c r="K82" s="955">
        <v>9.243697478991586E-2</v>
      </c>
      <c r="L82" s="319" t="s">
        <v>1279</v>
      </c>
      <c r="M82" s="904">
        <v>110</v>
      </c>
      <c r="N82" s="905" t="s">
        <v>99</v>
      </c>
      <c r="O82"/>
      <c r="P82"/>
      <c r="Q82"/>
      <c r="S82" s="866"/>
      <c r="T82"/>
      <c r="U82"/>
      <c r="V82"/>
      <c r="W82"/>
      <c r="X82"/>
      <c r="Y82"/>
      <c r="Z82"/>
      <c r="AA82"/>
    </row>
    <row r="83" spans="2:27" s="12" customFormat="1" ht="27.75" customHeight="1">
      <c r="B83" s="1022">
        <v>59</v>
      </c>
      <c r="C83" s="980" t="s">
        <v>1078</v>
      </c>
      <c r="D83" s="210">
        <v>156</v>
      </c>
      <c r="E83" s="125">
        <f>D83/G81-1</f>
        <v>2.6315789473684292E-2</v>
      </c>
      <c r="F83" s="561" t="s">
        <v>1308</v>
      </c>
      <c r="G83" s="748">
        <v>148</v>
      </c>
      <c r="H83" s="933">
        <v>2.7777777777777679E-2</v>
      </c>
      <c r="I83" s="561" t="s">
        <v>1052</v>
      </c>
      <c r="J83" s="748">
        <v>128</v>
      </c>
      <c r="K83" s="946" t="s">
        <v>99</v>
      </c>
      <c r="L83" s="563" t="s">
        <v>1084</v>
      </c>
      <c r="M83" s="906">
        <v>105</v>
      </c>
      <c r="N83" s="891" t="s">
        <v>99</v>
      </c>
      <c r="O83"/>
      <c r="P83"/>
      <c r="Q83"/>
      <c r="S83" s="866"/>
      <c r="T83"/>
      <c r="U83"/>
      <c r="V83"/>
      <c r="W83"/>
      <c r="X83"/>
      <c r="Y83"/>
      <c r="Z83"/>
      <c r="AA83"/>
    </row>
    <row r="84" spans="2:27" s="12" customFormat="1" ht="27.75" customHeight="1">
      <c r="B84" s="1022">
        <v>60</v>
      </c>
      <c r="C84" s="975" t="s">
        <v>1251</v>
      </c>
      <c r="D84" s="611">
        <v>153</v>
      </c>
      <c r="E84" s="697">
        <f>D84/G84-1</f>
        <v>5.5172413793103559E-2</v>
      </c>
      <c r="F84" s="319" t="s">
        <v>1332</v>
      </c>
      <c r="G84" s="747">
        <v>145</v>
      </c>
      <c r="H84" s="932" t="s">
        <v>99</v>
      </c>
      <c r="I84" s="319" t="s">
        <v>1053</v>
      </c>
      <c r="J84" s="747">
        <v>126</v>
      </c>
      <c r="K84" s="955">
        <v>0.19999999999999996</v>
      </c>
      <c r="L84" s="965" t="s">
        <v>1054</v>
      </c>
      <c r="M84" s="966">
        <v>105</v>
      </c>
      <c r="N84" s="905" t="s">
        <v>99</v>
      </c>
      <c r="O84"/>
      <c r="P84"/>
      <c r="Q84"/>
      <c r="S84" s="866"/>
      <c r="T84"/>
      <c r="U84"/>
      <c r="V84"/>
      <c r="W84"/>
      <c r="X84"/>
      <c r="Y84"/>
      <c r="Z84"/>
      <c r="AA84"/>
    </row>
    <row r="85" spans="2:27" s="12" customFormat="1" ht="27.75" customHeight="1">
      <c r="B85" s="1022">
        <v>61</v>
      </c>
      <c r="C85" s="980" t="s">
        <v>1062</v>
      </c>
      <c r="D85" s="210">
        <v>150</v>
      </c>
      <c r="E85" s="125">
        <f>D85/G94-1</f>
        <v>0.16279069767441867</v>
      </c>
      <c r="F85" s="558" t="s">
        <v>1273</v>
      </c>
      <c r="G85" s="750">
        <v>142</v>
      </c>
      <c r="H85" s="935">
        <v>0.14516129032258074</v>
      </c>
      <c r="I85" s="558" t="s">
        <v>1277</v>
      </c>
      <c r="J85" s="750">
        <v>126</v>
      </c>
      <c r="K85" s="943">
        <v>9.565217391304337E-2</v>
      </c>
      <c r="L85" s="599" t="s">
        <v>1055</v>
      </c>
      <c r="M85" s="906">
        <v>104</v>
      </c>
      <c r="N85" s="891" t="s">
        <v>99</v>
      </c>
      <c r="O85"/>
      <c r="P85"/>
      <c r="Q85"/>
      <c r="S85" s="866"/>
      <c r="T85"/>
      <c r="U85"/>
      <c r="V85"/>
      <c r="W85"/>
      <c r="X85"/>
      <c r="Y85"/>
      <c r="Z85"/>
      <c r="AA85"/>
    </row>
    <row r="86" spans="2:27" s="12" customFormat="1" ht="27.75" customHeight="1">
      <c r="B86" s="1022">
        <v>62</v>
      </c>
      <c r="C86" s="975" t="s">
        <v>1274</v>
      </c>
      <c r="D86" s="611">
        <v>149</v>
      </c>
      <c r="E86" s="697">
        <f>D86/G87-1</f>
        <v>5.6737588652482351E-2</v>
      </c>
      <c r="F86" s="319" t="s">
        <v>1252</v>
      </c>
      <c r="G86" s="747">
        <v>141</v>
      </c>
      <c r="H86" s="932" t="s">
        <v>99</v>
      </c>
      <c r="I86" s="319" t="s">
        <v>1273</v>
      </c>
      <c r="J86" s="747">
        <v>124</v>
      </c>
      <c r="K86" s="955">
        <v>6.8965517241379226E-2</v>
      </c>
      <c r="L86" s="660" t="s">
        <v>1309</v>
      </c>
      <c r="M86" s="904">
        <v>103</v>
      </c>
      <c r="N86" s="905" t="s">
        <v>99</v>
      </c>
      <c r="O86"/>
      <c r="P86"/>
      <c r="Q86"/>
      <c r="S86" s="866"/>
      <c r="T86"/>
      <c r="U86"/>
      <c r="V86"/>
      <c r="W86"/>
      <c r="X86"/>
      <c r="Y86"/>
      <c r="Z86"/>
      <c r="AA86"/>
    </row>
    <row r="87" spans="2:27" s="12" customFormat="1" ht="27.75" customHeight="1">
      <c r="B87" s="1022">
        <v>63</v>
      </c>
      <c r="C87" s="979" t="s">
        <v>1276</v>
      </c>
      <c r="D87" s="210">
        <v>145</v>
      </c>
      <c r="E87" s="125">
        <f>D87/G89-1</f>
        <v>5.8394160583941535E-2</v>
      </c>
      <c r="F87" s="561" t="s">
        <v>1274</v>
      </c>
      <c r="G87" s="748">
        <v>141</v>
      </c>
      <c r="H87" s="933">
        <v>0.39603960396039595</v>
      </c>
      <c r="I87" s="598" t="s">
        <v>1051</v>
      </c>
      <c r="J87" s="748">
        <v>118</v>
      </c>
      <c r="K87" s="957">
        <v>5.3571428571428603E-2</v>
      </c>
      <c r="L87" s="561" t="s">
        <v>1057</v>
      </c>
      <c r="M87" s="906">
        <v>102</v>
      </c>
      <c r="N87" s="891" t="s">
        <v>99</v>
      </c>
      <c r="O87"/>
      <c r="P87"/>
      <c r="Q87"/>
      <c r="S87" s="866"/>
      <c r="T87"/>
      <c r="U87"/>
      <c r="V87"/>
      <c r="W87"/>
      <c r="X87"/>
      <c r="Y87"/>
      <c r="Z87"/>
      <c r="AA87"/>
    </row>
    <row r="88" spans="2:27" s="12" customFormat="1" ht="27.75" customHeight="1">
      <c r="B88" s="1022">
        <v>64</v>
      </c>
      <c r="C88" s="975" t="s">
        <v>1275</v>
      </c>
      <c r="D88" s="611">
        <v>145</v>
      </c>
      <c r="E88" s="697">
        <f>D88/G88-1</f>
        <v>5.0724637681159424E-2</v>
      </c>
      <c r="F88" s="319" t="s">
        <v>1275</v>
      </c>
      <c r="G88" s="747">
        <v>138</v>
      </c>
      <c r="H88" s="932">
        <v>-7.194244604316502E-3</v>
      </c>
      <c r="I88" s="319" t="s">
        <v>1314</v>
      </c>
      <c r="J88" s="747">
        <v>117</v>
      </c>
      <c r="K88" s="955">
        <v>-7.1428000000000005E-2</v>
      </c>
      <c r="L88" s="793" t="s">
        <v>808</v>
      </c>
      <c r="M88" s="916">
        <v>102</v>
      </c>
      <c r="N88" s="905" t="s">
        <v>99</v>
      </c>
      <c r="O88"/>
      <c r="P88"/>
      <c r="Q88"/>
      <c r="S88" s="866"/>
      <c r="T88"/>
      <c r="U88"/>
      <c r="V88"/>
      <c r="W88"/>
      <c r="X88"/>
      <c r="Y88"/>
      <c r="Z88"/>
      <c r="AA88"/>
    </row>
    <row r="89" spans="2:27" s="12" customFormat="1" ht="27.75" customHeight="1">
      <c r="B89" s="1022">
        <v>65</v>
      </c>
      <c r="C89" s="979" t="s">
        <v>1277</v>
      </c>
      <c r="D89" s="210">
        <v>141</v>
      </c>
      <c r="E89" s="125">
        <f>D89/G90-1</f>
        <v>3.6764705882353033E-2</v>
      </c>
      <c r="F89" s="602" t="s">
        <v>1276</v>
      </c>
      <c r="G89" s="749">
        <v>137</v>
      </c>
      <c r="H89" s="934">
        <v>1.4814814814814836E-2</v>
      </c>
      <c r="I89" s="608" t="s">
        <v>1049</v>
      </c>
      <c r="J89" s="749">
        <v>116</v>
      </c>
      <c r="K89" s="949">
        <v>-8.6614173228346414E-2</v>
      </c>
      <c r="L89" s="561" t="s">
        <v>763</v>
      </c>
      <c r="M89" s="906">
        <v>99</v>
      </c>
      <c r="N89" s="891" t="s">
        <v>99</v>
      </c>
      <c r="O89"/>
      <c r="P89"/>
      <c r="Q89"/>
      <c r="S89" s="866"/>
      <c r="T89"/>
      <c r="U89"/>
      <c r="V89"/>
      <c r="W89"/>
      <c r="X89"/>
      <c r="Y89"/>
      <c r="Z89"/>
      <c r="AA89"/>
    </row>
    <row r="90" spans="2:27" s="12" customFormat="1" ht="27.75" customHeight="1">
      <c r="B90" s="1022">
        <v>66</v>
      </c>
      <c r="C90" s="975" t="s">
        <v>1252</v>
      </c>
      <c r="D90" s="611">
        <v>140</v>
      </c>
      <c r="E90" s="697">
        <f>D90/G86-1</f>
        <v>-7.0921985815602939E-3</v>
      </c>
      <c r="F90" s="319" t="s">
        <v>1277</v>
      </c>
      <c r="G90" s="747">
        <v>136</v>
      </c>
      <c r="H90" s="932">
        <v>7.9365079365079305E-2</v>
      </c>
      <c r="I90" s="319" t="s">
        <v>1278</v>
      </c>
      <c r="J90" s="747">
        <v>116</v>
      </c>
      <c r="K90" s="955">
        <v>0.18367346938775508</v>
      </c>
      <c r="L90" s="319" t="s">
        <v>1278</v>
      </c>
      <c r="M90" s="904">
        <v>98</v>
      </c>
      <c r="N90" s="905" t="s">
        <v>99</v>
      </c>
      <c r="O90"/>
      <c r="P90"/>
      <c r="Q90"/>
      <c r="S90" s="866"/>
      <c r="T90"/>
      <c r="U90"/>
      <c r="V90"/>
      <c r="W90"/>
      <c r="X90"/>
      <c r="Y90"/>
      <c r="Z90"/>
      <c r="AA90"/>
    </row>
    <row r="91" spans="2:27" s="12" customFormat="1" ht="27.75" customHeight="1">
      <c r="B91" s="1022">
        <v>67</v>
      </c>
      <c r="C91" s="979" t="s">
        <v>1273</v>
      </c>
      <c r="D91" s="210">
        <v>137</v>
      </c>
      <c r="E91" s="125">
        <f>D91/G85-1</f>
        <v>-3.5211267605633756E-2</v>
      </c>
      <c r="F91" s="561" t="s">
        <v>1253</v>
      </c>
      <c r="G91" s="748">
        <v>134</v>
      </c>
      <c r="H91" s="933" t="s">
        <v>99</v>
      </c>
      <c r="I91" s="563" t="s">
        <v>985</v>
      </c>
      <c r="J91" s="748">
        <v>115</v>
      </c>
      <c r="K91" s="957">
        <v>9.5238095238095344E-2</v>
      </c>
      <c r="L91" s="599" t="s">
        <v>1059</v>
      </c>
      <c r="M91" s="906">
        <v>97</v>
      </c>
      <c r="N91" s="891" t="s">
        <v>99</v>
      </c>
      <c r="O91"/>
      <c r="P91"/>
      <c r="Q91"/>
      <c r="T91"/>
      <c r="U91"/>
      <c r="V91"/>
      <c r="W91"/>
      <c r="X91"/>
      <c r="Y91"/>
      <c r="Z91"/>
      <c r="AA91"/>
    </row>
    <row r="92" spans="2:27" s="12" customFormat="1" ht="27.75" customHeight="1">
      <c r="B92" s="1022">
        <v>68</v>
      </c>
      <c r="C92" s="975" t="s">
        <v>1963</v>
      </c>
      <c r="D92" s="611">
        <v>136</v>
      </c>
      <c r="E92" s="697">
        <f>D92/G92-1</f>
        <v>2.2556390977443552E-2</v>
      </c>
      <c r="F92" s="319" t="s">
        <v>1963</v>
      </c>
      <c r="G92" s="747">
        <v>133</v>
      </c>
      <c r="H92" s="932">
        <v>2.3076923076922995E-2</v>
      </c>
      <c r="I92" s="660" t="s">
        <v>1058</v>
      </c>
      <c r="J92" s="747">
        <v>113</v>
      </c>
      <c r="K92" s="944">
        <v>8.6538461538461453E-2</v>
      </c>
      <c r="L92" s="319" t="s">
        <v>1283</v>
      </c>
      <c r="M92" s="904">
        <v>96</v>
      </c>
      <c r="N92" s="905" t="s">
        <v>99</v>
      </c>
      <c r="O92"/>
      <c r="P92"/>
      <c r="Q92"/>
      <c r="T92"/>
      <c r="U92"/>
      <c r="V92"/>
      <c r="W92"/>
      <c r="X92"/>
      <c r="Y92"/>
      <c r="Z92"/>
      <c r="AA92"/>
    </row>
    <row r="93" spans="2:27" s="12" customFormat="1" ht="27.75" customHeight="1">
      <c r="B93" s="1022">
        <v>69</v>
      </c>
      <c r="C93" s="979" t="s">
        <v>1080</v>
      </c>
      <c r="D93" s="210">
        <v>136</v>
      </c>
      <c r="E93" s="125">
        <f>D93/G93-1</f>
        <v>2.2556390977443552E-2</v>
      </c>
      <c r="F93" s="561" t="s">
        <v>1080</v>
      </c>
      <c r="G93" s="748">
        <v>133</v>
      </c>
      <c r="H93" s="933">
        <v>5.555555555555558E-2</v>
      </c>
      <c r="I93" s="561" t="s">
        <v>808</v>
      </c>
      <c r="J93" s="748">
        <v>113</v>
      </c>
      <c r="K93" s="957">
        <v>0.10784313725490202</v>
      </c>
      <c r="L93" s="759" t="s">
        <v>1061</v>
      </c>
      <c r="M93" s="906">
        <v>92</v>
      </c>
      <c r="N93" s="891" t="s">
        <v>99</v>
      </c>
      <c r="O93"/>
      <c r="P93"/>
      <c r="Q93"/>
      <c r="T93"/>
      <c r="U93"/>
      <c r="V93"/>
      <c r="W93"/>
      <c r="X93"/>
      <c r="Y93"/>
      <c r="Z93"/>
      <c r="AA93"/>
    </row>
    <row r="94" spans="2:27" s="12" customFormat="1" ht="27.75" customHeight="1">
      <c r="B94" s="1022">
        <v>70</v>
      </c>
      <c r="C94" s="975" t="s">
        <v>1253</v>
      </c>
      <c r="D94" s="611">
        <v>130</v>
      </c>
      <c r="E94" s="697">
        <f>D94/G91-1</f>
        <v>-2.9850746268656692E-2</v>
      </c>
      <c r="F94" s="544" t="s">
        <v>1062</v>
      </c>
      <c r="G94" s="747">
        <v>129</v>
      </c>
      <c r="H94" s="936">
        <v>0.21698113207547176</v>
      </c>
      <c r="I94" s="660" t="s">
        <v>1060</v>
      </c>
      <c r="J94" s="747">
        <v>108</v>
      </c>
      <c r="K94" s="955">
        <v>4.8543689320388328E-2</v>
      </c>
      <c r="L94" s="965" t="s">
        <v>1281</v>
      </c>
      <c r="M94" s="966">
        <v>92</v>
      </c>
      <c r="N94" s="905" t="s">
        <v>99</v>
      </c>
      <c r="O94"/>
      <c r="P94"/>
      <c r="Q94"/>
      <c r="T94"/>
      <c r="U94"/>
      <c r="V94"/>
      <c r="W94"/>
      <c r="X94"/>
      <c r="Y94"/>
      <c r="Z94"/>
      <c r="AA94"/>
    </row>
    <row r="95" spans="2:27" s="12" customFormat="1" ht="27.75" customHeight="1">
      <c r="B95" s="1022">
        <v>71</v>
      </c>
      <c r="C95" s="979" t="s">
        <v>1254</v>
      </c>
      <c r="D95" s="210">
        <v>128</v>
      </c>
      <c r="E95" s="125">
        <f>D95/G95-1</f>
        <v>0</v>
      </c>
      <c r="F95" s="558" t="s">
        <v>1254</v>
      </c>
      <c r="G95" s="750">
        <v>128</v>
      </c>
      <c r="H95" s="935" t="s">
        <v>99</v>
      </c>
      <c r="I95" s="558" t="s">
        <v>1279</v>
      </c>
      <c r="J95" s="750">
        <v>107</v>
      </c>
      <c r="K95" s="943">
        <v>-2.7272727272727226E-2</v>
      </c>
      <c r="L95" s="602" t="s">
        <v>1282</v>
      </c>
      <c r="M95" s="906">
        <v>92</v>
      </c>
      <c r="N95" s="891" t="s">
        <v>99</v>
      </c>
      <c r="O95"/>
      <c r="P95"/>
      <c r="Q95"/>
      <c r="T95"/>
      <c r="U95"/>
      <c r="V95"/>
      <c r="W95"/>
      <c r="X95"/>
      <c r="Y95"/>
      <c r="Z95"/>
      <c r="AA95"/>
    </row>
    <row r="96" spans="2:27" s="12" customFormat="1" ht="27.75" customHeight="1">
      <c r="B96" s="1022">
        <v>72</v>
      </c>
      <c r="C96" s="975" t="s">
        <v>808</v>
      </c>
      <c r="D96" s="611">
        <v>125</v>
      </c>
      <c r="E96" s="697">
        <f>D96/G96-1</f>
        <v>1.6260162601626105E-2</v>
      </c>
      <c r="F96" s="319" t="s">
        <v>808</v>
      </c>
      <c r="G96" s="747">
        <v>123</v>
      </c>
      <c r="H96" s="932">
        <v>8.8495575221238854E-2</v>
      </c>
      <c r="I96" s="544" t="s">
        <v>1062</v>
      </c>
      <c r="J96" s="747">
        <v>106</v>
      </c>
      <c r="K96" s="955">
        <v>0.37662337662337664</v>
      </c>
      <c r="L96" s="319" t="s">
        <v>1064</v>
      </c>
      <c r="M96" s="904">
        <v>92</v>
      </c>
      <c r="N96" s="905" t="s">
        <v>99</v>
      </c>
      <c r="O96"/>
      <c r="P96"/>
      <c r="Q96"/>
      <c r="T96"/>
      <c r="U96"/>
      <c r="V96"/>
      <c r="W96"/>
      <c r="X96"/>
      <c r="Y96"/>
      <c r="Z96"/>
      <c r="AA96"/>
    </row>
    <row r="97" spans="1:27" s="12" customFormat="1" ht="27.75" customHeight="1">
      <c r="B97" s="1022">
        <v>73</v>
      </c>
      <c r="C97" s="980" t="s">
        <v>1339</v>
      </c>
      <c r="D97" s="210">
        <v>117</v>
      </c>
      <c r="E97" s="125">
        <f>D97/G112-1</f>
        <v>9.3457943925233655E-2</v>
      </c>
      <c r="F97" s="598" t="s">
        <v>1051</v>
      </c>
      <c r="G97" s="748">
        <v>120</v>
      </c>
      <c r="H97" s="933">
        <v>1.6949152542372836E-2</v>
      </c>
      <c r="I97" s="561" t="s">
        <v>1063</v>
      </c>
      <c r="J97" s="748">
        <v>102</v>
      </c>
      <c r="K97" s="946" t="s">
        <v>99</v>
      </c>
      <c r="L97" s="561" t="s">
        <v>814</v>
      </c>
      <c r="M97" s="907">
        <v>87</v>
      </c>
      <c r="N97" s="891" t="s">
        <v>99</v>
      </c>
      <c r="O97"/>
      <c r="P97"/>
      <c r="Q97"/>
      <c r="T97"/>
      <c r="U97"/>
      <c r="V97"/>
      <c r="W97"/>
      <c r="X97"/>
      <c r="Y97"/>
      <c r="Z97"/>
      <c r="AA97"/>
    </row>
    <row r="98" spans="1:27" s="12" customFormat="1" ht="27.75" customHeight="1">
      <c r="B98" s="1022">
        <v>74</v>
      </c>
      <c r="C98" s="975" t="s">
        <v>1278</v>
      </c>
      <c r="D98" s="611">
        <v>117</v>
      </c>
      <c r="E98" s="697">
        <f>D98/G98-1</f>
        <v>1.7391304347825987E-2</v>
      </c>
      <c r="F98" s="319" t="s">
        <v>1278</v>
      </c>
      <c r="G98" s="751">
        <v>115</v>
      </c>
      <c r="H98" s="937">
        <v>-8.6206896551723755E-3</v>
      </c>
      <c r="I98" s="319" t="s">
        <v>1274</v>
      </c>
      <c r="J98" s="747">
        <v>101</v>
      </c>
      <c r="K98" s="955">
        <v>0.23170731707317072</v>
      </c>
      <c r="L98" s="793" t="s">
        <v>959</v>
      </c>
      <c r="M98" s="916">
        <v>86</v>
      </c>
      <c r="N98" s="905" t="s">
        <v>99</v>
      </c>
      <c r="O98"/>
      <c r="P98"/>
      <c r="Q98"/>
      <c r="T98"/>
      <c r="U98"/>
      <c r="V98"/>
      <c r="W98"/>
      <c r="X98"/>
      <c r="Y98"/>
      <c r="Z98"/>
      <c r="AA98"/>
    </row>
    <row r="99" spans="1:27" s="12" customFormat="1" ht="27.75" customHeight="1" thickBot="1">
      <c r="B99" s="1023">
        <v>75</v>
      </c>
      <c r="C99" s="921" t="s">
        <v>1055</v>
      </c>
      <c r="D99" s="212">
        <v>113</v>
      </c>
      <c r="E99" s="126">
        <f>D99/G99-1</f>
        <v>0</v>
      </c>
      <c r="F99" s="921" t="s">
        <v>1055</v>
      </c>
      <c r="G99" s="730">
        <v>113</v>
      </c>
      <c r="H99" s="930">
        <v>0</v>
      </c>
      <c r="I99" s="722" t="s">
        <v>763</v>
      </c>
      <c r="J99" s="730">
        <v>98</v>
      </c>
      <c r="K99" s="952">
        <v>-1.0101010101010055E-2</v>
      </c>
      <c r="L99" s="722" t="s">
        <v>1274</v>
      </c>
      <c r="M99" s="733">
        <v>82</v>
      </c>
      <c r="N99" s="900" t="s">
        <v>99</v>
      </c>
      <c r="O99"/>
      <c r="P99"/>
      <c r="Q99"/>
      <c r="T99"/>
      <c r="U99"/>
      <c r="V99"/>
      <c r="W99"/>
      <c r="X99"/>
      <c r="Y99"/>
      <c r="Z99"/>
      <c r="AA99"/>
    </row>
    <row r="100" spans="1:27" ht="15" customHeight="1">
      <c r="A100" s="55"/>
      <c r="C100" s="196"/>
      <c r="F100" s="196"/>
    </row>
    <row r="101" spans="1:27" ht="15" customHeight="1">
      <c r="B101" s="56"/>
      <c r="C101" s="196"/>
      <c r="F101" s="196"/>
    </row>
    <row r="102" spans="1:27" ht="15" customHeight="1">
      <c r="B102" s="56"/>
      <c r="C102" s="56"/>
      <c r="F102" s="56"/>
    </row>
    <row r="103" spans="1:27" ht="15" customHeight="1">
      <c r="C103" s="1039" t="s">
        <v>558</v>
      </c>
    </row>
    <row r="104" spans="1:27" ht="39" customHeight="1">
      <c r="C104" s="1039" t="s">
        <v>559</v>
      </c>
    </row>
    <row r="105" spans="1:27" ht="17.25" customHeight="1">
      <c r="C105" s="56"/>
      <c r="D105" s="14"/>
      <c r="E105" s="115"/>
      <c r="F105" s="1042"/>
      <c r="G105" s="1042"/>
      <c r="H105" s="111"/>
      <c r="I105" s="1042"/>
      <c r="J105" s="1042"/>
      <c r="K105" s="111"/>
      <c r="L105" s="200"/>
      <c r="M105" s="1042"/>
      <c r="N105" s="111"/>
      <c r="O105" s="1042"/>
      <c r="P105" s="1042"/>
    </row>
    <row r="106" spans="1:27" ht="13.35" customHeight="1" thickBot="1"/>
    <row r="107" spans="1:27" ht="30.75" customHeight="1">
      <c r="B107" s="1736" t="s">
        <v>138</v>
      </c>
      <c r="C107" s="460" t="s">
        <v>1088</v>
      </c>
      <c r="D107" s="461"/>
      <c r="E107" s="927"/>
      <c r="F107" s="460" t="s">
        <v>992</v>
      </c>
      <c r="G107" s="461"/>
      <c r="H107" s="927"/>
      <c r="I107" s="460" t="s">
        <v>854</v>
      </c>
      <c r="J107" s="461"/>
      <c r="K107" s="927"/>
      <c r="L107" s="460" t="s">
        <v>548</v>
      </c>
      <c r="M107" s="461"/>
      <c r="N107" s="672"/>
      <c r="O107"/>
      <c r="P107"/>
      <c r="Q107"/>
    </row>
    <row r="108" spans="1:27" ht="30.75" customHeight="1" thickBot="1">
      <c r="B108" s="1739"/>
      <c r="C108" s="52" t="s">
        <v>655</v>
      </c>
      <c r="D108" s="282" t="s">
        <v>457</v>
      </c>
      <c r="E108" s="113" t="s">
        <v>458</v>
      </c>
      <c r="F108" s="52" t="s">
        <v>655</v>
      </c>
      <c r="G108" s="282" t="s">
        <v>457</v>
      </c>
      <c r="H108" s="113" t="s">
        <v>458</v>
      </c>
      <c r="I108" s="52" t="s">
        <v>655</v>
      </c>
      <c r="J108" s="282" t="s">
        <v>457</v>
      </c>
      <c r="K108" s="113" t="s">
        <v>458</v>
      </c>
      <c r="L108" s="52" t="s">
        <v>655</v>
      </c>
      <c r="M108" s="282" t="s">
        <v>457</v>
      </c>
      <c r="N108" s="113" t="s">
        <v>458</v>
      </c>
      <c r="O108"/>
      <c r="P108"/>
      <c r="Q108"/>
    </row>
    <row r="109" spans="1:27" ht="27.75" customHeight="1">
      <c r="B109" s="38">
        <v>76</v>
      </c>
      <c r="C109" s="981" t="s">
        <v>1056</v>
      </c>
      <c r="D109" s="214">
        <v>113</v>
      </c>
      <c r="E109" s="145">
        <f>D109/G110-1</f>
        <v>1.8018018018018056E-2</v>
      </c>
      <c r="F109" s="723" t="s">
        <v>1338</v>
      </c>
      <c r="G109" s="746">
        <v>112</v>
      </c>
      <c r="H109" s="931" t="s">
        <v>99</v>
      </c>
      <c r="I109" s="922" t="s">
        <v>814</v>
      </c>
      <c r="J109" s="746">
        <v>98</v>
      </c>
      <c r="K109" s="958">
        <v>0.12643678160919536</v>
      </c>
      <c r="L109" s="599" t="s">
        <v>1391</v>
      </c>
      <c r="M109" s="918">
        <v>79</v>
      </c>
      <c r="N109" s="875" t="s">
        <v>485</v>
      </c>
      <c r="O109"/>
      <c r="P109"/>
      <c r="Q109"/>
    </row>
    <row r="110" spans="1:27" ht="27.75" customHeight="1">
      <c r="B110" s="39">
        <v>77</v>
      </c>
      <c r="C110" s="982" t="s">
        <v>1051</v>
      </c>
      <c r="D110" s="611">
        <v>112</v>
      </c>
      <c r="E110" s="697">
        <f>D110/G97-1</f>
        <v>-6.6666666666666652E-2</v>
      </c>
      <c r="F110" s="660" t="s">
        <v>1309</v>
      </c>
      <c r="G110" s="747">
        <v>111</v>
      </c>
      <c r="H110" s="932">
        <v>2.7777777777777679E-2</v>
      </c>
      <c r="I110" s="319" t="s">
        <v>1256</v>
      </c>
      <c r="J110" s="747">
        <v>97</v>
      </c>
      <c r="K110" s="954">
        <v>-4.9019607843137303E-2</v>
      </c>
      <c r="L110" s="319" t="s">
        <v>1286</v>
      </c>
      <c r="M110" s="917">
        <v>78</v>
      </c>
      <c r="N110" s="905" t="s">
        <v>99</v>
      </c>
      <c r="O110"/>
      <c r="P110"/>
      <c r="Q110"/>
    </row>
    <row r="111" spans="1:27" ht="27.75" customHeight="1">
      <c r="B111" s="39">
        <v>78</v>
      </c>
      <c r="C111" s="973" t="s">
        <v>1279</v>
      </c>
      <c r="D111" s="215">
        <v>111</v>
      </c>
      <c r="E111" s="132">
        <f>D111/G111-1</f>
        <v>1.8348623853210899E-2</v>
      </c>
      <c r="F111" s="561" t="s">
        <v>1279</v>
      </c>
      <c r="G111" s="748">
        <v>109</v>
      </c>
      <c r="H111" s="933">
        <v>1.8691588785046731E-2</v>
      </c>
      <c r="I111" s="561" t="s">
        <v>1064</v>
      </c>
      <c r="J111" s="748">
        <v>96</v>
      </c>
      <c r="K111" s="957">
        <v>4.3478260869565188E-2</v>
      </c>
      <c r="L111" s="599" t="s">
        <v>1311</v>
      </c>
      <c r="M111" s="918">
        <v>78</v>
      </c>
      <c r="N111" s="891" t="s">
        <v>99</v>
      </c>
      <c r="O111"/>
      <c r="P111"/>
      <c r="Q111"/>
    </row>
    <row r="112" spans="1:27" ht="27.75" customHeight="1">
      <c r="B112" s="39">
        <v>79</v>
      </c>
      <c r="C112" s="972" t="s">
        <v>1255</v>
      </c>
      <c r="D112" s="611">
        <v>109</v>
      </c>
      <c r="E112" s="697">
        <f>D112/G109-1</f>
        <v>-2.6785714285714302E-2</v>
      </c>
      <c r="F112" s="544" t="s">
        <v>1339</v>
      </c>
      <c r="G112" s="747">
        <v>107</v>
      </c>
      <c r="H112" s="932">
        <v>-6.956521739130439E-2</v>
      </c>
      <c r="I112" s="319" t="s">
        <v>1281</v>
      </c>
      <c r="J112" s="747">
        <v>94</v>
      </c>
      <c r="K112" s="955">
        <v>2.1739130434782705E-2</v>
      </c>
      <c r="L112" s="967" t="s">
        <v>1312</v>
      </c>
      <c r="M112" s="968">
        <v>77</v>
      </c>
      <c r="N112" s="905" t="s">
        <v>99</v>
      </c>
      <c r="O112"/>
      <c r="P112"/>
      <c r="Q112"/>
    </row>
    <row r="113" spans="2:17" ht="27.75" customHeight="1">
      <c r="B113" s="39">
        <v>80</v>
      </c>
      <c r="C113" s="973" t="s">
        <v>1280</v>
      </c>
      <c r="D113" s="215">
        <v>107</v>
      </c>
      <c r="E113" s="132">
        <f>D113/G118-1</f>
        <v>0.10309278350515472</v>
      </c>
      <c r="F113" s="602" t="s">
        <v>1314</v>
      </c>
      <c r="G113" s="749">
        <v>107</v>
      </c>
      <c r="H113" s="934">
        <v>-8.54700854700855E-2</v>
      </c>
      <c r="I113" s="602" t="s">
        <v>1066</v>
      </c>
      <c r="J113" s="749">
        <v>94</v>
      </c>
      <c r="K113" s="949">
        <v>2.1739130434782705E-2</v>
      </c>
      <c r="L113" s="561" t="s">
        <v>703</v>
      </c>
      <c r="M113" s="918">
        <v>77</v>
      </c>
      <c r="N113" s="891" t="s">
        <v>99</v>
      </c>
      <c r="O113"/>
      <c r="P113"/>
      <c r="Q113"/>
    </row>
    <row r="114" spans="2:17" ht="27.75" customHeight="1">
      <c r="B114" s="39">
        <v>81</v>
      </c>
      <c r="C114" s="972" t="s">
        <v>1314</v>
      </c>
      <c r="D114" s="611">
        <v>104</v>
      </c>
      <c r="E114" s="697">
        <f>D114/G113-1</f>
        <v>-2.8037383177570097E-2</v>
      </c>
      <c r="F114" s="319" t="s">
        <v>1085</v>
      </c>
      <c r="G114" s="747">
        <v>105</v>
      </c>
      <c r="H114" s="932">
        <v>-0.2857142857142857</v>
      </c>
      <c r="I114" s="544" t="s">
        <v>1067</v>
      </c>
      <c r="J114" s="747">
        <v>93</v>
      </c>
      <c r="K114" s="944" t="s">
        <v>99</v>
      </c>
      <c r="L114" s="319" t="s">
        <v>1280</v>
      </c>
      <c r="M114" s="917">
        <v>77</v>
      </c>
      <c r="N114" s="905" t="s">
        <v>99</v>
      </c>
      <c r="O114"/>
      <c r="P114"/>
      <c r="Q114"/>
    </row>
    <row r="115" spans="2:17" ht="27.75" customHeight="1">
      <c r="B115" s="39">
        <v>82</v>
      </c>
      <c r="C115" s="973" t="s">
        <v>814</v>
      </c>
      <c r="D115" s="215">
        <v>101</v>
      </c>
      <c r="E115" s="132">
        <f>D115/G116-1</f>
        <v>-1.9417475728155331E-2</v>
      </c>
      <c r="F115" s="561" t="s">
        <v>1048</v>
      </c>
      <c r="G115" s="748">
        <v>104</v>
      </c>
      <c r="H115" s="933">
        <v>0.60000000000000009</v>
      </c>
      <c r="I115" s="561" t="s">
        <v>1282</v>
      </c>
      <c r="J115" s="748">
        <v>92</v>
      </c>
      <c r="K115" s="957">
        <v>0</v>
      </c>
      <c r="L115" s="563" t="s">
        <v>1315</v>
      </c>
      <c r="M115" s="918">
        <v>77</v>
      </c>
      <c r="N115" s="891" t="s">
        <v>99</v>
      </c>
      <c r="O115"/>
      <c r="P115"/>
      <c r="Q115"/>
    </row>
    <row r="116" spans="2:17" ht="27.75" customHeight="1">
      <c r="B116" s="39">
        <v>83</v>
      </c>
      <c r="C116" s="972" t="s">
        <v>1317</v>
      </c>
      <c r="D116" s="611">
        <v>100</v>
      </c>
      <c r="E116" s="697">
        <f>D116/G119-1</f>
        <v>4.1666666666666741E-2</v>
      </c>
      <c r="F116" s="319" t="s">
        <v>814</v>
      </c>
      <c r="G116" s="747">
        <v>103</v>
      </c>
      <c r="H116" s="932">
        <v>5.1020408163265252E-2</v>
      </c>
      <c r="I116" s="660" t="s">
        <v>1391</v>
      </c>
      <c r="J116" s="747">
        <v>88</v>
      </c>
      <c r="K116" s="955">
        <v>0.11392405063291133</v>
      </c>
      <c r="L116" s="319" t="s">
        <v>961</v>
      </c>
      <c r="M116" s="917">
        <v>76</v>
      </c>
      <c r="N116" s="905" t="s">
        <v>99</v>
      </c>
      <c r="O116"/>
      <c r="P116"/>
      <c r="Q116"/>
    </row>
    <row r="117" spans="2:17" ht="27.75" customHeight="1">
      <c r="B117" s="39">
        <v>84</v>
      </c>
      <c r="C117" s="973" t="s">
        <v>1389</v>
      </c>
      <c r="D117" s="215">
        <v>99</v>
      </c>
      <c r="E117" s="132">
        <f>D117/G123-1</f>
        <v>4.2105263157894646E-2</v>
      </c>
      <c r="F117" s="561" t="s">
        <v>1348</v>
      </c>
      <c r="G117" s="748">
        <v>101</v>
      </c>
      <c r="H117" s="933" t="s">
        <v>99</v>
      </c>
      <c r="I117" s="599" t="s">
        <v>1340</v>
      </c>
      <c r="J117" s="748">
        <v>87</v>
      </c>
      <c r="K117" s="957">
        <v>-0.10309278350515461</v>
      </c>
      <c r="L117" s="561" t="s">
        <v>1294</v>
      </c>
      <c r="M117" s="918">
        <v>75</v>
      </c>
      <c r="N117" s="891" t="s">
        <v>99</v>
      </c>
      <c r="O117"/>
      <c r="P117"/>
      <c r="Q117"/>
    </row>
    <row r="118" spans="2:17" ht="27.75" customHeight="1">
      <c r="B118" s="39">
        <v>85</v>
      </c>
      <c r="C118" s="972" t="s">
        <v>1345</v>
      </c>
      <c r="D118" s="611">
        <v>98</v>
      </c>
      <c r="E118" s="697">
        <f>D118/G115-1</f>
        <v>-5.7692307692307709E-2</v>
      </c>
      <c r="F118" s="319" t="s">
        <v>1280</v>
      </c>
      <c r="G118" s="747">
        <v>97</v>
      </c>
      <c r="H118" s="932">
        <v>0.34722222222222232</v>
      </c>
      <c r="I118" s="590" t="s">
        <v>1283</v>
      </c>
      <c r="J118" s="747">
        <v>85</v>
      </c>
      <c r="K118" s="955">
        <v>-0.11458333333333337</v>
      </c>
      <c r="L118" s="721" t="s">
        <v>1068</v>
      </c>
      <c r="M118" s="969">
        <v>74</v>
      </c>
      <c r="N118" s="905" t="s">
        <v>99</v>
      </c>
      <c r="O118"/>
      <c r="P118"/>
      <c r="Q118"/>
    </row>
    <row r="119" spans="2:17" ht="27.75" customHeight="1">
      <c r="B119" s="39">
        <v>86</v>
      </c>
      <c r="C119" s="974" t="s">
        <v>1282</v>
      </c>
      <c r="D119" s="215">
        <v>96</v>
      </c>
      <c r="E119" s="219">
        <f>D119/G121-1</f>
        <v>0</v>
      </c>
      <c r="F119" s="558" t="s">
        <v>1281</v>
      </c>
      <c r="G119" s="750">
        <v>96</v>
      </c>
      <c r="H119" s="935">
        <v>2.1276595744680771E-2</v>
      </c>
      <c r="I119" s="558" t="s">
        <v>1286</v>
      </c>
      <c r="J119" s="750">
        <v>85</v>
      </c>
      <c r="K119" s="943">
        <v>8.9700000000000002E-2</v>
      </c>
      <c r="L119" s="561" t="s">
        <v>1289</v>
      </c>
      <c r="M119" s="918">
        <v>74</v>
      </c>
      <c r="N119" s="891" t="s">
        <v>99</v>
      </c>
      <c r="O119"/>
      <c r="P119"/>
      <c r="Q119"/>
    </row>
    <row r="120" spans="2:17" ht="27.75" customHeight="1">
      <c r="B120" s="39">
        <v>87</v>
      </c>
      <c r="C120" s="972" t="s">
        <v>1344</v>
      </c>
      <c r="D120" s="611">
        <v>95</v>
      </c>
      <c r="E120" s="697">
        <f>D120/G114-1</f>
        <v>-9.5238095238095233E-2</v>
      </c>
      <c r="F120" s="319" t="s">
        <v>1257</v>
      </c>
      <c r="G120" s="747">
        <v>96</v>
      </c>
      <c r="H120" s="932">
        <v>-5.8823529411764719E-2</v>
      </c>
      <c r="I120" s="660" t="s">
        <v>958</v>
      </c>
      <c r="J120" s="747">
        <v>83</v>
      </c>
      <c r="K120" s="955">
        <v>6.4102564102564097E-2</v>
      </c>
      <c r="L120" s="660" t="s">
        <v>960</v>
      </c>
      <c r="M120" s="917">
        <v>73</v>
      </c>
      <c r="N120" s="905" t="s">
        <v>99</v>
      </c>
      <c r="O120"/>
      <c r="P120"/>
      <c r="Q120"/>
    </row>
    <row r="121" spans="2:17" ht="27.75" customHeight="1">
      <c r="B121" s="39">
        <v>88</v>
      </c>
      <c r="C121" s="973" t="s">
        <v>1061</v>
      </c>
      <c r="D121" s="215">
        <v>92</v>
      </c>
      <c r="E121" s="132">
        <f>D121/G124-1</f>
        <v>0</v>
      </c>
      <c r="F121" s="561" t="s">
        <v>1282</v>
      </c>
      <c r="G121" s="748">
        <v>96</v>
      </c>
      <c r="H121" s="933">
        <v>4.3478260869565188E-2</v>
      </c>
      <c r="I121" s="561" t="s">
        <v>1320</v>
      </c>
      <c r="J121" s="748">
        <v>82</v>
      </c>
      <c r="K121" s="957">
        <v>-4.6511627906976716E-2</v>
      </c>
      <c r="L121" s="561" t="s">
        <v>1287</v>
      </c>
      <c r="M121" s="918">
        <v>70</v>
      </c>
      <c r="N121" s="891" t="s">
        <v>99</v>
      </c>
      <c r="O121"/>
      <c r="P121"/>
      <c r="Q121"/>
    </row>
    <row r="122" spans="2:17" ht="27.75" customHeight="1">
      <c r="B122" s="39">
        <v>89</v>
      </c>
      <c r="C122" s="983" t="s">
        <v>1319</v>
      </c>
      <c r="D122" s="611">
        <v>90</v>
      </c>
      <c r="E122" s="702">
        <f>D122/G132-1</f>
        <v>8.43373493975903E-2</v>
      </c>
      <c r="F122" s="319" t="s">
        <v>763</v>
      </c>
      <c r="G122" s="747">
        <v>95</v>
      </c>
      <c r="H122" s="932">
        <v>-3.0612244897959218E-2</v>
      </c>
      <c r="I122" s="319" t="s">
        <v>703</v>
      </c>
      <c r="J122" s="747">
        <v>79</v>
      </c>
      <c r="K122" s="955">
        <v>2.5974025974025983E-2</v>
      </c>
      <c r="L122" s="793" t="s">
        <v>1069</v>
      </c>
      <c r="M122" s="968">
        <v>69</v>
      </c>
      <c r="N122" s="905" t="s">
        <v>99</v>
      </c>
      <c r="O122"/>
      <c r="P122"/>
      <c r="Q122"/>
    </row>
    <row r="123" spans="2:17" ht="27.75" customHeight="1">
      <c r="B123" s="39">
        <v>90</v>
      </c>
      <c r="C123" s="984" t="s">
        <v>1321</v>
      </c>
      <c r="D123" s="215">
        <v>90</v>
      </c>
      <c r="E123" s="132">
        <f>D123/G133-1</f>
        <v>9.7560975609756184E-2</v>
      </c>
      <c r="F123" s="602" t="s">
        <v>1064</v>
      </c>
      <c r="G123" s="749">
        <v>95</v>
      </c>
      <c r="H123" s="934">
        <v>-1.041666666666663E-2</v>
      </c>
      <c r="I123" s="763" t="s">
        <v>1310</v>
      </c>
      <c r="J123" s="749">
        <v>76</v>
      </c>
      <c r="K123" s="949">
        <v>4.1095890410958846E-2</v>
      </c>
      <c r="L123" s="599" t="s">
        <v>1295</v>
      </c>
      <c r="M123" s="918">
        <v>68</v>
      </c>
      <c r="N123" s="891" t="s">
        <v>99</v>
      </c>
      <c r="O123"/>
      <c r="P123"/>
      <c r="Q123"/>
    </row>
    <row r="124" spans="2:17" ht="27.75" customHeight="1">
      <c r="B124" s="39">
        <v>91</v>
      </c>
      <c r="C124" s="972" t="s">
        <v>1347</v>
      </c>
      <c r="D124" s="611">
        <v>89</v>
      </c>
      <c r="E124" s="697">
        <f>D124/G128-1</f>
        <v>3.488372093023262E-2</v>
      </c>
      <c r="F124" s="319" t="s">
        <v>1333</v>
      </c>
      <c r="G124" s="747">
        <v>92</v>
      </c>
      <c r="H124" s="932">
        <v>-2.1276595744680882E-2</v>
      </c>
      <c r="I124" s="319" t="s">
        <v>1331</v>
      </c>
      <c r="J124" s="747">
        <v>76</v>
      </c>
      <c r="K124" s="955">
        <v>0</v>
      </c>
      <c r="L124" s="354" t="s">
        <v>1296</v>
      </c>
      <c r="M124" s="917">
        <v>67</v>
      </c>
      <c r="N124" s="905" t="s">
        <v>99</v>
      </c>
      <c r="O124"/>
      <c r="P124"/>
      <c r="Q124"/>
    </row>
    <row r="125" spans="2:17" ht="27.75" customHeight="1">
      <c r="B125" s="39">
        <v>92</v>
      </c>
      <c r="C125" s="984" t="s">
        <v>1391</v>
      </c>
      <c r="D125" s="215">
        <v>89</v>
      </c>
      <c r="E125" s="132">
        <f>D125/G126-1</f>
        <v>-2.1978021978022011E-2</v>
      </c>
      <c r="F125" s="563" t="s">
        <v>1067</v>
      </c>
      <c r="G125" s="748">
        <v>91</v>
      </c>
      <c r="H125" s="933">
        <v>-2.1505376344086002E-2</v>
      </c>
      <c r="I125" s="561" t="s">
        <v>1258</v>
      </c>
      <c r="J125" s="748">
        <v>75</v>
      </c>
      <c r="K125" s="957">
        <v>1.3513513513513598E-2</v>
      </c>
      <c r="L125" s="561" t="s">
        <v>1297</v>
      </c>
      <c r="M125" s="918">
        <v>62</v>
      </c>
      <c r="N125" s="891" t="s">
        <v>99</v>
      </c>
      <c r="O125"/>
      <c r="P125"/>
      <c r="Q125"/>
    </row>
    <row r="126" spans="2:17" ht="27.75" customHeight="1">
      <c r="B126" s="39">
        <v>93</v>
      </c>
      <c r="C126" s="972" t="s">
        <v>1348</v>
      </c>
      <c r="D126" s="611">
        <v>87</v>
      </c>
      <c r="E126" s="697">
        <f>D126/G117-1</f>
        <v>-0.13861386138613863</v>
      </c>
      <c r="F126" s="660" t="s">
        <v>1391</v>
      </c>
      <c r="G126" s="747">
        <v>91</v>
      </c>
      <c r="H126" s="932">
        <v>3.4090909090909172E-2</v>
      </c>
      <c r="I126" s="319" t="s">
        <v>1259</v>
      </c>
      <c r="J126" s="747">
        <v>72</v>
      </c>
      <c r="K126" s="955">
        <v>4.3478260869565188E-2</v>
      </c>
      <c r="L126" s="319" t="s">
        <v>1070</v>
      </c>
      <c r="M126" s="917">
        <v>62</v>
      </c>
      <c r="N126" s="905" t="s">
        <v>99</v>
      </c>
      <c r="O126"/>
      <c r="P126"/>
      <c r="Q126"/>
    </row>
    <row r="127" spans="2:17" ht="27.75" customHeight="1">
      <c r="B127" s="39">
        <v>94</v>
      </c>
      <c r="C127" s="973" t="s">
        <v>1320</v>
      </c>
      <c r="D127" s="215">
        <v>87</v>
      </c>
      <c r="E127" s="132">
        <f>D127/G143-1</f>
        <v>0.10126582278481022</v>
      </c>
      <c r="F127" s="599" t="s">
        <v>1065</v>
      </c>
      <c r="G127" s="748">
        <v>89</v>
      </c>
      <c r="H127" s="933">
        <v>7.2289156626506035E-2</v>
      </c>
      <c r="I127" s="561" t="s">
        <v>1280</v>
      </c>
      <c r="J127" s="748">
        <v>72</v>
      </c>
      <c r="K127" s="957">
        <v>-6.4935064935064957E-2</v>
      </c>
      <c r="L127" s="561" t="s">
        <v>986</v>
      </c>
      <c r="M127" s="918">
        <v>60</v>
      </c>
      <c r="N127" s="891" t="s">
        <v>99</v>
      </c>
      <c r="O127"/>
      <c r="P127"/>
      <c r="Q127"/>
    </row>
    <row r="128" spans="2:17" ht="27.75" customHeight="1">
      <c r="B128" s="39">
        <v>95</v>
      </c>
      <c r="C128" s="985" t="s">
        <v>1067</v>
      </c>
      <c r="D128" s="611">
        <v>86</v>
      </c>
      <c r="E128" s="697">
        <f>D128/G125-1</f>
        <v>-5.4945054945054972E-2</v>
      </c>
      <c r="F128" s="319" t="s">
        <v>1260</v>
      </c>
      <c r="G128" s="747">
        <v>86</v>
      </c>
      <c r="H128" s="932" t="s">
        <v>99</v>
      </c>
      <c r="I128" s="590" t="s">
        <v>1287</v>
      </c>
      <c r="J128" s="747">
        <v>72</v>
      </c>
      <c r="K128" s="955">
        <v>2.857142857142847E-2</v>
      </c>
      <c r="L128" s="721" t="s">
        <v>1071</v>
      </c>
      <c r="M128" s="969">
        <v>59</v>
      </c>
      <c r="N128" s="905" t="s">
        <v>99</v>
      </c>
      <c r="O128"/>
      <c r="P128"/>
      <c r="Q128"/>
    </row>
    <row r="129" spans="2:17" ht="27.75" customHeight="1">
      <c r="B129" s="39">
        <v>96</v>
      </c>
      <c r="C129" s="973" t="s">
        <v>1090</v>
      </c>
      <c r="D129" s="215">
        <v>86</v>
      </c>
      <c r="E129" s="132">
        <f>D129/G140-1</f>
        <v>7.4999999999999956E-2</v>
      </c>
      <c r="F129" s="724" t="s">
        <v>1261</v>
      </c>
      <c r="G129" s="750">
        <v>85</v>
      </c>
      <c r="H129" s="935" t="s">
        <v>99</v>
      </c>
      <c r="I129" s="724" t="s">
        <v>1288</v>
      </c>
      <c r="J129" s="750">
        <v>70</v>
      </c>
      <c r="K129" s="943">
        <v>-9.0909090909090939E-2</v>
      </c>
      <c r="L129" s="561" t="s">
        <v>1119</v>
      </c>
      <c r="M129" s="918">
        <v>58</v>
      </c>
      <c r="N129" s="891" t="s">
        <v>99</v>
      </c>
      <c r="O129"/>
      <c r="P129"/>
      <c r="Q129"/>
    </row>
    <row r="130" spans="2:17" ht="27.75" customHeight="1">
      <c r="B130" s="39">
        <v>97</v>
      </c>
      <c r="C130" s="986" t="s">
        <v>1311</v>
      </c>
      <c r="D130" s="611">
        <v>84</v>
      </c>
      <c r="E130" s="697">
        <f>D130/G127-1</f>
        <v>-5.6179775280898903E-2</v>
      </c>
      <c r="F130" s="319" t="s">
        <v>1283</v>
      </c>
      <c r="G130" s="747">
        <v>84</v>
      </c>
      <c r="H130" s="932">
        <v>-1.1764705882352899E-2</v>
      </c>
      <c r="I130" s="319" t="s">
        <v>1289</v>
      </c>
      <c r="J130" s="747">
        <v>69</v>
      </c>
      <c r="K130" s="955">
        <v>-6.7567567567567544E-2</v>
      </c>
      <c r="L130" s="319" t="s">
        <v>1298</v>
      </c>
      <c r="M130" s="917">
        <v>58</v>
      </c>
      <c r="N130" s="905" t="s">
        <v>99</v>
      </c>
      <c r="O130"/>
      <c r="P130"/>
      <c r="Q130"/>
    </row>
    <row r="131" spans="2:17" ht="27.75" customHeight="1">
      <c r="B131" s="39">
        <v>98</v>
      </c>
      <c r="C131" s="984" t="s">
        <v>1261</v>
      </c>
      <c r="D131" s="215">
        <v>83</v>
      </c>
      <c r="E131" s="132">
        <f>D131/G129-1</f>
        <v>-2.352941176470591E-2</v>
      </c>
      <c r="F131" s="561" t="s">
        <v>1262</v>
      </c>
      <c r="G131" s="748">
        <v>83</v>
      </c>
      <c r="H131" s="933" t="s">
        <v>99</v>
      </c>
      <c r="I131" s="599" t="s">
        <v>1263</v>
      </c>
      <c r="J131" s="748">
        <v>68</v>
      </c>
      <c r="K131" s="957">
        <v>0.308</v>
      </c>
      <c r="L131" s="561" t="s">
        <v>1072</v>
      </c>
      <c r="M131" s="918">
        <v>56</v>
      </c>
      <c r="N131" s="891" t="s">
        <v>99</v>
      </c>
      <c r="O131"/>
      <c r="P131"/>
      <c r="Q131"/>
    </row>
    <row r="132" spans="2:17" ht="27.75" customHeight="1">
      <c r="B132" s="39">
        <v>99</v>
      </c>
      <c r="C132" s="972" t="s">
        <v>961</v>
      </c>
      <c r="D132" s="611">
        <v>83</v>
      </c>
      <c r="E132" s="697">
        <f>D132/G149-1</f>
        <v>0.15277777777777768</v>
      </c>
      <c r="F132" s="354" t="s">
        <v>1318</v>
      </c>
      <c r="G132" s="751">
        <v>83</v>
      </c>
      <c r="H132" s="937" t="s">
        <v>99</v>
      </c>
      <c r="I132" s="793" t="s">
        <v>1290</v>
      </c>
      <c r="J132" s="751">
        <v>68</v>
      </c>
      <c r="K132" s="945">
        <v>0.36</v>
      </c>
      <c r="L132" s="793" t="s">
        <v>1299</v>
      </c>
      <c r="M132" s="968">
        <v>56</v>
      </c>
      <c r="N132" s="905" t="s">
        <v>99</v>
      </c>
      <c r="O132"/>
      <c r="P132"/>
      <c r="Q132"/>
    </row>
    <row r="133" spans="2:17" ht="27.75" customHeight="1" thickBot="1">
      <c r="B133" s="207">
        <v>100</v>
      </c>
      <c r="C133" s="987" t="s">
        <v>1350</v>
      </c>
      <c r="D133" s="216">
        <v>83</v>
      </c>
      <c r="E133" s="133">
        <f>D133/G141-1</f>
        <v>3.7500000000000089E-2</v>
      </c>
      <c r="F133" s="921" t="s">
        <v>1321</v>
      </c>
      <c r="G133" s="730">
        <v>82</v>
      </c>
      <c r="H133" s="930">
        <v>0.20588235294117641</v>
      </c>
      <c r="I133" s="768" t="s">
        <v>1291</v>
      </c>
      <c r="J133" s="730">
        <v>67</v>
      </c>
      <c r="K133" s="959" t="s">
        <v>1964</v>
      </c>
      <c r="L133" s="722" t="s">
        <v>1300</v>
      </c>
      <c r="M133" s="731">
        <v>55</v>
      </c>
      <c r="N133" s="900" t="s">
        <v>99</v>
      </c>
      <c r="O133"/>
      <c r="P133"/>
      <c r="Q133"/>
    </row>
    <row r="139" spans="2:17" ht="27.75" customHeight="1">
      <c r="B139" s="964">
        <v>101</v>
      </c>
      <c r="C139" s="989" t="s">
        <v>1283</v>
      </c>
      <c r="D139" s="990">
        <v>82</v>
      </c>
      <c r="E139" s="991"/>
      <c r="F139" s="992" t="s">
        <v>1286</v>
      </c>
      <c r="G139" s="961">
        <v>81</v>
      </c>
      <c r="O139" s="26"/>
      <c r="P139"/>
    </row>
    <row r="140" spans="2:17" ht="27.75" customHeight="1">
      <c r="B140" s="964">
        <v>102</v>
      </c>
      <c r="C140" s="993" t="s">
        <v>1286</v>
      </c>
      <c r="D140" s="990">
        <v>80</v>
      </c>
      <c r="E140" s="991"/>
      <c r="F140" s="992" t="s">
        <v>1349</v>
      </c>
      <c r="G140" s="961">
        <v>80</v>
      </c>
    </row>
    <row r="141" spans="2:17" ht="27.75" customHeight="1">
      <c r="B141" s="964">
        <v>103</v>
      </c>
      <c r="C141" s="993" t="s">
        <v>1354</v>
      </c>
      <c r="D141" s="990">
        <v>79</v>
      </c>
      <c r="E141" s="991"/>
      <c r="F141" s="994" t="s">
        <v>1322</v>
      </c>
      <c r="G141" s="116">
        <v>80</v>
      </c>
    </row>
    <row r="142" spans="2:17" ht="27.75" customHeight="1">
      <c r="B142" s="964">
        <v>104</v>
      </c>
      <c r="C142" s="993" t="s">
        <v>1355</v>
      </c>
      <c r="D142" s="990">
        <v>79</v>
      </c>
      <c r="E142" s="991"/>
      <c r="F142" s="995" t="s">
        <v>960</v>
      </c>
      <c r="G142" s="116">
        <v>79</v>
      </c>
    </row>
    <row r="143" spans="2:17" ht="27.75" customHeight="1">
      <c r="B143" s="964">
        <v>105</v>
      </c>
      <c r="C143" s="996" t="s">
        <v>1310</v>
      </c>
      <c r="D143" s="990">
        <v>79</v>
      </c>
      <c r="E143" s="991"/>
      <c r="F143" s="989" t="s">
        <v>959</v>
      </c>
      <c r="G143" s="116">
        <v>79</v>
      </c>
    </row>
    <row r="144" spans="2:17" ht="27.75" customHeight="1">
      <c r="B144" s="964">
        <v>106</v>
      </c>
      <c r="C144" s="993" t="s">
        <v>1287</v>
      </c>
      <c r="D144" s="990">
        <v>77</v>
      </c>
      <c r="E144" s="991"/>
      <c r="F144" s="993" t="s">
        <v>1287</v>
      </c>
      <c r="G144" s="116">
        <v>77</v>
      </c>
    </row>
    <row r="145" spans="2:7" ht="27.75" customHeight="1">
      <c r="B145" s="964">
        <v>107</v>
      </c>
      <c r="C145" s="989" t="s">
        <v>763</v>
      </c>
      <c r="D145" s="990">
        <v>76</v>
      </c>
      <c r="E145" s="991"/>
      <c r="F145" s="993" t="s">
        <v>1057</v>
      </c>
      <c r="G145" s="116">
        <v>76</v>
      </c>
    </row>
    <row r="146" spans="2:7" ht="27.75" customHeight="1">
      <c r="B146" s="964">
        <v>108</v>
      </c>
      <c r="C146" s="993" t="s">
        <v>1356</v>
      </c>
      <c r="D146" s="990">
        <v>75</v>
      </c>
      <c r="E146" s="991"/>
      <c r="F146" s="993" t="s">
        <v>1069</v>
      </c>
      <c r="G146" s="116">
        <v>75</v>
      </c>
    </row>
    <row r="147" spans="2:7" ht="27.75" customHeight="1">
      <c r="B147" s="964">
        <v>109</v>
      </c>
      <c r="C147" s="993" t="s">
        <v>1357</v>
      </c>
      <c r="D147" s="990">
        <v>74</v>
      </c>
      <c r="E147" s="991"/>
      <c r="F147" s="993" t="s">
        <v>1068</v>
      </c>
      <c r="G147" s="116">
        <v>75</v>
      </c>
    </row>
    <row r="148" spans="2:7" ht="27.75" customHeight="1">
      <c r="B148" s="964">
        <v>110</v>
      </c>
      <c r="C148" s="989" t="s">
        <v>1262</v>
      </c>
      <c r="D148" s="990">
        <v>74</v>
      </c>
      <c r="E148" s="991"/>
      <c r="F148" s="993" t="s">
        <v>1070</v>
      </c>
      <c r="G148" s="116">
        <v>74</v>
      </c>
    </row>
    <row r="149" spans="2:7" ht="27.75" customHeight="1">
      <c r="B149" s="964">
        <v>111</v>
      </c>
      <c r="C149" s="993" t="s">
        <v>1358</v>
      </c>
      <c r="D149" s="990">
        <v>73</v>
      </c>
      <c r="E149" s="991"/>
      <c r="F149" s="989" t="s">
        <v>961</v>
      </c>
      <c r="G149" s="116">
        <v>72</v>
      </c>
    </row>
    <row r="150" spans="2:7" ht="27.75" customHeight="1">
      <c r="B150" s="964">
        <v>112</v>
      </c>
      <c r="C150" s="993" t="s">
        <v>1359</v>
      </c>
      <c r="D150" s="990">
        <v>73</v>
      </c>
      <c r="E150" s="991"/>
      <c r="F150" s="993" t="s">
        <v>1289</v>
      </c>
      <c r="G150" s="116">
        <v>71</v>
      </c>
    </row>
    <row r="151" spans="2:7" ht="27.75" customHeight="1">
      <c r="B151" s="964">
        <v>113</v>
      </c>
      <c r="C151" s="993" t="s">
        <v>1360</v>
      </c>
      <c r="D151" s="990">
        <v>72</v>
      </c>
      <c r="E151" s="991"/>
      <c r="F151" s="993" t="s">
        <v>1294</v>
      </c>
      <c r="G151" s="116">
        <v>69</v>
      </c>
    </row>
    <row r="152" spans="2:7" ht="27.75" customHeight="1">
      <c r="B152" s="964">
        <v>114</v>
      </c>
      <c r="C152" s="994" t="s">
        <v>1343</v>
      </c>
      <c r="D152" s="990">
        <v>71</v>
      </c>
      <c r="E152" s="991"/>
      <c r="F152" s="993" t="s">
        <v>1290</v>
      </c>
      <c r="G152" s="116">
        <v>69</v>
      </c>
    </row>
    <row r="153" spans="2:7" ht="27.75" customHeight="1">
      <c r="B153" s="964">
        <v>115</v>
      </c>
      <c r="C153" s="989" t="s">
        <v>1346</v>
      </c>
      <c r="D153" s="990">
        <v>70</v>
      </c>
      <c r="E153" s="991"/>
      <c r="F153" s="994" t="s">
        <v>1323</v>
      </c>
      <c r="G153" s="116">
        <v>68</v>
      </c>
    </row>
    <row r="154" spans="2:7" ht="27.75" customHeight="1">
      <c r="B154" s="964">
        <v>116</v>
      </c>
      <c r="C154" s="993" t="s">
        <v>1353</v>
      </c>
      <c r="D154" s="990">
        <v>70</v>
      </c>
      <c r="E154" s="991"/>
      <c r="F154" s="993" t="s">
        <v>1351</v>
      </c>
      <c r="G154" s="116">
        <v>67</v>
      </c>
    </row>
    <row r="155" spans="2:7" ht="27.75" customHeight="1">
      <c r="B155" s="964">
        <v>117</v>
      </c>
      <c r="C155" s="870" t="s">
        <v>1351</v>
      </c>
      <c r="D155" s="116">
        <v>68</v>
      </c>
      <c r="E155" s="960"/>
      <c r="F155" s="870" t="s">
        <v>1297</v>
      </c>
      <c r="G155" s="116">
        <v>67</v>
      </c>
    </row>
    <row r="156" spans="2:7" ht="27.75" customHeight="1">
      <c r="B156" s="964">
        <v>118</v>
      </c>
      <c r="C156" s="870" t="s">
        <v>1289</v>
      </c>
      <c r="D156" s="116">
        <v>68</v>
      </c>
      <c r="E156" s="960"/>
      <c r="F156" s="870" t="s">
        <v>1119</v>
      </c>
      <c r="G156" s="116">
        <v>67</v>
      </c>
    </row>
    <row r="157" spans="2:7" ht="27.75" customHeight="1">
      <c r="B157" s="964">
        <v>119</v>
      </c>
      <c r="C157" s="870" t="s">
        <v>1297</v>
      </c>
      <c r="D157" s="116">
        <v>68</v>
      </c>
      <c r="E157" s="960"/>
      <c r="F157" s="963" t="s">
        <v>1288</v>
      </c>
      <c r="G157" s="116">
        <v>67</v>
      </c>
    </row>
    <row r="158" spans="2:7" ht="27.75" customHeight="1">
      <c r="B158" s="964">
        <v>120</v>
      </c>
      <c r="C158" s="870" t="s">
        <v>1361</v>
      </c>
      <c r="D158" s="116">
        <v>67</v>
      </c>
      <c r="E158" s="960"/>
      <c r="F158" s="963" t="s">
        <v>1324</v>
      </c>
      <c r="G158" s="116">
        <v>66</v>
      </c>
    </row>
    <row r="159" spans="2:7" ht="27.75" customHeight="1">
      <c r="B159" s="964">
        <v>121</v>
      </c>
      <c r="C159" s="870" t="s">
        <v>1294</v>
      </c>
      <c r="D159" s="116">
        <v>67</v>
      </c>
      <c r="E159" s="960"/>
      <c r="F159" s="870" t="s">
        <v>1352</v>
      </c>
      <c r="G159" s="116">
        <v>65</v>
      </c>
    </row>
    <row r="160" spans="2:7" ht="27.75" customHeight="1">
      <c r="B160" s="964">
        <v>122</v>
      </c>
      <c r="C160" s="870" t="s">
        <v>1119</v>
      </c>
      <c r="D160" s="116">
        <v>66</v>
      </c>
      <c r="E160" s="960"/>
      <c r="F160" s="962" t="s">
        <v>1325</v>
      </c>
      <c r="G160" s="116">
        <v>64</v>
      </c>
    </row>
    <row r="161" spans="2:7" ht="27.75" customHeight="1">
      <c r="B161" s="964">
        <v>123</v>
      </c>
      <c r="C161" s="870" t="s">
        <v>996</v>
      </c>
      <c r="D161" s="116">
        <v>66</v>
      </c>
      <c r="E161" s="960"/>
      <c r="F161" s="870" t="s">
        <v>1353</v>
      </c>
      <c r="G161" s="116">
        <v>63</v>
      </c>
    </row>
    <row r="162" spans="2:7" ht="27.75" customHeight="1">
      <c r="B162" s="964">
        <v>124</v>
      </c>
      <c r="C162" s="870" t="s">
        <v>1352</v>
      </c>
      <c r="D162" s="116">
        <v>65</v>
      </c>
      <c r="E162" s="960"/>
      <c r="F162" s="870" t="s">
        <v>732</v>
      </c>
      <c r="G162" s="116">
        <v>63</v>
      </c>
    </row>
    <row r="163" spans="2:7" ht="27.75" customHeight="1">
      <c r="B163" s="964">
        <v>125</v>
      </c>
      <c r="C163" s="870" t="s">
        <v>1362</v>
      </c>
      <c r="D163" s="116">
        <v>65</v>
      </c>
      <c r="E163" s="960"/>
      <c r="F163" s="870" t="s">
        <v>1072</v>
      </c>
      <c r="G163" s="116">
        <v>62</v>
      </c>
    </row>
    <row r="164" spans="2:7" ht="27.75" customHeight="1">
      <c r="B164" s="964">
        <v>126</v>
      </c>
      <c r="C164" s="963" t="s">
        <v>1363</v>
      </c>
      <c r="D164" s="116">
        <v>65</v>
      </c>
      <c r="E164" s="960"/>
      <c r="F164" s="870" t="s">
        <v>1326</v>
      </c>
      <c r="G164" s="116">
        <v>62</v>
      </c>
    </row>
    <row r="165" spans="2:7" ht="27.75" customHeight="1">
      <c r="B165" s="964">
        <v>127</v>
      </c>
      <c r="C165" s="963" t="s">
        <v>731</v>
      </c>
      <c r="D165" s="116">
        <v>65</v>
      </c>
      <c r="E165" s="960"/>
      <c r="F165" s="870" t="s">
        <v>1327</v>
      </c>
      <c r="G165" s="116">
        <v>62</v>
      </c>
    </row>
    <row r="166" spans="2:7" ht="27.75" customHeight="1">
      <c r="B166" s="964">
        <v>128</v>
      </c>
      <c r="C166" s="870" t="s">
        <v>1364</v>
      </c>
      <c r="D166" s="116">
        <v>64</v>
      </c>
      <c r="E166" s="960"/>
      <c r="F166" s="870" t="s">
        <v>1328</v>
      </c>
      <c r="G166" s="116">
        <v>61</v>
      </c>
    </row>
    <row r="167" spans="2:7" ht="27.75" customHeight="1">
      <c r="B167" s="964">
        <v>129</v>
      </c>
      <c r="C167" s="870" t="s">
        <v>1365</v>
      </c>
      <c r="D167" s="116">
        <v>63</v>
      </c>
      <c r="E167" s="960"/>
      <c r="F167" s="870" t="s">
        <v>1329</v>
      </c>
      <c r="G167" s="116">
        <v>61</v>
      </c>
    </row>
    <row r="168" spans="2:7" ht="27.75" customHeight="1">
      <c r="B168" s="964">
        <v>130</v>
      </c>
      <c r="C168" s="870" t="s">
        <v>1366</v>
      </c>
      <c r="D168" s="116">
        <v>63</v>
      </c>
      <c r="E168" s="960"/>
      <c r="F168" s="870" t="s">
        <v>1071</v>
      </c>
      <c r="G168" s="116">
        <v>60</v>
      </c>
    </row>
    <row r="169" spans="2:7" ht="27.75" customHeight="1">
      <c r="B169" s="964">
        <v>131</v>
      </c>
      <c r="C169" s="870" t="s">
        <v>732</v>
      </c>
      <c r="D169" s="116">
        <v>63</v>
      </c>
      <c r="E169" s="960"/>
      <c r="F169" s="870" t="s">
        <v>1330</v>
      </c>
      <c r="G169" s="116">
        <v>60</v>
      </c>
    </row>
    <row r="170" spans="2:7" ht="27.75" customHeight="1">
      <c r="B170" s="964">
        <v>132</v>
      </c>
      <c r="C170" s="870" t="s">
        <v>1367</v>
      </c>
      <c r="D170" s="116">
        <v>62</v>
      </c>
      <c r="E170" s="960"/>
      <c r="F170" s="870"/>
      <c r="G170" s="713"/>
    </row>
    <row r="171" spans="2:7" ht="27.75" customHeight="1">
      <c r="B171" s="964">
        <v>133</v>
      </c>
      <c r="C171" s="870" t="s">
        <v>1368</v>
      </c>
      <c r="D171" s="116">
        <v>62</v>
      </c>
      <c r="E171" s="960"/>
      <c r="F171" s="870"/>
      <c r="G171" s="713"/>
    </row>
    <row r="172" spans="2:7" ht="27.75" customHeight="1">
      <c r="B172" s="964">
        <v>134</v>
      </c>
      <c r="C172" s="870" t="s">
        <v>986</v>
      </c>
      <c r="D172" s="116">
        <v>61</v>
      </c>
      <c r="E172" s="960"/>
      <c r="F172" s="870"/>
      <c r="G172" s="713"/>
    </row>
    <row r="173" spans="2:7" ht="27.75" customHeight="1">
      <c r="B173" s="964">
        <v>135</v>
      </c>
      <c r="C173" s="870" t="s">
        <v>1369</v>
      </c>
      <c r="D173" s="116">
        <v>60</v>
      </c>
      <c r="E173" s="960"/>
      <c r="F173" s="870"/>
      <c r="G173" s="713"/>
    </row>
    <row r="174" spans="2:7" ht="27.75" customHeight="1">
      <c r="B174" s="964">
        <v>136</v>
      </c>
      <c r="C174" s="870" t="s">
        <v>1370</v>
      </c>
      <c r="D174" s="116">
        <v>60</v>
      </c>
      <c r="E174" s="960"/>
      <c r="F174" s="870"/>
      <c r="G174" s="713"/>
    </row>
    <row r="175" spans="2:7" ht="27.75" customHeight="1">
      <c r="B175" s="964">
        <v>137</v>
      </c>
      <c r="C175" s="870" t="s">
        <v>1371</v>
      </c>
      <c r="D175" s="116">
        <v>59</v>
      </c>
      <c r="E175" s="960"/>
      <c r="F175" s="870"/>
      <c r="G175" s="713"/>
    </row>
    <row r="176" spans="2:7" ht="27.75" customHeight="1">
      <c r="B176" s="964">
        <v>138</v>
      </c>
      <c r="C176" s="962" t="s">
        <v>1390</v>
      </c>
      <c r="D176" s="116">
        <v>57</v>
      </c>
      <c r="E176" s="960"/>
      <c r="F176" s="870"/>
      <c r="G176" s="713"/>
    </row>
    <row r="177" spans="2:7" ht="27.75" customHeight="1">
      <c r="B177" s="964">
        <v>139</v>
      </c>
      <c r="C177" s="962" t="s">
        <v>1372</v>
      </c>
      <c r="D177" s="116">
        <v>57</v>
      </c>
      <c r="E177" s="960"/>
      <c r="F177" s="870"/>
      <c r="G177" s="713"/>
    </row>
    <row r="178" spans="2:7" ht="27.75" customHeight="1">
      <c r="B178" s="964">
        <v>140</v>
      </c>
      <c r="C178" s="870" t="s">
        <v>1373</v>
      </c>
      <c r="D178" s="116">
        <v>56</v>
      </c>
      <c r="E178" s="960"/>
      <c r="F178" s="870"/>
      <c r="G178" s="713"/>
    </row>
    <row r="179" spans="2:7" ht="27.75" customHeight="1">
      <c r="B179" s="964">
        <v>141</v>
      </c>
      <c r="C179" s="962" t="s">
        <v>1374</v>
      </c>
      <c r="D179" s="116">
        <v>56</v>
      </c>
      <c r="E179" s="960"/>
      <c r="F179" s="870"/>
      <c r="G179" s="713"/>
    </row>
    <row r="180" spans="2:7" ht="27.75" customHeight="1">
      <c r="B180" s="964">
        <v>142</v>
      </c>
      <c r="C180" s="870" t="s">
        <v>697</v>
      </c>
      <c r="D180" s="116">
        <v>56</v>
      </c>
      <c r="E180" s="960"/>
      <c r="F180" s="870"/>
      <c r="G180" s="713"/>
    </row>
    <row r="181" spans="2:7" ht="27.75" customHeight="1">
      <c r="B181" s="964">
        <v>143</v>
      </c>
      <c r="C181" s="963" t="s">
        <v>1375</v>
      </c>
      <c r="D181" s="116">
        <v>55</v>
      </c>
      <c r="E181" s="960"/>
      <c r="F181" s="870"/>
      <c r="G181" s="713"/>
    </row>
    <row r="182" spans="2:7" ht="27.75" customHeight="1">
      <c r="B182" s="964">
        <v>144</v>
      </c>
      <c r="C182" s="870" t="s">
        <v>1376</v>
      </c>
      <c r="D182" s="116">
        <v>55</v>
      </c>
      <c r="E182" s="960"/>
      <c r="F182" s="870"/>
      <c r="G182" s="713"/>
    </row>
    <row r="183" spans="2:7" ht="27.75" customHeight="1">
      <c r="B183" s="964">
        <v>145</v>
      </c>
      <c r="C183" s="962" t="s">
        <v>1377</v>
      </c>
      <c r="D183" s="116">
        <v>55</v>
      </c>
      <c r="E183" s="960"/>
      <c r="F183" s="870"/>
      <c r="G183" s="713"/>
    </row>
    <row r="184" spans="2:7" ht="27.75" customHeight="1">
      <c r="B184" s="964">
        <v>146</v>
      </c>
      <c r="C184" s="870" t="s">
        <v>1378</v>
      </c>
      <c r="D184" s="116">
        <v>54</v>
      </c>
      <c r="E184" s="960"/>
      <c r="F184" s="870"/>
      <c r="G184" s="713"/>
    </row>
    <row r="185" spans="2:7" ht="27.75" customHeight="1">
      <c r="B185" s="964">
        <v>147</v>
      </c>
      <c r="C185" s="870" t="s">
        <v>1379</v>
      </c>
      <c r="D185" s="116">
        <v>52</v>
      </c>
      <c r="E185" s="960"/>
      <c r="F185" s="870"/>
      <c r="G185" s="713"/>
    </row>
    <row r="186" spans="2:7" ht="27.75" customHeight="1">
      <c r="B186" s="964">
        <v>148</v>
      </c>
      <c r="C186" s="963" t="s">
        <v>1380</v>
      </c>
      <c r="D186" s="116">
        <v>52</v>
      </c>
      <c r="E186" s="960"/>
      <c r="F186" s="870"/>
      <c r="G186" s="713"/>
    </row>
    <row r="187" spans="2:7" ht="27.75" customHeight="1">
      <c r="B187" s="964">
        <v>149</v>
      </c>
      <c r="C187" s="962" t="s">
        <v>1381</v>
      </c>
      <c r="D187" s="116">
        <v>51</v>
      </c>
      <c r="E187" s="960"/>
      <c r="F187" s="870"/>
      <c r="G187" s="713"/>
    </row>
    <row r="188" spans="2:7" ht="27.75" customHeight="1">
      <c r="B188" s="964">
        <v>150</v>
      </c>
      <c r="C188" s="962" t="s">
        <v>1382</v>
      </c>
      <c r="D188" s="116">
        <v>51</v>
      </c>
      <c r="E188" s="960"/>
      <c r="F188" s="870"/>
      <c r="G188" s="713"/>
    </row>
    <row r="189" spans="2:7" ht="27.75" customHeight="1">
      <c r="B189" s="964">
        <v>151</v>
      </c>
      <c r="C189" s="870" t="s">
        <v>1298</v>
      </c>
      <c r="D189" s="116">
        <v>51</v>
      </c>
      <c r="E189" s="960"/>
      <c r="F189" s="870"/>
      <c r="G189" s="713"/>
    </row>
    <row r="190" spans="2:7" ht="27.75" customHeight="1">
      <c r="B190" s="964">
        <v>152</v>
      </c>
      <c r="C190" s="870" t="s">
        <v>1383</v>
      </c>
      <c r="D190" s="116">
        <v>51</v>
      </c>
      <c r="E190" s="960"/>
      <c r="F190" s="870"/>
      <c r="G190" s="713"/>
    </row>
    <row r="191" spans="2:7" ht="27.75" customHeight="1">
      <c r="B191" s="964">
        <v>153</v>
      </c>
      <c r="C191" s="870" t="s">
        <v>1384</v>
      </c>
      <c r="D191" s="116">
        <v>51</v>
      </c>
      <c r="E191" s="960"/>
      <c r="F191" s="870"/>
      <c r="G191" s="713"/>
    </row>
    <row r="192" spans="2:7" ht="27.75" customHeight="1">
      <c r="B192" s="964">
        <v>154</v>
      </c>
      <c r="C192" s="870" t="s">
        <v>1385</v>
      </c>
      <c r="D192" s="116">
        <v>50</v>
      </c>
      <c r="E192" s="960"/>
      <c r="F192" s="870"/>
      <c r="G192" s="713"/>
    </row>
    <row r="193" spans="2:7" ht="27.75" customHeight="1">
      <c r="B193" s="964">
        <v>155</v>
      </c>
      <c r="C193" s="962" t="s">
        <v>1386</v>
      </c>
      <c r="D193" s="116">
        <v>50</v>
      </c>
      <c r="E193" s="960"/>
      <c r="F193" s="870"/>
      <c r="G193" s="713"/>
    </row>
    <row r="194" spans="2:7" ht="27.75" customHeight="1">
      <c r="B194" s="964">
        <v>156</v>
      </c>
      <c r="C194" s="869" t="s">
        <v>1387</v>
      </c>
      <c r="D194" s="116">
        <v>50</v>
      </c>
      <c r="E194" s="960"/>
      <c r="F194" s="870"/>
      <c r="G194" s="713"/>
    </row>
    <row r="195" spans="2:7" ht="27.75" customHeight="1">
      <c r="B195" s="964">
        <v>157</v>
      </c>
      <c r="C195" s="870" t="s">
        <v>1299</v>
      </c>
      <c r="D195" s="116">
        <v>50</v>
      </c>
      <c r="E195" s="960"/>
      <c r="F195" s="870"/>
      <c r="G195" s="713"/>
    </row>
    <row r="196" spans="2:7" ht="27.75" customHeight="1">
      <c r="B196" s="964">
        <v>158</v>
      </c>
      <c r="C196" s="870" t="s">
        <v>1388</v>
      </c>
      <c r="D196" s="116">
        <v>50</v>
      </c>
      <c r="E196" s="960"/>
      <c r="F196" s="870"/>
      <c r="G196" s="713"/>
    </row>
  </sheetData>
  <mergeCells count="4">
    <mergeCell ref="B5:B6"/>
    <mergeCell ref="B39:B40"/>
    <mergeCell ref="B73:B74"/>
    <mergeCell ref="B107:B108"/>
  </mergeCells>
  <phoneticPr fontId="38"/>
  <pageMargins left="0" right="0" top="0" bottom="0" header="0" footer="0"/>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B313"/>
  <sheetViews>
    <sheetView view="pageBreakPreview" zoomScaleNormal="100" zoomScaleSheetLayoutView="100" workbookViewId="0">
      <selection activeCell="M291" sqref="M291"/>
    </sheetView>
  </sheetViews>
  <sheetFormatPr defaultRowHeight="15" customHeight="1"/>
  <cols>
    <col min="1" max="1" width="2.125" customWidth="1"/>
    <col min="2" max="2" width="2.5" style="14" customWidth="1"/>
    <col min="3" max="3" width="6.5" style="1039" customWidth="1"/>
    <col min="4" max="4" width="5.875" style="16" customWidth="1"/>
    <col min="5" max="5" width="6.25" style="110" customWidth="1"/>
    <col min="6" max="6" width="6.5" style="1039" customWidth="1"/>
    <col min="7" max="7" width="5.875" style="16" customWidth="1"/>
    <col min="8" max="8" width="6.25" style="871" customWidth="1"/>
    <col min="9" max="9" width="6.5" style="178" customWidth="1"/>
    <col min="10" max="10" width="5.875" style="16" customWidth="1"/>
    <col min="11" max="11" width="6.25" style="112" customWidth="1"/>
    <col min="12" max="12" width="6.5" style="178" customWidth="1"/>
    <col min="13" max="13" width="5.875" style="16" customWidth="1"/>
    <col min="14" max="14" width="6.25" style="112" customWidth="1"/>
    <col min="15" max="15" width="6.5" style="178" customWidth="1"/>
    <col min="16" max="16" width="5.25" style="16" customWidth="1"/>
    <col min="17" max="17" width="1.375" style="16" customWidth="1"/>
    <col min="18" max="18" width="6.25" style="112" customWidth="1"/>
    <col min="19" max="19" width="2" customWidth="1"/>
    <col min="21" max="21" width="6.5" customWidth="1"/>
    <col min="22" max="22" width="5.125" customWidth="1"/>
    <col min="23" max="23" width="1.375" customWidth="1"/>
    <col min="24" max="24" width="6.25" customWidth="1"/>
    <col min="25" max="25" width="6.5" customWidth="1"/>
    <col min="26" max="26" width="5.125" customWidth="1"/>
    <col min="27" max="27" width="1.375" customWidth="1"/>
    <col min="28" max="28" width="6.25" customWidth="1"/>
  </cols>
  <sheetData>
    <row r="1" spans="1:28" ht="2.1" customHeight="1"/>
    <row r="2" spans="1:28" ht="39" customHeight="1"/>
    <row r="3" spans="1:28" ht="17.25" customHeight="1">
      <c r="A3" s="384"/>
      <c r="B3" s="385" t="s">
        <v>818</v>
      </c>
      <c r="C3" s="386"/>
      <c r="D3" s="386"/>
      <c r="E3" s="671"/>
      <c r="F3" s="386"/>
      <c r="G3" s="386"/>
      <c r="H3" s="671"/>
      <c r="I3" s="399"/>
      <c r="J3" s="1042"/>
      <c r="K3" s="111"/>
      <c r="L3" s="1042"/>
      <c r="M3" s="1042"/>
      <c r="N3" s="111"/>
      <c r="O3" s="1042"/>
      <c r="Q3" s="1042"/>
      <c r="R3" s="274" t="s">
        <v>557</v>
      </c>
    </row>
    <row r="4" spans="1:28" ht="13.35" customHeight="1" thickBot="1">
      <c r="R4" s="112" t="s">
        <v>1031</v>
      </c>
    </row>
    <row r="5" spans="1:28" ht="30.75" customHeight="1">
      <c r="B5" s="1736" t="s">
        <v>138</v>
      </c>
      <c r="C5" s="460" t="s">
        <v>1226</v>
      </c>
      <c r="D5" s="461"/>
      <c r="E5" s="672"/>
      <c r="F5" s="460" t="s">
        <v>992</v>
      </c>
      <c r="G5" s="461"/>
      <c r="H5" s="672"/>
      <c r="I5" s="460" t="s">
        <v>854</v>
      </c>
      <c r="J5" s="461"/>
      <c r="K5" s="672"/>
      <c r="L5" s="460" t="s">
        <v>549</v>
      </c>
      <c r="M5" s="461"/>
      <c r="N5" s="672"/>
      <c r="O5" s="460" t="s">
        <v>541</v>
      </c>
      <c r="P5" s="461"/>
      <c r="Q5" s="461"/>
      <c r="R5" s="672"/>
      <c r="U5" s="462" t="s">
        <v>543</v>
      </c>
      <c r="V5" s="463"/>
      <c r="W5" s="463"/>
      <c r="X5" s="464"/>
      <c r="Y5" s="462" t="s">
        <v>545</v>
      </c>
      <c r="Z5" s="463"/>
      <c r="AA5" s="463"/>
      <c r="AB5" s="464"/>
    </row>
    <row r="6" spans="1:28" ht="30.75" customHeight="1" thickBot="1">
      <c r="B6" s="1737"/>
      <c r="C6" s="179" t="s">
        <v>1227</v>
      </c>
      <c r="D6" s="282" t="s">
        <v>457</v>
      </c>
      <c r="E6" s="113" t="s">
        <v>458</v>
      </c>
      <c r="F6" s="179" t="s">
        <v>1227</v>
      </c>
      <c r="G6" s="282" t="s">
        <v>457</v>
      </c>
      <c r="H6" s="113" t="s">
        <v>458</v>
      </c>
      <c r="I6" s="179" t="s">
        <v>1227</v>
      </c>
      <c r="J6" s="282" t="s">
        <v>457</v>
      </c>
      <c r="K6" s="113" t="s">
        <v>458</v>
      </c>
      <c r="L6" s="179" t="s">
        <v>1227</v>
      </c>
      <c r="M6" s="282" t="s">
        <v>457</v>
      </c>
      <c r="N6" s="113" t="s">
        <v>458</v>
      </c>
      <c r="O6" s="179" t="s">
        <v>1227</v>
      </c>
      <c r="P6" s="865" t="s">
        <v>457</v>
      </c>
      <c r="Q6" s="532"/>
      <c r="R6" s="113" t="s">
        <v>458</v>
      </c>
      <c r="U6" s="179" t="s">
        <v>1227</v>
      </c>
      <c r="V6" s="531" t="s">
        <v>457</v>
      </c>
      <c r="W6" s="532"/>
      <c r="X6" s="113" t="s">
        <v>458</v>
      </c>
      <c r="Y6" s="179" t="s">
        <v>1227</v>
      </c>
      <c r="Z6" s="531" t="s">
        <v>457</v>
      </c>
      <c r="AA6" s="532"/>
      <c r="AB6" s="113" t="s">
        <v>458</v>
      </c>
    </row>
    <row r="7" spans="1:28" s="12" customFormat="1" ht="27.75" customHeight="1">
      <c r="B7" s="1011">
        <v>1</v>
      </c>
      <c r="C7" s="193" t="s">
        <v>204</v>
      </c>
      <c r="D7" s="211">
        <v>22355</v>
      </c>
      <c r="E7" s="124">
        <f>D7/G7-1</f>
        <v>7.1180790196874177E-3</v>
      </c>
      <c r="F7" s="193" t="s">
        <v>204</v>
      </c>
      <c r="G7" s="211">
        <v>22197</v>
      </c>
      <c r="H7" s="124">
        <v>-1.0351035103510764E-3</v>
      </c>
      <c r="I7" s="193" t="s">
        <v>204</v>
      </c>
      <c r="J7" s="211">
        <v>22220</v>
      </c>
      <c r="K7" s="124">
        <v>1.8752005868598376E-2</v>
      </c>
      <c r="L7" s="193" t="s">
        <v>204</v>
      </c>
      <c r="M7" s="211">
        <v>21811</v>
      </c>
      <c r="N7" s="124">
        <v>8.3680073971335034E-3</v>
      </c>
      <c r="O7" s="193" t="s">
        <v>204</v>
      </c>
      <c r="P7" s="45">
        <v>21630</v>
      </c>
      <c r="Q7" s="46"/>
      <c r="R7" s="872">
        <v>2.4972752689191191E-2</v>
      </c>
      <c r="U7" s="533" t="s">
        <v>204</v>
      </c>
      <c r="V7" s="537">
        <v>21103</v>
      </c>
      <c r="W7" s="535" t="s">
        <v>199</v>
      </c>
      <c r="X7" s="867">
        <v>6.3927401058734512E-2</v>
      </c>
      <c r="Y7" s="188" t="s">
        <v>204</v>
      </c>
      <c r="Z7" s="45">
        <v>19835</v>
      </c>
      <c r="AA7" s="46" t="s">
        <v>199</v>
      </c>
      <c r="AB7" s="1040">
        <v>9.7372060857538134E-2</v>
      </c>
    </row>
    <row r="8" spans="1:28" s="12" customFormat="1" ht="27.75" customHeight="1">
      <c r="B8" s="1012">
        <v>2</v>
      </c>
      <c r="C8" s="610" t="s">
        <v>210</v>
      </c>
      <c r="D8" s="611">
        <v>3857</v>
      </c>
      <c r="E8" s="896">
        <f>D8/G11-1</f>
        <v>1.2516053706946875</v>
      </c>
      <c r="F8" s="610" t="s">
        <v>225</v>
      </c>
      <c r="G8" s="611">
        <v>2331</v>
      </c>
      <c r="H8" s="697">
        <v>-5.5127685447912467E-2</v>
      </c>
      <c r="I8" s="610" t="s">
        <v>273</v>
      </c>
      <c r="J8" s="611">
        <v>2515</v>
      </c>
      <c r="K8" s="697">
        <v>0.20105062082139447</v>
      </c>
      <c r="L8" s="610" t="s">
        <v>225</v>
      </c>
      <c r="M8" s="611">
        <v>2471</v>
      </c>
      <c r="N8" s="697">
        <v>-5.7230064860740226E-2</v>
      </c>
      <c r="O8" s="610" t="s">
        <v>225</v>
      </c>
      <c r="P8" s="611">
        <v>2621</v>
      </c>
      <c r="Q8" s="612" t="s">
        <v>199</v>
      </c>
      <c r="R8" s="702">
        <v>0.10730882974228972</v>
      </c>
      <c r="U8" s="194" t="s">
        <v>273</v>
      </c>
      <c r="V8" s="210">
        <v>2666</v>
      </c>
      <c r="W8" s="47" t="s">
        <v>199</v>
      </c>
      <c r="X8" s="129">
        <v>4.3444227005870806E-2</v>
      </c>
      <c r="Y8" s="189" t="s">
        <v>225</v>
      </c>
      <c r="Z8" s="210">
        <v>5994</v>
      </c>
      <c r="AA8" s="47" t="s">
        <v>199</v>
      </c>
      <c r="AB8" s="128">
        <v>0.10733419545538525</v>
      </c>
    </row>
    <row r="9" spans="1:28" s="12" customFormat="1" ht="27.75" customHeight="1">
      <c r="B9" s="1012">
        <v>3</v>
      </c>
      <c r="C9" s="194" t="s">
        <v>225</v>
      </c>
      <c r="D9" s="210">
        <v>2289</v>
      </c>
      <c r="E9" s="125">
        <f>D9/G8-1</f>
        <v>-1.8018018018018056E-2</v>
      </c>
      <c r="F9" s="194" t="s">
        <v>273</v>
      </c>
      <c r="G9" s="210">
        <v>1904</v>
      </c>
      <c r="H9" s="125">
        <v>-0.2429423459244533</v>
      </c>
      <c r="I9" s="194" t="s">
        <v>225</v>
      </c>
      <c r="J9" s="210">
        <v>2467</v>
      </c>
      <c r="K9" s="125">
        <v>-1.6187778227437777E-3</v>
      </c>
      <c r="L9" s="194" t="s">
        <v>239</v>
      </c>
      <c r="M9" s="210">
        <v>2159</v>
      </c>
      <c r="N9" s="125">
        <v>2.7868091035763154E-3</v>
      </c>
      <c r="O9" s="194" t="s">
        <v>239</v>
      </c>
      <c r="P9" s="210">
        <v>2153</v>
      </c>
      <c r="Q9" s="47"/>
      <c r="R9" s="685">
        <v>4.1977611940298143E-3</v>
      </c>
      <c r="U9" s="189" t="s">
        <v>225</v>
      </c>
      <c r="V9" s="210">
        <v>2367</v>
      </c>
      <c r="W9" s="47"/>
      <c r="X9" s="129">
        <v>-0.60510510510510507</v>
      </c>
      <c r="Y9" s="189" t="s">
        <v>273</v>
      </c>
      <c r="Z9" s="210">
        <v>2555</v>
      </c>
      <c r="AA9" s="47"/>
      <c r="AB9" s="128">
        <v>0.33559853633037107</v>
      </c>
    </row>
    <row r="10" spans="1:28" s="12" customFormat="1" ht="27.75" customHeight="1">
      <c r="B10" s="1012">
        <v>4</v>
      </c>
      <c r="C10" s="610" t="s">
        <v>273</v>
      </c>
      <c r="D10" s="611">
        <v>1950</v>
      </c>
      <c r="E10" s="697">
        <f>D10/G9-1</f>
        <v>2.4159663865546133E-2</v>
      </c>
      <c r="F10" s="610" t="s">
        <v>239</v>
      </c>
      <c r="G10" s="611">
        <v>1821</v>
      </c>
      <c r="H10" s="697">
        <v>-0.15144454799627216</v>
      </c>
      <c r="I10" s="610" t="s">
        <v>239</v>
      </c>
      <c r="J10" s="611">
        <v>2146</v>
      </c>
      <c r="K10" s="697">
        <v>-6.0213061602594209E-3</v>
      </c>
      <c r="L10" s="610" t="s">
        <v>273</v>
      </c>
      <c r="M10" s="611">
        <v>2094</v>
      </c>
      <c r="N10" s="697">
        <v>0.16268739589117165</v>
      </c>
      <c r="O10" s="610" t="s">
        <v>256</v>
      </c>
      <c r="P10" s="611">
        <v>1851</v>
      </c>
      <c r="Q10" s="612"/>
      <c r="R10" s="702">
        <v>0.56864406779661025</v>
      </c>
      <c r="U10" s="189" t="s">
        <v>239</v>
      </c>
      <c r="V10" s="210">
        <v>2144</v>
      </c>
      <c r="W10" s="47" t="s">
        <v>199</v>
      </c>
      <c r="X10" s="129">
        <v>1.8691588785046953E-3</v>
      </c>
      <c r="Y10" s="189" t="s">
        <v>239</v>
      </c>
      <c r="Z10" s="210">
        <v>2140</v>
      </c>
      <c r="AA10" s="47" t="s">
        <v>199</v>
      </c>
      <c r="AB10" s="128">
        <v>9.7998973832734704E-2</v>
      </c>
    </row>
    <row r="11" spans="1:28" s="12" customFormat="1" ht="27.75" customHeight="1">
      <c r="B11" s="1012">
        <v>5</v>
      </c>
      <c r="C11" s="194" t="s">
        <v>239</v>
      </c>
      <c r="D11" s="210">
        <v>1790</v>
      </c>
      <c r="E11" s="125">
        <f>D11/G10-1</f>
        <v>-1.7023613399231197E-2</v>
      </c>
      <c r="F11" s="194" t="s">
        <v>210</v>
      </c>
      <c r="G11" s="210">
        <v>1713</v>
      </c>
      <c r="H11" s="125">
        <v>3.4420289855072506E-2</v>
      </c>
      <c r="I11" s="194" t="s">
        <v>571</v>
      </c>
      <c r="J11" s="210">
        <v>1691</v>
      </c>
      <c r="K11" s="125">
        <v>-2.5921658986175156E-2</v>
      </c>
      <c r="L11" s="194" t="s">
        <v>571</v>
      </c>
      <c r="M11" s="210">
        <v>1736</v>
      </c>
      <c r="N11" s="125">
        <v>-6.2128579146407348E-2</v>
      </c>
      <c r="O11" s="194" t="s">
        <v>273</v>
      </c>
      <c r="P11" s="210">
        <v>1801</v>
      </c>
      <c r="Q11" s="47"/>
      <c r="R11" s="685">
        <v>-0.32445611402850716</v>
      </c>
      <c r="U11" s="189" t="s">
        <v>212</v>
      </c>
      <c r="V11" s="210">
        <v>1460</v>
      </c>
      <c r="W11" s="47" t="s">
        <v>199</v>
      </c>
      <c r="X11" s="129">
        <v>9.1997008227374666E-2</v>
      </c>
      <c r="Y11" s="189" t="s">
        <v>212</v>
      </c>
      <c r="Z11" s="210">
        <v>1337</v>
      </c>
      <c r="AA11" s="47" t="s">
        <v>199</v>
      </c>
      <c r="AB11" s="128">
        <v>0.27942583732057424</v>
      </c>
    </row>
    <row r="12" spans="1:28" s="12" customFormat="1" ht="27.75" customHeight="1">
      <c r="B12" s="1012">
        <v>6</v>
      </c>
      <c r="C12" s="610" t="s">
        <v>257</v>
      </c>
      <c r="D12" s="611">
        <v>1693</v>
      </c>
      <c r="E12" s="697">
        <f>D12/G13-1</f>
        <v>6.6792690611216177E-2</v>
      </c>
      <c r="F12" s="610" t="s">
        <v>571</v>
      </c>
      <c r="G12" s="611">
        <v>1667</v>
      </c>
      <c r="H12" s="697">
        <v>-1.4192785334121827E-2</v>
      </c>
      <c r="I12" s="610" t="s">
        <v>210</v>
      </c>
      <c r="J12" s="611">
        <v>1656</v>
      </c>
      <c r="K12" s="697">
        <v>5.4105665181413132E-2</v>
      </c>
      <c r="L12" s="610" t="s">
        <v>210</v>
      </c>
      <c r="M12" s="611">
        <v>1571</v>
      </c>
      <c r="N12" s="697">
        <v>3.9021164021163957E-2</v>
      </c>
      <c r="O12" s="610" t="s">
        <v>210</v>
      </c>
      <c r="P12" s="611">
        <v>1512</v>
      </c>
      <c r="Q12" s="612"/>
      <c r="R12" s="702">
        <v>8.1545064377682497E-2</v>
      </c>
      <c r="U12" s="189" t="s">
        <v>210</v>
      </c>
      <c r="V12" s="210">
        <v>1398</v>
      </c>
      <c r="W12" s="47" t="s">
        <v>199</v>
      </c>
      <c r="X12" s="129">
        <v>8.2881487219209848E-2</v>
      </c>
      <c r="Y12" s="189" t="s">
        <v>210</v>
      </c>
      <c r="Z12" s="210">
        <v>1291</v>
      </c>
      <c r="AA12" s="47" t="s">
        <v>199</v>
      </c>
      <c r="AB12" s="128">
        <v>-1.5467904098994678E-3</v>
      </c>
    </row>
    <row r="13" spans="1:28" s="12" customFormat="1" ht="27.75" customHeight="1">
      <c r="B13" s="1012">
        <v>7</v>
      </c>
      <c r="C13" s="194" t="s">
        <v>240</v>
      </c>
      <c r="D13" s="210">
        <v>1653</v>
      </c>
      <c r="E13" s="125">
        <f>D13/G14-1</f>
        <v>6.6451612903225765E-2</v>
      </c>
      <c r="F13" s="194" t="s">
        <v>257</v>
      </c>
      <c r="G13" s="210">
        <v>1587</v>
      </c>
      <c r="H13" s="125">
        <v>6.2960482250502325E-2</v>
      </c>
      <c r="I13" s="194" t="s">
        <v>257</v>
      </c>
      <c r="J13" s="210">
        <v>1491</v>
      </c>
      <c r="K13" s="125">
        <v>0.19249201277955263</v>
      </c>
      <c r="L13" s="194" t="s">
        <v>212</v>
      </c>
      <c r="M13" s="210">
        <v>1521</v>
      </c>
      <c r="N13" s="125">
        <v>1.6032064128256529E-2</v>
      </c>
      <c r="O13" s="194" t="s">
        <v>212</v>
      </c>
      <c r="P13" s="210">
        <v>1497</v>
      </c>
      <c r="Q13" s="47" t="s">
        <v>199</v>
      </c>
      <c r="R13" s="685">
        <v>2.5342465753424692E-2</v>
      </c>
      <c r="U13" s="189" t="s">
        <v>256</v>
      </c>
      <c r="V13" s="210">
        <v>1180</v>
      </c>
      <c r="W13" s="47"/>
      <c r="X13" s="129">
        <v>-5.144694533762062E-2</v>
      </c>
      <c r="Y13" s="189" t="s">
        <v>256</v>
      </c>
      <c r="Z13" s="210">
        <v>1244</v>
      </c>
      <c r="AA13" s="47" t="s">
        <v>199</v>
      </c>
      <c r="AB13" s="128">
        <v>5.4237288135593253E-2</v>
      </c>
    </row>
    <row r="14" spans="1:28" s="12" customFormat="1" ht="27.75" customHeight="1">
      <c r="B14" s="1012">
        <v>8</v>
      </c>
      <c r="C14" s="610" t="s">
        <v>571</v>
      </c>
      <c r="D14" s="611">
        <v>1550</v>
      </c>
      <c r="E14" s="697">
        <f>D14/G12-1</f>
        <v>-7.0185962807438496E-2</v>
      </c>
      <c r="F14" s="610" t="s">
        <v>240</v>
      </c>
      <c r="G14" s="611">
        <v>1550</v>
      </c>
      <c r="H14" s="697">
        <v>8.6194814295725397E-2</v>
      </c>
      <c r="I14" s="610" t="s">
        <v>240</v>
      </c>
      <c r="J14" s="611">
        <v>1427</v>
      </c>
      <c r="K14" s="697">
        <v>-4.9300466355762795E-2</v>
      </c>
      <c r="L14" s="610" t="s">
        <v>240</v>
      </c>
      <c r="M14" s="611">
        <v>1501</v>
      </c>
      <c r="N14" s="697">
        <v>0.29285099052540908</v>
      </c>
      <c r="O14" s="610" t="s">
        <v>209</v>
      </c>
      <c r="P14" s="611">
        <v>1224</v>
      </c>
      <c r="Q14" s="612"/>
      <c r="R14" s="702">
        <v>7.6517150395778444E-2</v>
      </c>
      <c r="U14" s="189" t="s">
        <v>209</v>
      </c>
      <c r="V14" s="210">
        <v>1137</v>
      </c>
      <c r="W14" s="47" t="s">
        <v>199</v>
      </c>
      <c r="X14" s="129">
        <v>-3.6440677966101731E-2</v>
      </c>
      <c r="Y14" s="189" t="s">
        <v>209</v>
      </c>
      <c r="Z14" s="210">
        <v>1180</v>
      </c>
      <c r="AA14" s="47"/>
      <c r="AB14" s="128">
        <v>3.5087719298245723E-2</v>
      </c>
    </row>
    <row r="15" spans="1:28" s="12" customFormat="1" ht="27.75" customHeight="1">
      <c r="B15" s="1012">
        <v>9</v>
      </c>
      <c r="C15" s="194" t="s">
        <v>209</v>
      </c>
      <c r="D15" s="210">
        <v>1410</v>
      </c>
      <c r="E15" s="125">
        <f>D15/G15-1</f>
        <v>1.8050541516245522E-2</v>
      </c>
      <c r="F15" s="194" t="s">
        <v>209</v>
      </c>
      <c r="G15" s="210">
        <v>1385</v>
      </c>
      <c r="H15" s="125">
        <v>9.3133385951065462E-2</v>
      </c>
      <c r="I15" s="194" t="s">
        <v>217</v>
      </c>
      <c r="J15" s="210">
        <v>1358</v>
      </c>
      <c r="K15" s="125">
        <v>-2.1613832853025983E-2</v>
      </c>
      <c r="L15" s="194" t="s">
        <v>217</v>
      </c>
      <c r="M15" s="210">
        <v>1388</v>
      </c>
      <c r="N15" s="873">
        <v>1.189274447949527</v>
      </c>
      <c r="O15" s="194" t="s">
        <v>240</v>
      </c>
      <c r="P15" s="210">
        <v>1161</v>
      </c>
      <c r="Q15" s="47" t="s">
        <v>199</v>
      </c>
      <c r="R15" s="685">
        <v>2.6525198938992078E-2</v>
      </c>
      <c r="U15" s="189" t="s">
        <v>240</v>
      </c>
      <c r="V15" s="210">
        <v>1131</v>
      </c>
      <c r="W15" s="47" t="s">
        <v>199</v>
      </c>
      <c r="X15" s="129">
        <v>6.5975494816211011E-2</v>
      </c>
      <c r="Y15" s="190" t="s">
        <v>1228</v>
      </c>
      <c r="Z15" s="210">
        <v>1061</v>
      </c>
      <c r="AA15" s="47"/>
      <c r="AB15" s="128">
        <v>3.3106134371957197E-2</v>
      </c>
    </row>
    <row r="16" spans="1:28" s="12" customFormat="1" ht="27.75" customHeight="1">
      <c r="B16" s="1012">
        <v>10</v>
      </c>
      <c r="C16" s="610" t="s">
        <v>217</v>
      </c>
      <c r="D16" s="611">
        <v>1404</v>
      </c>
      <c r="E16" s="697">
        <f>D16/G16-1</f>
        <v>2.0348837209302362E-2</v>
      </c>
      <c r="F16" s="610" t="s">
        <v>217</v>
      </c>
      <c r="G16" s="611">
        <v>1376</v>
      </c>
      <c r="H16" s="697">
        <v>1.3254786450662692E-2</v>
      </c>
      <c r="I16" s="610" t="s">
        <v>212</v>
      </c>
      <c r="J16" s="611">
        <v>1302</v>
      </c>
      <c r="K16" s="697">
        <v>-9.8859315589353569E-3</v>
      </c>
      <c r="L16" s="610" t="s">
        <v>209</v>
      </c>
      <c r="M16" s="611">
        <v>1299</v>
      </c>
      <c r="N16" s="697">
        <v>6.1274509803921573E-2</v>
      </c>
      <c r="O16" s="610" t="s">
        <v>236</v>
      </c>
      <c r="P16" s="611">
        <v>1069</v>
      </c>
      <c r="Q16" s="612" t="s">
        <v>199</v>
      </c>
      <c r="R16" s="702">
        <v>3.5852713178294637E-2</v>
      </c>
      <c r="U16" s="189" t="s">
        <v>236</v>
      </c>
      <c r="V16" s="210">
        <v>1032</v>
      </c>
      <c r="W16" s="47"/>
      <c r="X16" s="129">
        <v>2.8913260219342041E-2</v>
      </c>
      <c r="Y16" s="189" t="s">
        <v>1229</v>
      </c>
      <c r="Z16" s="210">
        <v>1022</v>
      </c>
      <c r="AA16" s="47"/>
      <c r="AB16" s="128">
        <v>-6.6666666666666652E-2</v>
      </c>
    </row>
    <row r="17" spans="1:28" s="12" customFormat="1" ht="27.75" customHeight="1">
      <c r="B17" s="1012">
        <v>11</v>
      </c>
      <c r="C17" s="194" t="s">
        <v>212</v>
      </c>
      <c r="D17" s="210">
        <v>1350</v>
      </c>
      <c r="E17" s="125">
        <f>D17/G17-1</f>
        <v>3.6070606293169716E-2</v>
      </c>
      <c r="F17" s="194" t="s">
        <v>212</v>
      </c>
      <c r="G17" s="210">
        <v>1303</v>
      </c>
      <c r="H17" s="125">
        <v>7.680491551458335E-4</v>
      </c>
      <c r="I17" s="194" t="s">
        <v>209</v>
      </c>
      <c r="J17" s="210">
        <v>1267</v>
      </c>
      <c r="K17" s="125">
        <v>-2.4634334103156297E-2</v>
      </c>
      <c r="L17" s="194" t="s">
        <v>236</v>
      </c>
      <c r="M17" s="210">
        <v>1298</v>
      </c>
      <c r="N17" s="125">
        <v>0.21421889616463985</v>
      </c>
      <c r="O17" s="194" t="s">
        <v>202</v>
      </c>
      <c r="P17" s="210">
        <v>977</v>
      </c>
      <c r="Q17" s="47" t="s">
        <v>199</v>
      </c>
      <c r="R17" s="685">
        <v>-1.9076305220883549E-2</v>
      </c>
      <c r="U17" s="189" t="s">
        <v>202</v>
      </c>
      <c r="V17" s="210">
        <v>996</v>
      </c>
      <c r="W17" s="47"/>
      <c r="X17" s="129">
        <v>-2.5440313111546042E-2</v>
      </c>
      <c r="Y17" s="190" t="s">
        <v>1230</v>
      </c>
      <c r="Z17" s="210">
        <v>1003</v>
      </c>
      <c r="AA17" s="47"/>
      <c r="AB17" s="128">
        <v>6.9296375266524546E-2</v>
      </c>
    </row>
    <row r="18" spans="1:28" s="12" customFormat="1" ht="27.75" customHeight="1">
      <c r="B18" s="1012">
        <v>12</v>
      </c>
      <c r="C18" s="610" t="s">
        <v>284</v>
      </c>
      <c r="D18" s="611">
        <v>1243</v>
      </c>
      <c r="E18" s="697">
        <f>D18/G19-1</f>
        <v>6.8787618228718816E-2</v>
      </c>
      <c r="F18" s="610" t="s">
        <v>236</v>
      </c>
      <c r="G18" s="611">
        <v>1190</v>
      </c>
      <c r="H18" s="697">
        <v>-1.9769357495881379E-2</v>
      </c>
      <c r="I18" s="610" t="s">
        <v>236</v>
      </c>
      <c r="J18" s="611">
        <v>1214</v>
      </c>
      <c r="K18" s="697">
        <v>-6.4714946070878243E-2</v>
      </c>
      <c r="L18" s="610" t="s">
        <v>257</v>
      </c>
      <c r="M18" s="611">
        <v>1252</v>
      </c>
      <c r="N18" s="697">
        <f>(M18/P26)-1</f>
        <v>0.7609001406469762</v>
      </c>
      <c r="O18" s="610" t="s">
        <v>214</v>
      </c>
      <c r="P18" s="611">
        <v>894</v>
      </c>
      <c r="Q18" s="612"/>
      <c r="R18" s="702">
        <v>-1.1061946902654829E-2</v>
      </c>
      <c r="U18" s="189" t="s">
        <v>214</v>
      </c>
      <c r="V18" s="210">
        <v>904</v>
      </c>
      <c r="W18" s="47"/>
      <c r="X18" s="129">
        <v>4.4444444444444731E-3</v>
      </c>
      <c r="Y18" s="189" t="s">
        <v>214</v>
      </c>
      <c r="Z18" s="210">
        <v>900</v>
      </c>
      <c r="AA18" s="47"/>
      <c r="AB18" s="128">
        <v>4.5296167247386832E-2</v>
      </c>
    </row>
    <row r="19" spans="1:28" s="12" customFormat="1" ht="27.75" customHeight="1">
      <c r="B19" s="1012">
        <v>13</v>
      </c>
      <c r="C19" s="194" t="s">
        <v>236</v>
      </c>
      <c r="D19" s="210">
        <v>1228</v>
      </c>
      <c r="E19" s="125">
        <f>D19/G18-1</f>
        <v>3.1932773109243806E-2</v>
      </c>
      <c r="F19" s="194" t="s">
        <v>284</v>
      </c>
      <c r="G19" s="210">
        <v>1163</v>
      </c>
      <c r="H19" s="125">
        <v>3.1943212067435667E-2</v>
      </c>
      <c r="I19" s="194" t="s">
        <v>284</v>
      </c>
      <c r="J19" s="210">
        <v>1127</v>
      </c>
      <c r="K19" s="125">
        <v>0.11916583912611722</v>
      </c>
      <c r="L19" s="194" t="s">
        <v>284</v>
      </c>
      <c r="M19" s="210">
        <v>1007</v>
      </c>
      <c r="N19" s="125">
        <v>0.9254302103250478</v>
      </c>
      <c r="O19" s="194" t="s">
        <v>290</v>
      </c>
      <c r="P19" s="210">
        <v>866</v>
      </c>
      <c r="Q19" s="47"/>
      <c r="R19" s="874">
        <v>1.1330049261083746</v>
      </c>
      <c r="U19" s="233" t="s">
        <v>224</v>
      </c>
      <c r="V19" s="210">
        <v>888</v>
      </c>
      <c r="W19" s="47" t="s">
        <v>199</v>
      </c>
      <c r="X19" s="129">
        <v>5.2132701421800931E-2</v>
      </c>
      <c r="Y19" s="233" t="s">
        <v>224</v>
      </c>
      <c r="Z19" s="210">
        <v>844</v>
      </c>
      <c r="AA19" s="47"/>
      <c r="AB19" s="128">
        <v>0.14673913043478271</v>
      </c>
    </row>
    <row r="20" spans="1:28" s="12" customFormat="1" ht="27.75" customHeight="1">
      <c r="B20" s="1012">
        <v>14</v>
      </c>
      <c r="C20" s="610" t="s">
        <v>324</v>
      </c>
      <c r="D20" s="611">
        <v>1199</v>
      </c>
      <c r="E20" s="697">
        <f>D20/G20-1</f>
        <v>5.0832602979842267E-2</v>
      </c>
      <c r="F20" s="610" t="s">
        <v>324</v>
      </c>
      <c r="G20" s="611">
        <v>1141</v>
      </c>
      <c r="H20" s="697">
        <v>2.2401433691756178E-2</v>
      </c>
      <c r="I20" s="610" t="s">
        <v>324</v>
      </c>
      <c r="J20" s="611">
        <v>1116</v>
      </c>
      <c r="K20" s="697">
        <v>0.43260590500641838</v>
      </c>
      <c r="L20" s="610" t="s">
        <v>202</v>
      </c>
      <c r="M20" s="611">
        <v>993</v>
      </c>
      <c r="N20" s="697">
        <v>1.6376663254861867E-2</v>
      </c>
      <c r="O20" s="617" t="s">
        <v>224</v>
      </c>
      <c r="P20" s="611">
        <v>856</v>
      </c>
      <c r="Q20" s="612" t="s">
        <v>199</v>
      </c>
      <c r="R20" s="702">
        <v>-3.6036036036036001E-2</v>
      </c>
      <c r="U20" s="189" t="s">
        <v>201</v>
      </c>
      <c r="V20" s="210">
        <v>780</v>
      </c>
      <c r="W20" s="47"/>
      <c r="X20" s="129">
        <v>-1.1406844106463865E-2</v>
      </c>
      <c r="Y20" s="190" t="s">
        <v>201</v>
      </c>
      <c r="Z20" s="210">
        <v>789</v>
      </c>
      <c r="AA20" s="47"/>
      <c r="AB20" s="128">
        <v>-8.793969849246186E-3</v>
      </c>
    </row>
    <row r="21" spans="1:28" s="12" customFormat="1" ht="27.75" customHeight="1">
      <c r="B21" s="1012">
        <v>15</v>
      </c>
      <c r="C21" s="194" t="s">
        <v>251</v>
      </c>
      <c r="D21" s="210">
        <v>1118</v>
      </c>
      <c r="E21" s="125">
        <f>D21/G22-1</f>
        <v>0.10474308300395263</v>
      </c>
      <c r="F21" s="194" t="s">
        <v>222</v>
      </c>
      <c r="G21" s="210">
        <v>1026</v>
      </c>
      <c r="H21" s="125">
        <v>-1.4409221902017322E-2</v>
      </c>
      <c r="I21" s="194" t="s">
        <v>222</v>
      </c>
      <c r="J21" s="210">
        <v>1041</v>
      </c>
      <c r="K21" s="125">
        <v>3.069306930693072E-2</v>
      </c>
      <c r="L21" s="194" t="s">
        <v>290</v>
      </c>
      <c r="M21" s="210">
        <v>968</v>
      </c>
      <c r="N21" s="125">
        <v>0.11778290993071594</v>
      </c>
      <c r="O21" s="194" t="s">
        <v>222</v>
      </c>
      <c r="P21" s="210">
        <v>829</v>
      </c>
      <c r="Q21" s="47" t="s">
        <v>199</v>
      </c>
      <c r="R21" s="685">
        <v>0.61598440545808963</v>
      </c>
      <c r="U21" s="189" t="s">
        <v>324</v>
      </c>
      <c r="V21" s="210">
        <v>757</v>
      </c>
      <c r="W21" s="47"/>
      <c r="X21" s="129">
        <v>4.8476454293628901E-2</v>
      </c>
      <c r="Y21" s="189" t="s">
        <v>293</v>
      </c>
      <c r="Z21" s="210">
        <v>779</v>
      </c>
      <c r="AA21" s="47"/>
      <c r="AB21" s="128">
        <v>0.29833333333333334</v>
      </c>
    </row>
    <row r="22" spans="1:28" s="12" customFormat="1" ht="27.75" customHeight="1">
      <c r="B22" s="1012">
        <v>16</v>
      </c>
      <c r="C22" s="610" t="s">
        <v>200</v>
      </c>
      <c r="D22" s="611">
        <v>1050</v>
      </c>
      <c r="E22" s="697">
        <f>D22/G23-1</f>
        <v>4.7904191616766401E-2</v>
      </c>
      <c r="F22" s="610" t="s">
        <v>251</v>
      </c>
      <c r="G22" s="611">
        <v>1012</v>
      </c>
      <c r="H22" s="697">
        <v>6.638566912539523E-2</v>
      </c>
      <c r="I22" s="610" t="s">
        <v>290</v>
      </c>
      <c r="J22" s="611">
        <v>978</v>
      </c>
      <c r="K22" s="697">
        <v>1.0330578512396604E-2</v>
      </c>
      <c r="L22" s="610" t="s">
        <v>214</v>
      </c>
      <c r="M22" s="611">
        <v>910</v>
      </c>
      <c r="N22" s="697">
        <v>1.7897091722595126E-2</v>
      </c>
      <c r="O22" s="610" t="s">
        <v>201</v>
      </c>
      <c r="P22" s="611">
        <v>788</v>
      </c>
      <c r="Q22" s="612"/>
      <c r="R22" s="702">
        <v>1.025641025641022E-2</v>
      </c>
      <c r="U22" s="190" t="s">
        <v>251</v>
      </c>
      <c r="V22" s="210">
        <v>716</v>
      </c>
      <c r="W22" s="47" t="s">
        <v>199</v>
      </c>
      <c r="X22" s="129">
        <v>0.15670436187399028</v>
      </c>
      <c r="Y22" s="189" t="s">
        <v>324</v>
      </c>
      <c r="Z22" s="210">
        <v>722</v>
      </c>
      <c r="AA22" s="47"/>
      <c r="AB22" s="128">
        <v>2.7777777777777679E-3</v>
      </c>
    </row>
    <row r="23" spans="1:28" s="12" customFormat="1" ht="27.75" customHeight="1">
      <c r="B23" s="1012">
        <v>17</v>
      </c>
      <c r="C23" s="194" t="s">
        <v>290</v>
      </c>
      <c r="D23" s="210">
        <v>996</v>
      </c>
      <c r="E23" s="125">
        <f>D23/G25-1</f>
        <v>1.5290519877675823E-2</v>
      </c>
      <c r="F23" s="194" t="s">
        <v>200</v>
      </c>
      <c r="G23" s="210">
        <v>1002</v>
      </c>
      <c r="H23" s="125">
        <v>0.12965050732807226</v>
      </c>
      <c r="I23" s="194" t="s">
        <v>859</v>
      </c>
      <c r="J23" s="210">
        <v>957</v>
      </c>
      <c r="K23" s="125">
        <v>0.17567567567567566</v>
      </c>
      <c r="L23" s="194" t="s">
        <v>200</v>
      </c>
      <c r="M23" s="210">
        <v>871</v>
      </c>
      <c r="N23" s="125">
        <v>0.39807383627608339</v>
      </c>
      <c r="O23" s="194" t="s">
        <v>251</v>
      </c>
      <c r="P23" s="210">
        <v>782</v>
      </c>
      <c r="Q23" s="47" t="s">
        <v>199</v>
      </c>
      <c r="R23" s="685">
        <v>9.2178770949720601E-2</v>
      </c>
      <c r="U23" s="231" t="s">
        <v>203</v>
      </c>
      <c r="V23" s="210">
        <v>655</v>
      </c>
      <c r="W23" s="47" t="s">
        <v>199</v>
      </c>
      <c r="X23" s="129">
        <v>0.10084033613445387</v>
      </c>
      <c r="Y23" s="189" t="s">
        <v>222</v>
      </c>
      <c r="Z23" s="210">
        <v>699</v>
      </c>
      <c r="AA23" s="47"/>
      <c r="AB23" s="128">
        <v>-2.3743016759776525E-2</v>
      </c>
    </row>
    <row r="24" spans="1:28" s="12" customFormat="1" ht="27.75" customHeight="1">
      <c r="B24" s="1012">
        <v>18</v>
      </c>
      <c r="C24" s="610" t="s">
        <v>214</v>
      </c>
      <c r="D24" s="611">
        <v>983</v>
      </c>
      <c r="E24" s="697">
        <f>D24/G24-1</f>
        <v>-1.0162601626015899E-3</v>
      </c>
      <c r="F24" s="610" t="s">
        <v>214</v>
      </c>
      <c r="G24" s="611">
        <v>984</v>
      </c>
      <c r="H24" s="697">
        <v>3.3613445378151363E-2</v>
      </c>
      <c r="I24" s="610" t="s">
        <v>214</v>
      </c>
      <c r="J24" s="611">
        <v>952</v>
      </c>
      <c r="K24" s="697">
        <v>4.6153846153846212E-2</v>
      </c>
      <c r="L24" s="610" t="s">
        <v>251</v>
      </c>
      <c r="M24" s="611">
        <v>866</v>
      </c>
      <c r="N24" s="697">
        <v>0.10741687979539649</v>
      </c>
      <c r="O24" s="610" t="s">
        <v>324</v>
      </c>
      <c r="P24" s="611">
        <v>761</v>
      </c>
      <c r="Q24" s="612"/>
      <c r="R24" s="702">
        <v>5.2840158520475189E-3</v>
      </c>
      <c r="U24" s="189" t="s">
        <v>217</v>
      </c>
      <c r="V24" s="210">
        <v>624</v>
      </c>
      <c r="W24" s="47" t="s">
        <v>199</v>
      </c>
      <c r="X24" s="129">
        <v>6.4846416382252636E-2</v>
      </c>
      <c r="Y24" s="189" t="s">
        <v>200</v>
      </c>
      <c r="Z24" s="210">
        <v>650</v>
      </c>
      <c r="AA24" s="47" t="s">
        <v>199</v>
      </c>
      <c r="AB24" s="128">
        <v>0.13636363636363646</v>
      </c>
    </row>
    <row r="25" spans="1:28" s="12" customFormat="1" ht="27.75" customHeight="1">
      <c r="B25" s="1012">
        <v>19</v>
      </c>
      <c r="C25" s="194" t="s">
        <v>222</v>
      </c>
      <c r="D25" s="210">
        <v>974</v>
      </c>
      <c r="E25" s="125">
        <f>D25/G21-1</f>
        <v>-5.0682261208576995E-2</v>
      </c>
      <c r="F25" s="194" t="s">
        <v>290</v>
      </c>
      <c r="G25" s="210">
        <v>981</v>
      </c>
      <c r="H25" s="125">
        <v>3.0674846625766694E-3</v>
      </c>
      <c r="I25" s="194" t="s">
        <v>251</v>
      </c>
      <c r="J25" s="210">
        <v>949</v>
      </c>
      <c r="K25" s="125">
        <v>9.5842956120092415E-2</v>
      </c>
      <c r="L25" s="194" t="s">
        <v>222</v>
      </c>
      <c r="M25" s="210">
        <v>853</v>
      </c>
      <c r="N25" s="125">
        <v>2.8950542822677949E-2</v>
      </c>
      <c r="O25" s="232" t="s">
        <v>203</v>
      </c>
      <c r="P25" s="210">
        <v>723</v>
      </c>
      <c r="Q25" s="47" t="s">
        <v>199</v>
      </c>
      <c r="R25" s="685">
        <v>0.10381679389312981</v>
      </c>
      <c r="U25" s="189" t="s">
        <v>257</v>
      </c>
      <c r="V25" s="210">
        <v>614</v>
      </c>
      <c r="W25" s="47"/>
      <c r="X25" s="129">
        <v>0.29535864978902948</v>
      </c>
      <c r="Y25" s="189" t="s">
        <v>251</v>
      </c>
      <c r="Z25" s="210">
        <v>619</v>
      </c>
      <c r="AA25" s="47"/>
      <c r="AB25" s="128">
        <v>8.59649122807018E-2</v>
      </c>
    </row>
    <row r="26" spans="1:28" s="12" customFormat="1" ht="27.75" customHeight="1">
      <c r="B26" s="1012">
        <v>20</v>
      </c>
      <c r="C26" s="617" t="s">
        <v>224</v>
      </c>
      <c r="D26" s="611">
        <v>908</v>
      </c>
      <c r="E26" s="697">
        <f>D26/G28-1</f>
        <v>3.8901601830663601E-2</v>
      </c>
      <c r="F26" s="610" t="s">
        <v>202</v>
      </c>
      <c r="G26" s="611">
        <v>895</v>
      </c>
      <c r="H26" s="697">
        <v>-3.2432432432432434E-2</v>
      </c>
      <c r="I26" s="610" t="s">
        <v>202</v>
      </c>
      <c r="J26" s="611">
        <v>925</v>
      </c>
      <c r="K26" s="697">
        <v>-6.847935548841888E-2</v>
      </c>
      <c r="L26" s="617" t="s">
        <v>224</v>
      </c>
      <c r="M26" s="611">
        <v>851</v>
      </c>
      <c r="N26" s="697">
        <v>-5.8411214953271173E-3</v>
      </c>
      <c r="O26" s="610" t="s">
        <v>257</v>
      </c>
      <c r="P26" s="611">
        <v>711</v>
      </c>
      <c r="Q26" s="612"/>
      <c r="R26" s="702">
        <v>0.15823817292006526</v>
      </c>
      <c r="U26" s="189" t="s">
        <v>293</v>
      </c>
      <c r="V26" s="210">
        <v>610</v>
      </c>
      <c r="W26" s="47" t="s">
        <v>199</v>
      </c>
      <c r="X26" s="129">
        <v>-0.21694480102695768</v>
      </c>
      <c r="Y26" s="231" t="s">
        <v>203</v>
      </c>
      <c r="Z26" s="210">
        <v>595</v>
      </c>
      <c r="AA26" s="47"/>
      <c r="AB26" s="128">
        <v>0.30769230769230771</v>
      </c>
    </row>
    <row r="27" spans="1:28" s="12" customFormat="1" ht="27.75" customHeight="1">
      <c r="B27" s="1012">
        <v>21</v>
      </c>
      <c r="C27" s="232" t="s">
        <v>203</v>
      </c>
      <c r="D27" s="210">
        <v>883</v>
      </c>
      <c r="E27" s="125">
        <f>D27/G27-1</f>
        <v>-1.1312217194570096E-3</v>
      </c>
      <c r="F27" s="232" t="s">
        <v>203</v>
      </c>
      <c r="G27" s="210">
        <v>884</v>
      </c>
      <c r="H27" s="125">
        <v>4.9881235154394243E-2</v>
      </c>
      <c r="I27" s="194" t="s">
        <v>200</v>
      </c>
      <c r="J27" s="210">
        <v>887</v>
      </c>
      <c r="K27" s="125">
        <v>1.8369690011481143E-2</v>
      </c>
      <c r="L27" s="194" t="s">
        <v>201</v>
      </c>
      <c r="M27" s="210">
        <v>816</v>
      </c>
      <c r="N27" s="125">
        <f>(M27/P22)-1</f>
        <v>3.5532994923857864E-2</v>
      </c>
      <c r="O27" s="194" t="s">
        <v>340</v>
      </c>
      <c r="P27" s="210">
        <v>679</v>
      </c>
      <c r="Q27" s="47" t="s">
        <v>199</v>
      </c>
      <c r="R27" s="685">
        <v>0.24587155963302743</v>
      </c>
      <c r="U27" s="189" t="s">
        <v>223</v>
      </c>
      <c r="V27" s="210">
        <v>583</v>
      </c>
      <c r="W27" s="47" t="s">
        <v>199</v>
      </c>
      <c r="X27" s="129">
        <v>0.138671875</v>
      </c>
      <c r="Y27" s="189" t="s">
        <v>217</v>
      </c>
      <c r="Z27" s="210">
        <v>586</v>
      </c>
      <c r="AA27" s="47" t="s">
        <v>199</v>
      </c>
      <c r="AB27" s="128">
        <v>-8.4602368866327771E-3</v>
      </c>
    </row>
    <row r="28" spans="1:28" s="12" customFormat="1" ht="27.75" customHeight="1">
      <c r="B28" s="1012">
        <v>22</v>
      </c>
      <c r="C28" s="610" t="s">
        <v>202</v>
      </c>
      <c r="D28" s="611">
        <v>877</v>
      </c>
      <c r="E28" s="697">
        <f>D28/G26-1</f>
        <v>-2.0111731843575398E-2</v>
      </c>
      <c r="F28" s="617" t="s">
        <v>224</v>
      </c>
      <c r="G28" s="611">
        <v>874</v>
      </c>
      <c r="H28" s="697">
        <v>2.3419203747072626E-2</v>
      </c>
      <c r="I28" s="617" t="s">
        <v>224</v>
      </c>
      <c r="J28" s="611">
        <v>854</v>
      </c>
      <c r="K28" s="697">
        <v>3.5252643948295859E-3</v>
      </c>
      <c r="L28" s="618" t="s">
        <v>203</v>
      </c>
      <c r="M28" s="611">
        <v>815</v>
      </c>
      <c r="N28" s="697">
        <v>0.1272475795297372</v>
      </c>
      <c r="O28" s="610" t="s">
        <v>217</v>
      </c>
      <c r="P28" s="611">
        <v>634</v>
      </c>
      <c r="Q28" s="612"/>
      <c r="R28" s="702">
        <v>1.6025641025640969E-2</v>
      </c>
      <c r="U28" s="189" t="s">
        <v>200</v>
      </c>
      <c r="V28" s="210">
        <v>572</v>
      </c>
      <c r="W28" s="47" t="s">
        <v>199</v>
      </c>
      <c r="X28" s="129">
        <v>-0.12</v>
      </c>
      <c r="Y28" s="189" t="s">
        <v>223</v>
      </c>
      <c r="Z28" s="210">
        <v>512</v>
      </c>
      <c r="AA28" s="47"/>
      <c r="AB28" s="128">
        <v>-3.8910505836575737E-3</v>
      </c>
    </row>
    <row r="29" spans="1:28" s="12" customFormat="1" ht="27.75" customHeight="1">
      <c r="B29" s="1012">
        <v>23</v>
      </c>
      <c r="C29" s="194" t="s">
        <v>201</v>
      </c>
      <c r="D29" s="210">
        <v>861</v>
      </c>
      <c r="E29" s="125">
        <f>D29/G29-1</f>
        <v>9.3786635404455865E-3</v>
      </c>
      <c r="F29" s="194" t="s">
        <v>201</v>
      </c>
      <c r="G29" s="210">
        <v>853</v>
      </c>
      <c r="H29" s="125">
        <v>5.049261083743839E-2</v>
      </c>
      <c r="I29" s="232" t="s">
        <v>203</v>
      </c>
      <c r="J29" s="210">
        <v>842</v>
      </c>
      <c r="K29" s="125">
        <v>3.3128834355828252E-2</v>
      </c>
      <c r="L29" s="194" t="s">
        <v>1773</v>
      </c>
      <c r="M29" s="210">
        <v>814</v>
      </c>
      <c r="N29" s="125">
        <v>0.19882179675994105</v>
      </c>
      <c r="O29" s="194" t="s">
        <v>200</v>
      </c>
      <c r="P29" s="210">
        <v>623</v>
      </c>
      <c r="Q29" s="47" t="s">
        <v>199</v>
      </c>
      <c r="R29" s="685">
        <v>8.9160839160839167E-2</v>
      </c>
      <c r="U29" s="189" t="s">
        <v>340</v>
      </c>
      <c r="V29" s="210">
        <v>545</v>
      </c>
      <c r="W29" s="47" t="s">
        <v>199</v>
      </c>
      <c r="X29" s="129">
        <v>0.17456896551724133</v>
      </c>
      <c r="Y29" s="231" t="s">
        <v>221</v>
      </c>
      <c r="Z29" s="210">
        <v>509</v>
      </c>
      <c r="AA29" s="47"/>
      <c r="AB29" s="128">
        <v>1.8000000000000016E-2</v>
      </c>
    </row>
    <row r="30" spans="1:28" s="12" customFormat="1" ht="27.75" customHeight="1">
      <c r="B30" s="1012">
        <v>24</v>
      </c>
      <c r="C30" s="610" t="s">
        <v>223</v>
      </c>
      <c r="D30" s="611">
        <v>702</v>
      </c>
      <c r="E30" s="697">
        <f>D30/G30-1</f>
        <v>-7.0721357850070943E-3</v>
      </c>
      <c r="F30" s="610" t="s">
        <v>223</v>
      </c>
      <c r="G30" s="611">
        <v>707</v>
      </c>
      <c r="H30" s="697">
        <v>2.1676300578034713E-2</v>
      </c>
      <c r="I30" s="610" t="s">
        <v>201</v>
      </c>
      <c r="J30" s="611">
        <v>812</v>
      </c>
      <c r="K30" s="697">
        <v>1.8820577164366359E-2</v>
      </c>
      <c r="L30" s="610" t="s">
        <v>1769</v>
      </c>
      <c r="M30" s="611">
        <v>779</v>
      </c>
      <c r="N30" s="697">
        <v>2.3653088042050019E-2</v>
      </c>
      <c r="O30" s="610" t="s">
        <v>293</v>
      </c>
      <c r="P30" s="611">
        <v>621</v>
      </c>
      <c r="Q30" s="612" t="s">
        <v>199</v>
      </c>
      <c r="R30" s="702">
        <v>1.8032786885245899E-2</v>
      </c>
      <c r="U30" s="233" t="s">
        <v>221</v>
      </c>
      <c r="V30" s="210">
        <v>525</v>
      </c>
      <c r="W30" s="47"/>
      <c r="X30" s="129">
        <v>3.1434184675835031E-2</v>
      </c>
      <c r="Y30" s="189" t="s">
        <v>257</v>
      </c>
      <c r="Z30" s="210">
        <v>474</v>
      </c>
      <c r="AA30" s="47"/>
      <c r="AB30" s="129">
        <v>0.17910447761194037</v>
      </c>
    </row>
    <row r="31" spans="1:28" s="12" customFormat="1" ht="27.75" customHeight="1" thickBot="1">
      <c r="B31" s="1013">
        <v>25</v>
      </c>
      <c r="C31" s="195" t="s">
        <v>258</v>
      </c>
      <c r="D31" s="212">
        <v>698</v>
      </c>
      <c r="E31" s="126">
        <f>D31/G31-1</f>
        <v>3.4074074074074145E-2</v>
      </c>
      <c r="F31" s="195" t="s">
        <v>258</v>
      </c>
      <c r="G31" s="212">
        <v>675</v>
      </c>
      <c r="H31" s="126">
        <v>7.3131955484896594E-2</v>
      </c>
      <c r="I31" s="195" t="s">
        <v>223</v>
      </c>
      <c r="J31" s="212">
        <v>692</v>
      </c>
      <c r="K31" s="126">
        <v>2.215657311669128E-2</v>
      </c>
      <c r="L31" s="195" t="s">
        <v>223</v>
      </c>
      <c r="M31" s="212">
        <v>677</v>
      </c>
      <c r="N31" s="126">
        <v>0.16123499142367059</v>
      </c>
      <c r="O31" s="195" t="s">
        <v>223</v>
      </c>
      <c r="P31" s="212">
        <v>583</v>
      </c>
      <c r="Q31" s="48"/>
      <c r="R31" s="689">
        <v>0</v>
      </c>
      <c r="U31" s="191" t="s">
        <v>222</v>
      </c>
      <c r="V31" s="212">
        <v>513</v>
      </c>
      <c r="W31" s="48" t="s">
        <v>199</v>
      </c>
      <c r="X31" s="131">
        <v>-0.26609442060085842</v>
      </c>
      <c r="Y31" s="191" t="s">
        <v>340</v>
      </c>
      <c r="Z31" s="212">
        <v>464</v>
      </c>
      <c r="AA31" s="48"/>
      <c r="AB31" s="130">
        <v>8.4112149532710179E-2</v>
      </c>
    </row>
    <row r="32" spans="1:28" ht="15" customHeight="1">
      <c r="A32" s="55"/>
      <c r="B32" s="16" t="s">
        <v>966</v>
      </c>
      <c r="C32" s="196"/>
    </row>
    <row r="33" spans="2:28" ht="15" customHeight="1">
      <c r="B33" s="16" t="s">
        <v>460</v>
      </c>
      <c r="C33" s="196"/>
    </row>
    <row r="34" spans="2:28" ht="15" customHeight="1">
      <c r="B34" s="56" t="s">
        <v>562</v>
      </c>
      <c r="C34" s="56"/>
    </row>
    <row r="35" spans="2:28" ht="15" customHeight="1">
      <c r="B35" s="56"/>
      <c r="C35"/>
      <c r="D35"/>
      <c r="E35"/>
      <c r="F35"/>
      <c r="G35"/>
      <c r="H35"/>
      <c r="I35"/>
      <c r="J35"/>
      <c r="K35"/>
      <c r="L35"/>
      <c r="M35"/>
      <c r="N35"/>
      <c r="O35"/>
      <c r="P35"/>
      <c r="Q35"/>
      <c r="R35"/>
    </row>
    <row r="36" spans="2:28" ht="39" customHeight="1">
      <c r="C36" s="1039" t="s">
        <v>559</v>
      </c>
    </row>
    <row r="37" spans="2:28" ht="17.25" customHeight="1">
      <c r="C37" s="56"/>
      <c r="D37" s="14"/>
      <c r="E37" s="115"/>
      <c r="F37" s="1872"/>
      <c r="G37" s="1872"/>
      <c r="H37" s="1872"/>
      <c r="I37" s="1872"/>
      <c r="J37" s="1872"/>
      <c r="K37" s="1872"/>
      <c r="L37" s="1872"/>
      <c r="M37" s="1872"/>
      <c r="N37" s="1872"/>
      <c r="O37" s="1872"/>
      <c r="P37" s="1872"/>
      <c r="Q37" s="1042"/>
    </row>
    <row r="38" spans="2:28" ht="12.75" customHeight="1" thickBot="1"/>
    <row r="39" spans="2:28" ht="30.75" customHeight="1">
      <c r="B39" s="1736" t="s">
        <v>138</v>
      </c>
      <c r="C39" s="460" t="s">
        <v>1226</v>
      </c>
      <c r="D39" s="461"/>
      <c r="E39" s="672"/>
      <c r="F39" s="460" t="s">
        <v>992</v>
      </c>
      <c r="G39" s="461"/>
      <c r="H39" s="672"/>
      <c r="I39" s="460" t="s">
        <v>854</v>
      </c>
      <c r="J39" s="461"/>
      <c r="K39" s="672"/>
      <c r="L39" s="460" t="s">
        <v>549</v>
      </c>
      <c r="M39" s="461"/>
      <c r="N39" s="672"/>
      <c r="O39" s="460" t="s">
        <v>541</v>
      </c>
      <c r="P39" s="461"/>
      <c r="Q39" s="461"/>
      <c r="R39" s="672"/>
      <c r="U39" s="462" t="s">
        <v>543</v>
      </c>
      <c r="V39" s="463"/>
      <c r="W39" s="463"/>
      <c r="X39" s="464"/>
      <c r="Y39" s="462" t="s">
        <v>545</v>
      </c>
      <c r="Z39" s="463"/>
      <c r="AA39" s="463"/>
      <c r="AB39" s="464"/>
    </row>
    <row r="40" spans="2:28" ht="30.75" customHeight="1" thickBot="1">
      <c r="B40" s="1739"/>
      <c r="C40" s="179" t="s">
        <v>1227</v>
      </c>
      <c r="D40" s="282" t="s">
        <v>457</v>
      </c>
      <c r="E40" s="113" t="s">
        <v>458</v>
      </c>
      <c r="F40" s="179" t="s">
        <v>1227</v>
      </c>
      <c r="G40" s="282" t="s">
        <v>457</v>
      </c>
      <c r="H40" s="113" t="s">
        <v>458</v>
      </c>
      <c r="I40" s="179" t="s">
        <v>1227</v>
      </c>
      <c r="J40" s="282" t="s">
        <v>457</v>
      </c>
      <c r="K40" s="113" t="s">
        <v>458</v>
      </c>
      <c r="L40" s="179" t="s">
        <v>1227</v>
      </c>
      <c r="M40" s="282" t="s">
        <v>457</v>
      </c>
      <c r="N40" s="113" t="s">
        <v>458</v>
      </c>
      <c r="O40" s="179" t="s">
        <v>1227</v>
      </c>
      <c r="P40" s="865" t="s">
        <v>457</v>
      </c>
      <c r="Q40" s="532"/>
      <c r="R40" s="113" t="s">
        <v>458</v>
      </c>
      <c r="U40" s="179" t="s">
        <v>1227</v>
      </c>
      <c r="V40" s="531" t="s">
        <v>457</v>
      </c>
      <c r="W40" s="532"/>
      <c r="X40" s="113" t="s">
        <v>458</v>
      </c>
      <c r="Y40" s="179" t="s">
        <v>1227</v>
      </c>
      <c r="Z40" s="531" t="s">
        <v>457</v>
      </c>
      <c r="AA40" s="532"/>
      <c r="AB40" s="113" t="s">
        <v>458</v>
      </c>
    </row>
    <row r="41" spans="2:28" ht="27.75" customHeight="1">
      <c r="B41" s="38">
        <v>26</v>
      </c>
      <c r="C41" s="264" t="s">
        <v>293</v>
      </c>
      <c r="D41" s="265">
        <v>667</v>
      </c>
      <c r="E41" s="875">
        <f>D41/G41-1</f>
        <v>1.9877675840978659E-2</v>
      </c>
      <c r="F41" s="264" t="s">
        <v>293</v>
      </c>
      <c r="G41" s="265">
        <v>654</v>
      </c>
      <c r="H41" s="875">
        <v>2.8301886792452935E-2</v>
      </c>
      <c r="I41" s="264" t="s">
        <v>293</v>
      </c>
      <c r="J41" s="265">
        <v>636</v>
      </c>
      <c r="K41" s="875">
        <v>7.923930269413626E-3</v>
      </c>
      <c r="L41" s="264" t="s">
        <v>293</v>
      </c>
      <c r="M41" s="265">
        <v>631</v>
      </c>
      <c r="N41" s="875">
        <v>1.6103059581320522E-2</v>
      </c>
      <c r="O41" s="538" t="s">
        <v>221</v>
      </c>
      <c r="P41" s="214">
        <v>558</v>
      </c>
      <c r="Q41" s="49"/>
      <c r="R41" s="145">
        <v>6.2857142857142945E-2</v>
      </c>
      <c r="U41" s="184" t="s">
        <v>258</v>
      </c>
      <c r="V41" s="214">
        <v>495</v>
      </c>
      <c r="W41" s="49" t="s">
        <v>199</v>
      </c>
      <c r="X41" s="134">
        <v>7.1428571428571397E-2</v>
      </c>
      <c r="Y41" s="184" t="s">
        <v>258</v>
      </c>
      <c r="Z41" s="214">
        <v>462</v>
      </c>
      <c r="AA41" s="49"/>
      <c r="AB41" s="134">
        <v>0.12408759124087587</v>
      </c>
    </row>
    <row r="42" spans="2:28" ht="27.75" customHeight="1">
      <c r="B42" s="39">
        <v>27</v>
      </c>
      <c r="C42" s="897" t="s">
        <v>1017</v>
      </c>
      <c r="D42" s="611">
        <v>632</v>
      </c>
      <c r="E42" s="697">
        <f>D42/G43-1</f>
        <v>0.10683012259194391</v>
      </c>
      <c r="F42" s="619" t="s">
        <v>1231</v>
      </c>
      <c r="G42" s="611">
        <v>617</v>
      </c>
      <c r="H42" s="697">
        <v>1.8151815181518094E-2</v>
      </c>
      <c r="I42" s="613" t="s">
        <v>258</v>
      </c>
      <c r="J42" s="611">
        <v>629</v>
      </c>
      <c r="K42" s="697">
        <v>7.3378839590443778E-2</v>
      </c>
      <c r="L42" s="613" t="s">
        <v>258</v>
      </c>
      <c r="M42" s="611">
        <v>586</v>
      </c>
      <c r="N42" s="697">
        <v>0.11195445920303615</v>
      </c>
      <c r="O42" s="613" t="s">
        <v>258</v>
      </c>
      <c r="P42" s="611">
        <v>527</v>
      </c>
      <c r="Q42" s="612" t="s">
        <v>199</v>
      </c>
      <c r="R42" s="702">
        <v>6.4646464646464619E-2</v>
      </c>
      <c r="U42" s="185" t="s">
        <v>290</v>
      </c>
      <c r="V42" s="215">
        <v>406</v>
      </c>
      <c r="W42" s="50" t="s">
        <v>199</v>
      </c>
      <c r="X42" s="135">
        <v>0</v>
      </c>
      <c r="Y42" s="185" t="s">
        <v>326</v>
      </c>
      <c r="Z42" s="215">
        <v>442</v>
      </c>
      <c r="AA42" s="50"/>
      <c r="AB42" s="228">
        <v>1.0182648401826486</v>
      </c>
    </row>
    <row r="43" spans="2:28" ht="27.75" customHeight="1">
      <c r="B43" s="39">
        <v>28</v>
      </c>
      <c r="C43" s="266" t="s">
        <v>208</v>
      </c>
      <c r="D43" s="210">
        <v>627</v>
      </c>
      <c r="E43" s="685">
        <f>D43/G51-1</f>
        <v>0.62857142857142856</v>
      </c>
      <c r="F43" s="270" t="s">
        <v>1017</v>
      </c>
      <c r="G43" s="210">
        <v>571</v>
      </c>
      <c r="H43" s="685" t="s">
        <v>485</v>
      </c>
      <c r="I43" s="233" t="s">
        <v>221</v>
      </c>
      <c r="J43" s="210">
        <v>606</v>
      </c>
      <c r="K43" s="125">
        <v>6.315789473684208E-2</v>
      </c>
      <c r="L43" s="268" t="s">
        <v>221</v>
      </c>
      <c r="M43" s="210">
        <v>570</v>
      </c>
      <c r="N43" s="125">
        <v>2.1505376344086002E-2</v>
      </c>
      <c r="O43" s="198" t="s">
        <v>284</v>
      </c>
      <c r="P43" s="215">
        <v>523</v>
      </c>
      <c r="Q43" s="50"/>
      <c r="R43" s="219">
        <v>0.46498599439775901</v>
      </c>
      <c r="U43" s="185" t="s">
        <v>206</v>
      </c>
      <c r="V43" s="215">
        <v>399</v>
      </c>
      <c r="W43" s="50" t="s">
        <v>199</v>
      </c>
      <c r="X43" s="876">
        <v>1.0673575129533677</v>
      </c>
      <c r="Y43" s="185" t="s">
        <v>290</v>
      </c>
      <c r="Z43" s="215">
        <v>406</v>
      </c>
      <c r="AA43" s="50"/>
      <c r="AB43" s="135">
        <v>0.22289156626506035</v>
      </c>
    </row>
    <row r="44" spans="2:28" ht="27.75" customHeight="1">
      <c r="B44" s="39">
        <v>29</v>
      </c>
      <c r="C44" s="616" t="s">
        <v>221</v>
      </c>
      <c r="D44" s="611">
        <v>622</v>
      </c>
      <c r="E44" s="702">
        <f>D44/G42-1</f>
        <v>8.1037277147488762E-3</v>
      </c>
      <c r="F44" s="613" t="s">
        <v>859</v>
      </c>
      <c r="G44" s="611">
        <v>540</v>
      </c>
      <c r="H44" s="702" t="s">
        <v>485</v>
      </c>
      <c r="I44" s="613" t="s">
        <v>211</v>
      </c>
      <c r="J44" s="611">
        <v>481</v>
      </c>
      <c r="K44" s="697">
        <v>0.17031630170316303</v>
      </c>
      <c r="L44" s="613" t="s">
        <v>206</v>
      </c>
      <c r="M44" s="611">
        <v>449</v>
      </c>
      <c r="N44" s="697">
        <v>-4.4345898004434225E-3</v>
      </c>
      <c r="O44" s="613" t="s">
        <v>206</v>
      </c>
      <c r="P44" s="611">
        <v>451</v>
      </c>
      <c r="Q44" s="612"/>
      <c r="R44" s="702">
        <v>0.13032581453634084</v>
      </c>
      <c r="U44" s="185" t="s">
        <v>211</v>
      </c>
      <c r="V44" s="215">
        <v>394</v>
      </c>
      <c r="W44" s="50"/>
      <c r="X44" s="135">
        <v>-2.2332506203473934E-2</v>
      </c>
      <c r="Y44" s="185" t="s">
        <v>211</v>
      </c>
      <c r="Z44" s="215">
        <v>403</v>
      </c>
      <c r="AA44" s="50"/>
      <c r="AB44" s="135">
        <v>3.3333333333333437E-2</v>
      </c>
    </row>
    <row r="45" spans="2:28" ht="27.75" customHeight="1">
      <c r="B45" s="39">
        <v>30</v>
      </c>
      <c r="C45" s="266" t="s">
        <v>859</v>
      </c>
      <c r="D45" s="210">
        <v>550</v>
      </c>
      <c r="E45" s="125">
        <f>D45/G44-1</f>
        <v>1.8518518518518601E-2</v>
      </c>
      <c r="F45" s="266" t="s">
        <v>227</v>
      </c>
      <c r="G45" s="210">
        <v>478</v>
      </c>
      <c r="H45" s="125">
        <v>0.47987616099071206</v>
      </c>
      <c r="I45" s="266" t="s">
        <v>206</v>
      </c>
      <c r="J45" s="210">
        <v>456</v>
      </c>
      <c r="K45" s="125">
        <v>1.5590200445434244E-2</v>
      </c>
      <c r="L45" s="266" t="s">
        <v>211</v>
      </c>
      <c r="M45" s="210">
        <v>411</v>
      </c>
      <c r="N45" s="125">
        <f>(M45/P45)-1</f>
        <v>4.8899755501221609E-3</v>
      </c>
      <c r="O45" s="198" t="s">
        <v>211</v>
      </c>
      <c r="P45" s="215">
        <v>409</v>
      </c>
      <c r="Q45" s="50" t="s">
        <v>199</v>
      </c>
      <c r="R45" s="219">
        <v>3.8071065989847774E-2</v>
      </c>
      <c r="U45" s="185" t="s">
        <v>208</v>
      </c>
      <c r="V45" s="215">
        <v>387</v>
      </c>
      <c r="W45" s="50" t="s">
        <v>199</v>
      </c>
      <c r="X45" s="135">
        <v>9.6317280453257714E-2</v>
      </c>
      <c r="Y45" s="185" t="s">
        <v>208</v>
      </c>
      <c r="Z45" s="215">
        <v>353</v>
      </c>
      <c r="AA45" s="50" t="s">
        <v>199</v>
      </c>
      <c r="AB45" s="135">
        <v>1.1461318051575908E-2</v>
      </c>
    </row>
    <row r="46" spans="2:28" ht="27.75" customHeight="1">
      <c r="B46" s="39">
        <v>31</v>
      </c>
      <c r="C46" s="613" t="s">
        <v>326</v>
      </c>
      <c r="D46" s="611">
        <v>505</v>
      </c>
      <c r="E46" s="697">
        <f>D46/G52-1</f>
        <v>0.31853785900783294</v>
      </c>
      <c r="F46" s="613" t="s">
        <v>967</v>
      </c>
      <c r="G46" s="611">
        <v>476</v>
      </c>
      <c r="H46" s="697">
        <v>0.3600000000000001</v>
      </c>
      <c r="I46" s="613" t="s">
        <v>208</v>
      </c>
      <c r="J46" s="611">
        <v>372</v>
      </c>
      <c r="K46" s="697">
        <v>-3.3766233766233777E-2</v>
      </c>
      <c r="L46" s="613" t="s">
        <v>208</v>
      </c>
      <c r="M46" s="611">
        <v>385</v>
      </c>
      <c r="N46" s="697">
        <v>-1.5345268542199531E-2</v>
      </c>
      <c r="O46" s="613" t="s">
        <v>208</v>
      </c>
      <c r="P46" s="611">
        <v>391</v>
      </c>
      <c r="Q46" s="612"/>
      <c r="R46" s="702">
        <v>1.0335917312661591E-2</v>
      </c>
      <c r="U46" s="185" t="s">
        <v>276</v>
      </c>
      <c r="V46" s="215">
        <v>366</v>
      </c>
      <c r="W46" s="50" t="s">
        <v>199</v>
      </c>
      <c r="X46" s="135">
        <v>0.27526132404181181</v>
      </c>
      <c r="Y46" s="185" t="s">
        <v>325</v>
      </c>
      <c r="Z46" s="215">
        <v>350</v>
      </c>
      <c r="AA46" s="50"/>
      <c r="AB46" s="135">
        <v>-2.8490028490028019E-3</v>
      </c>
    </row>
    <row r="47" spans="2:28" ht="27.75" customHeight="1">
      <c r="B47" s="39">
        <v>32</v>
      </c>
      <c r="C47" s="266" t="s">
        <v>227</v>
      </c>
      <c r="D47" s="210">
        <v>489</v>
      </c>
      <c r="E47" s="125">
        <f>D47/G45-1</f>
        <v>2.3012552301255207E-2</v>
      </c>
      <c r="F47" s="266" t="s">
        <v>211</v>
      </c>
      <c r="G47" s="210">
        <v>441</v>
      </c>
      <c r="H47" s="125">
        <v>-8.3160083160083165E-2</v>
      </c>
      <c r="I47" s="266" t="s">
        <v>307</v>
      </c>
      <c r="J47" s="210">
        <v>369</v>
      </c>
      <c r="K47" s="125">
        <v>8.5294117647058743E-2</v>
      </c>
      <c r="L47" s="266" t="s">
        <v>276</v>
      </c>
      <c r="M47" s="210">
        <v>377</v>
      </c>
      <c r="N47" s="125">
        <v>7.714285714285718E-2</v>
      </c>
      <c r="O47" s="198" t="s">
        <v>276</v>
      </c>
      <c r="P47" s="215">
        <v>350</v>
      </c>
      <c r="Q47" s="50" t="s">
        <v>199</v>
      </c>
      <c r="R47" s="219">
        <v>-4.3715846994535568E-2</v>
      </c>
      <c r="U47" s="185" t="s">
        <v>284</v>
      </c>
      <c r="V47" s="215">
        <v>357</v>
      </c>
      <c r="W47" s="50" t="s">
        <v>199</v>
      </c>
      <c r="X47" s="135">
        <v>0.31734317343173424</v>
      </c>
      <c r="Y47" s="185" t="s">
        <v>216</v>
      </c>
      <c r="Z47" s="215">
        <v>350</v>
      </c>
      <c r="AA47" s="50"/>
      <c r="AB47" s="135">
        <v>8.0246913580246826E-2</v>
      </c>
    </row>
    <row r="48" spans="2:28" ht="27.75" customHeight="1">
      <c r="B48" s="39">
        <v>33</v>
      </c>
      <c r="C48" s="613" t="s">
        <v>1232</v>
      </c>
      <c r="D48" s="611">
        <v>476</v>
      </c>
      <c r="E48" s="697">
        <f>D48/G46-1</f>
        <v>0</v>
      </c>
      <c r="F48" s="613" t="s">
        <v>206</v>
      </c>
      <c r="G48" s="611">
        <v>434</v>
      </c>
      <c r="H48" s="697">
        <v>-4.8245614035087758E-2</v>
      </c>
      <c r="I48" s="613" t="s">
        <v>326</v>
      </c>
      <c r="J48" s="611">
        <v>363</v>
      </c>
      <c r="K48" s="697">
        <v>1.9662921348314599E-2</v>
      </c>
      <c r="L48" s="613" t="s">
        <v>326</v>
      </c>
      <c r="M48" s="611">
        <v>356</v>
      </c>
      <c r="N48" s="697">
        <v>0.5822222222222222</v>
      </c>
      <c r="O48" s="613" t="s">
        <v>325</v>
      </c>
      <c r="P48" s="611">
        <v>323</v>
      </c>
      <c r="Q48" s="612"/>
      <c r="R48" s="702">
        <v>-4.71976401179941E-2</v>
      </c>
      <c r="U48" s="185" t="s">
        <v>216</v>
      </c>
      <c r="V48" s="215">
        <v>343</v>
      </c>
      <c r="W48" s="50" t="s">
        <v>199</v>
      </c>
      <c r="X48" s="135">
        <v>-2.0000000000000018E-2</v>
      </c>
      <c r="Y48" s="185" t="s">
        <v>276</v>
      </c>
      <c r="Z48" s="215">
        <v>287</v>
      </c>
      <c r="AA48" s="50" t="s">
        <v>199</v>
      </c>
      <c r="AB48" s="135">
        <v>0.20588235294117641</v>
      </c>
    </row>
    <row r="49" spans="2:28" ht="27.75" customHeight="1">
      <c r="B49" s="39">
        <v>34</v>
      </c>
      <c r="C49" s="266" t="s">
        <v>329</v>
      </c>
      <c r="D49" s="210">
        <v>438</v>
      </c>
      <c r="E49" s="125">
        <f>D49/G49-1</f>
        <v>0.10327455919395456</v>
      </c>
      <c r="F49" s="266" t="s">
        <v>329</v>
      </c>
      <c r="G49" s="210">
        <v>397</v>
      </c>
      <c r="H49" s="125">
        <v>0.14739884393063574</v>
      </c>
      <c r="I49" s="266" t="s">
        <v>325</v>
      </c>
      <c r="J49" s="210">
        <v>362</v>
      </c>
      <c r="K49" s="125">
        <v>1.6853932584269593E-2</v>
      </c>
      <c r="L49" s="266" t="s">
        <v>325</v>
      </c>
      <c r="M49" s="210">
        <v>356</v>
      </c>
      <c r="N49" s="125">
        <f>(M49/P48)-1</f>
        <v>0.10216718266253877</v>
      </c>
      <c r="O49" s="198" t="s">
        <v>227</v>
      </c>
      <c r="P49" s="215">
        <v>299</v>
      </c>
      <c r="Q49" s="50" t="s">
        <v>199</v>
      </c>
      <c r="R49" s="219">
        <v>-4.7770700636942665E-2</v>
      </c>
      <c r="U49" s="185" t="s">
        <v>325</v>
      </c>
      <c r="V49" s="215">
        <v>339</v>
      </c>
      <c r="W49" s="50"/>
      <c r="X49" s="135">
        <v>-3.1428571428571472E-2</v>
      </c>
      <c r="Y49" s="185" t="s">
        <v>233</v>
      </c>
      <c r="Z49" s="215">
        <v>271</v>
      </c>
      <c r="AA49" s="50"/>
      <c r="AB49" s="135">
        <v>4.2307692307692379E-2</v>
      </c>
    </row>
    <row r="50" spans="2:28" ht="27.75" customHeight="1">
      <c r="B50" s="39">
        <v>35</v>
      </c>
      <c r="C50" s="613" t="s">
        <v>206</v>
      </c>
      <c r="D50" s="611">
        <v>437</v>
      </c>
      <c r="E50" s="697">
        <f>D50/G48-1</f>
        <v>6.9124423963133896E-3</v>
      </c>
      <c r="F50" s="613" t="s">
        <v>307</v>
      </c>
      <c r="G50" s="611">
        <v>385</v>
      </c>
      <c r="H50" s="697">
        <v>4.3360433604336057E-2</v>
      </c>
      <c r="I50" s="613" t="s">
        <v>276</v>
      </c>
      <c r="J50" s="611">
        <v>357</v>
      </c>
      <c r="K50" s="697">
        <v>-5.3050397877984046E-2</v>
      </c>
      <c r="L50" s="613" t="s">
        <v>307</v>
      </c>
      <c r="M50" s="611">
        <v>340</v>
      </c>
      <c r="N50" s="896">
        <v>1.4285714285714284</v>
      </c>
      <c r="O50" s="613" t="s">
        <v>233</v>
      </c>
      <c r="P50" s="611">
        <v>293</v>
      </c>
      <c r="Q50" s="612" t="s">
        <v>199</v>
      </c>
      <c r="R50" s="702">
        <v>-2.006688963210701E-2</v>
      </c>
      <c r="U50" s="185" t="s">
        <v>227</v>
      </c>
      <c r="V50" s="215">
        <v>314</v>
      </c>
      <c r="W50" s="50" t="s">
        <v>199</v>
      </c>
      <c r="X50" s="135">
        <v>0.17164179104477606</v>
      </c>
      <c r="Y50" s="185" t="s">
        <v>284</v>
      </c>
      <c r="Z50" s="215">
        <v>271</v>
      </c>
      <c r="AA50" s="50"/>
      <c r="AB50" s="135">
        <v>0.10162601626016254</v>
      </c>
    </row>
    <row r="51" spans="2:28" ht="27.75" customHeight="1">
      <c r="B51" s="39">
        <v>36</v>
      </c>
      <c r="C51" s="194" t="s">
        <v>211</v>
      </c>
      <c r="D51" s="210">
        <v>429</v>
      </c>
      <c r="E51" s="685">
        <f>D51/G47-1</f>
        <v>-2.7210884353741527E-2</v>
      </c>
      <c r="F51" s="229" t="s">
        <v>208</v>
      </c>
      <c r="G51" s="210">
        <v>385</v>
      </c>
      <c r="H51" s="685">
        <v>3.4946236559139754E-2</v>
      </c>
      <c r="I51" s="229" t="s">
        <v>967</v>
      </c>
      <c r="J51" s="210">
        <v>350</v>
      </c>
      <c r="K51" s="685">
        <v>0.11464968152866239</v>
      </c>
      <c r="L51" s="229" t="s">
        <v>586</v>
      </c>
      <c r="M51" s="210">
        <v>314</v>
      </c>
      <c r="N51" s="685">
        <v>0.15867158671586723</v>
      </c>
      <c r="O51" s="198" t="s">
        <v>260</v>
      </c>
      <c r="P51" s="215">
        <v>284</v>
      </c>
      <c r="Q51" s="50"/>
      <c r="R51" s="219">
        <v>4.0293040293040372E-2</v>
      </c>
      <c r="U51" s="185" t="s">
        <v>233</v>
      </c>
      <c r="V51" s="215">
        <v>299</v>
      </c>
      <c r="W51" s="50" t="s">
        <v>199</v>
      </c>
      <c r="X51" s="148">
        <v>0.10332103321033204</v>
      </c>
      <c r="Y51" s="185" t="s">
        <v>219</v>
      </c>
      <c r="Z51" s="215">
        <v>270</v>
      </c>
      <c r="AA51" s="50"/>
      <c r="AB51" s="135">
        <v>0.11570247933884303</v>
      </c>
    </row>
    <row r="52" spans="2:28" ht="27.75" customHeight="1">
      <c r="B52" s="39">
        <v>37</v>
      </c>
      <c r="C52" s="613" t="s">
        <v>307</v>
      </c>
      <c r="D52" s="611">
        <v>399</v>
      </c>
      <c r="E52" s="697">
        <f>D52/G50-1</f>
        <v>3.6363636363636376E-2</v>
      </c>
      <c r="F52" s="613" t="s">
        <v>326</v>
      </c>
      <c r="G52" s="611">
        <v>383</v>
      </c>
      <c r="H52" s="697">
        <v>5.509641873278226E-2</v>
      </c>
      <c r="I52" s="613" t="s">
        <v>329</v>
      </c>
      <c r="J52" s="611">
        <v>346</v>
      </c>
      <c r="K52" s="697">
        <v>0.3359073359073359</v>
      </c>
      <c r="L52" s="613" t="s">
        <v>233</v>
      </c>
      <c r="M52" s="611">
        <v>311</v>
      </c>
      <c r="N52" s="697">
        <v>6.1433447098976135E-2</v>
      </c>
      <c r="O52" s="613" t="s">
        <v>216</v>
      </c>
      <c r="P52" s="611">
        <v>284</v>
      </c>
      <c r="Q52" s="612" t="s">
        <v>199</v>
      </c>
      <c r="R52" s="702">
        <v>-0.17201166180758021</v>
      </c>
      <c r="U52" s="185" t="s">
        <v>341</v>
      </c>
      <c r="V52" s="215">
        <v>281</v>
      </c>
      <c r="W52" s="50" t="s">
        <v>199</v>
      </c>
      <c r="X52" s="223">
        <v>4.8507462686567138E-2</v>
      </c>
      <c r="Y52" s="185" t="s">
        <v>227</v>
      </c>
      <c r="Z52" s="215">
        <v>268</v>
      </c>
      <c r="AA52" s="50"/>
      <c r="AB52" s="135">
        <v>-0.10367892976588633</v>
      </c>
    </row>
    <row r="53" spans="2:28" ht="27.75" customHeight="1">
      <c r="B53" s="39">
        <v>38</v>
      </c>
      <c r="C53" s="266" t="s">
        <v>325</v>
      </c>
      <c r="D53" s="210">
        <v>377</v>
      </c>
      <c r="E53" s="125">
        <f>D53/G53-1</f>
        <v>8.0213903743315829E-3</v>
      </c>
      <c r="F53" s="270" t="s">
        <v>325</v>
      </c>
      <c r="G53" s="210">
        <v>374</v>
      </c>
      <c r="H53" s="125">
        <v>3.3149171270718147E-2</v>
      </c>
      <c r="I53" s="270" t="s">
        <v>227</v>
      </c>
      <c r="J53" s="210">
        <v>323</v>
      </c>
      <c r="K53" s="125">
        <v>5.555555555555558E-2</v>
      </c>
      <c r="L53" s="270" t="s">
        <v>227</v>
      </c>
      <c r="M53" s="210">
        <v>306</v>
      </c>
      <c r="N53" s="125">
        <v>2.3411371237458178E-2</v>
      </c>
      <c r="O53" s="198" t="s">
        <v>286</v>
      </c>
      <c r="P53" s="215">
        <v>271</v>
      </c>
      <c r="Q53" s="50"/>
      <c r="R53" s="219">
        <v>0.18859649122807021</v>
      </c>
      <c r="U53" s="185" t="s">
        <v>260</v>
      </c>
      <c r="V53" s="215">
        <v>273</v>
      </c>
      <c r="W53" s="50" t="s">
        <v>199</v>
      </c>
      <c r="X53" s="135">
        <v>0.30622009569377995</v>
      </c>
      <c r="Y53" s="185" t="s">
        <v>341</v>
      </c>
      <c r="Z53" s="215">
        <v>268</v>
      </c>
      <c r="AA53" s="50" t="s">
        <v>199</v>
      </c>
      <c r="AB53" s="135">
        <v>1.5151515151515138E-2</v>
      </c>
    </row>
    <row r="54" spans="2:28" ht="27.75" customHeight="1">
      <c r="B54" s="39">
        <v>39</v>
      </c>
      <c r="C54" s="613" t="s">
        <v>233</v>
      </c>
      <c r="D54" s="611">
        <v>369</v>
      </c>
      <c r="E54" s="702">
        <f>D54/G55-1</f>
        <v>6.0344827586206851E-2</v>
      </c>
      <c r="F54" s="613" t="s">
        <v>276</v>
      </c>
      <c r="G54" s="611">
        <v>363</v>
      </c>
      <c r="H54" s="702">
        <v>1.6806722689075571E-2</v>
      </c>
      <c r="I54" s="613" t="s">
        <v>233</v>
      </c>
      <c r="J54" s="611">
        <v>319</v>
      </c>
      <c r="K54" s="702">
        <v>2.5723472668810254E-2</v>
      </c>
      <c r="L54" s="613" t="s">
        <v>271</v>
      </c>
      <c r="M54" s="611">
        <v>301</v>
      </c>
      <c r="N54" s="702">
        <f>(M54/P56)-1</f>
        <v>0.15325670498084287</v>
      </c>
      <c r="O54" s="613" t="s">
        <v>341</v>
      </c>
      <c r="P54" s="611">
        <v>270</v>
      </c>
      <c r="Q54" s="612"/>
      <c r="R54" s="702">
        <v>-3.9145907473309594E-2</v>
      </c>
      <c r="U54" s="185" t="s">
        <v>342</v>
      </c>
      <c r="V54" s="215">
        <v>259</v>
      </c>
      <c r="W54" s="50" t="s">
        <v>199</v>
      </c>
      <c r="X54" s="135">
        <v>-2.2641509433962259E-2</v>
      </c>
      <c r="Y54" s="185" t="s">
        <v>342</v>
      </c>
      <c r="Z54" s="215">
        <v>265</v>
      </c>
      <c r="AA54" s="50"/>
      <c r="AB54" s="135">
        <v>0.16740088105726869</v>
      </c>
    </row>
    <row r="55" spans="2:28" ht="27.75" customHeight="1">
      <c r="B55" s="39">
        <v>40</v>
      </c>
      <c r="C55" s="266" t="s">
        <v>276</v>
      </c>
      <c r="D55" s="210">
        <v>344</v>
      </c>
      <c r="E55" s="125">
        <f>D55/G54-1</f>
        <v>-5.2341597796143224E-2</v>
      </c>
      <c r="F55" s="266" t="s">
        <v>233</v>
      </c>
      <c r="G55" s="210">
        <v>348</v>
      </c>
      <c r="H55" s="125">
        <v>9.0909090909090828E-2</v>
      </c>
      <c r="I55" s="266" t="s">
        <v>271</v>
      </c>
      <c r="J55" s="210">
        <v>305</v>
      </c>
      <c r="K55" s="125">
        <v>1.6666666666666607E-2</v>
      </c>
      <c r="L55" s="266" t="s">
        <v>1791</v>
      </c>
      <c r="M55" s="210">
        <v>292</v>
      </c>
      <c r="N55" s="125">
        <v>8.1481481481481488E-2</v>
      </c>
      <c r="O55" s="202" t="s">
        <v>269</v>
      </c>
      <c r="P55" s="215">
        <v>263</v>
      </c>
      <c r="Q55" s="50"/>
      <c r="R55" s="219">
        <v>3.9525691699604737E-2</v>
      </c>
      <c r="U55" s="185" t="s">
        <v>271</v>
      </c>
      <c r="V55" s="215">
        <v>255</v>
      </c>
      <c r="W55" s="50"/>
      <c r="X55" s="135">
        <v>-1.1627906976744207E-2</v>
      </c>
      <c r="Y55" s="185" t="s">
        <v>271</v>
      </c>
      <c r="Z55" s="215">
        <v>258</v>
      </c>
      <c r="AA55" s="50"/>
      <c r="AB55" s="135">
        <v>2.7888446215139417E-2</v>
      </c>
    </row>
    <row r="56" spans="2:28" ht="27.75" customHeight="1">
      <c r="B56" s="39">
        <v>41</v>
      </c>
      <c r="C56" s="613" t="s">
        <v>863</v>
      </c>
      <c r="D56" s="611">
        <v>309</v>
      </c>
      <c r="E56" s="697">
        <f>D56/G62-1</f>
        <v>0.14444444444444438</v>
      </c>
      <c r="F56" s="613" t="s">
        <v>271</v>
      </c>
      <c r="G56" s="611">
        <v>305</v>
      </c>
      <c r="H56" s="697">
        <v>0</v>
      </c>
      <c r="I56" s="613" t="s">
        <v>869</v>
      </c>
      <c r="J56" s="611">
        <v>285</v>
      </c>
      <c r="K56" s="697">
        <v>-2.3972602739726012E-2</v>
      </c>
      <c r="L56" s="613" t="s">
        <v>238</v>
      </c>
      <c r="M56" s="611">
        <v>269</v>
      </c>
      <c r="N56" s="697">
        <v>5.4901960784313752E-2</v>
      </c>
      <c r="O56" s="613" t="s">
        <v>271</v>
      </c>
      <c r="P56" s="611">
        <v>261</v>
      </c>
      <c r="Q56" s="612" t="s">
        <v>199</v>
      </c>
      <c r="R56" s="702">
        <v>2.3529411764705799E-2</v>
      </c>
      <c r="U56" s="203" t="s">
        <v>269</v>
      </c>
      <c r="V56" s="215">
        <v>253</v>
      </c>
      <c r="W56" s="50" t="s">
        <v>199</v>
      </c>
      <c r="X56" s="135">
        <v>-1.171875E-2</v>
      </c>
      <c r="Y56" s="203" t="s">
        <v>269</v>
      </c>
      <c r="Z56" s="215">
        <v>256</v>
      </c>
      <c r="AA56" s="50"/>
      <c r="AB56" s="135">
        <v>-1.538461538461533E-2</v>
      </c>
    </row>
    <row r="57" spans="2:28" ht="27.75" customHeight="1">
      <c r="B57" s="39">
        <v>42</v>
      </c>
      <c r="C57" s="266" t="s">
        <v>271</v>
      </c>
      <c r="D57" s="210">
        <v>306</v>
      </c>
      <c r="E57" s="125">
        <f>D57/G56-1</f>
        <v>3.2786885245901232E-3</v>
      </c>
      <c r="F57" s="266" t="s">
        <v>238</v>
      </c>
      <c r="G57" s="210">
        <v>296</v>
      </c>
      <c r="H57" s="125">
        <v>3.8596491228070073E-2</v>
      </c>
      <c r="I57" s="266" t="s">
        <v>238</v>
      </c>
      <c r="J57" s="210">
        <v>285</v>
      </c>
      <c r="K57" s="125">
        <v>5.9479553903345694E-2</v>
      </c>
      <c r="L57" s="266" t="s">
        <v>216</v>
      </c>
      <c r="M57" s="210">
        <v>268</v>
      </c>
      <c r="N57" s="125">
        <v>-5.633802816901412E-2</v>
      </c>
      <c r="O57" s="198" t="s">
        <v>238</v>
      </c>
      <c r="P57" s="215">
        <v>255</v>
      </c>
      <c r="Q57" s="50" t="s">
        <v>199</v>
      </c>
      <c r="R57" s="219">
        <v>0.15384615384615374</v>
      </c>
      <c r="U57" s="185" t="s">
        <v>205</v>
      </c>
      <c r="V57" s="215">
        <v>245</v>
      </c>
      <c r="W57" s="50" t="s">
        <v>199</v>
      </c>
      <c r="X57" s="135">
        <v>8.2304526748970819E-3</v>
      </c>
      <c r="Y57" s="185" t="s">
        <v>205</v>
      </c>
      <c r="Z57" s="215">
        <v>243</v>
      </c>
      <c r="AA57" s="50"/>
      <c r="AB57" s="135">
        <v>3.8461538461538547E-2</v>
      </c>
    </row>
    <row r="58" spans="2:28" ht="27.75" customHeight="1">
      <c r="B58" s="39">
        <v>43</v>
      </c>
      <c r="C58" s="613" t="s">
        <v>238</v>
      </c>
      <c r="D58" s="611">
        <v>304</v>
      </c>
      <c r="E58" s="697">
        <f>D58/G57-1</f>
        <v>2.7027027027026973E-2</v>
      </c>
      <c r="F58" s="613" t="s">
        <v>869</v>
      </c>
      <c r="G58" s="611">
        <v>287</v>
      </c>
      <c r="H58" s="697">
        <v>7.0175438596491446E-3</v>
      </c>
      <c r="I58" s="613" t="s">
        <v>241</v>
      </c>
      <c r="J58" s="611">
        <v>272</v>
      </c>
      <c r="K58" s="697">
        <v>0.12396694214876036</v>
      </c>
      <c r="L58" s="616" t="s">
        <v>269</v>
      </c>
      <c r="M58" s="611">
        <v>261</v>
      </c>
      <c r="N58" s="697">
        <v>-7.6045627376425395E-3</v>
      </c>
      <c r="O58" s="613" t="s">
        <v>205</v>
      </c>
      <c r="P58" s="611">
        <v>251</v>
      </c>
      <c r="Q58" s="612" t="s">
        <v>199</v>
      </c>
      <c r="R58" s="702">
        <v>2.4489795918367419E-2</v>
      </c>
      <c r="U58" s="185" t="s">
        <v>219</v>
      </c>
      <c r="V58" s="215">
        <v>229</v>
      </c>
      <c r="W58" s="50" t="s">
        <v>199</v>
      </c>
      <c r="X58" s="223">
        <v>-0.1518518518518519</v>
      </c>
      <c r="Y58" s="185" t="s">
        <v>241</v>
      </c>
      <c r="Z58" s="215">
        <v>228</v>
      </c>
      <c r="AA58" s="50"/>
      <c r="AB58" s="135">
        <v>0</v>
      </c>
    </row>
    <row r="59" spans="2:28" ht="27.75" customHeight="1">
      <c r="B59" s="39">
        <v>44</v>
      </c>
      <c r="C59" s="266" t="s">
        <v>869</v>
      </c>
      <c r="D59" s="210">
        <v>303</v>
      </c>
      <c r="E59" s="125">
        <f>D59/G58-1</f>
        <v>5.5749128919860613E-2</v>
      </c>
      <c r="F59" s="266" t="s">
        <v>241</v>
      </c>
      <c r="G59" s="210">
        <v>285</v>
      </c>
      <c r="H59" s="125">
        <v>4.7794117647058876E-2</v>
      </c>
      <c r="I59" s="268" t="s">
        <v>269</v>
      </c>
      <c r="J59" s="210">
        <v>271</v>
      </c>
      <c r="K59" s="125">
        <v>3.8314176245210829E-2</v>
      </c>
      <c r="L59" s="266" t="s">
        <v>219</v>
      </c>
      <c r="M59" s="210">
        <v>261</v>
      </c>
      <c r="N59" s="125">
        <v>6.9672131147541005E-2</v>
      </c>
      <c r="O59" s="198" t="s">
        <v>219</v>
      </c>
      <c r="P59" s="215">
        <v>244</v>
      </c>
      <c r="Q59" s="50" t="s">
        <v>199</v>
      </c>
      <c r="R59" s="219">
        <v>6.5502183406113579E-2</v>
      </c>
      <c r="U59" s="185" t="s">
        <v>286</v>
      </c>
      <c r="V59" s="215">
        <v>228</v>
      </c>
      <c r="W59" s="50" t="s">
        <v>199</v>
      </c>
      <c r="X59" s="135">
        <v>0.25274725274725274</v>
      </c>
      <c r="Y59" s="185" t="s">
        <v>263</v>
      </c>
      <c r="Z59" s="215">
        <v>225</v>
      </c>
      <c r="AA59" s="50"/>
      <c r="AB59" s="135">
        <v>-0.17582417582417587</v>
      </c>
    </row>
    <row r="60" spans="2:28" ht="27.75" customHeight="1">
      <c r="B60" s="39">
        <v>45</v>
      </c>
      <c r="C60" s="613" t="s">
        <v>241</v>
      </c>
      <c r="D60" s="611">
        <v>287</v>
      </c>
      <c r="E60" s="697">
        <f>D60/G59-1</f>
        <v>7.0175438596491446E-3</v>
      </c>
      <c r="F60" s="616" t="s">
        <v>269</v>
      </c>
      <c r="G60" s="611">
        <v>278</v>
      </c>
      <c r="H60" s="697">
        <v>2.583025830258312E-2</v>
      </c>
      <c r="I60" s="613" t="s">
        <v>216</v>
      </c>
      <c r="J60" s="611">
        <v>270</v>
      </c>
      <c r="K60" s="697">
        <v>7.4626865671640896E-3</v>
      </c>
      <c r="L60" s="613" t="s">
        <v>329</v>
      </c>
      <c r="M60" s="611">
        <v>259</v>
      </c>
      <c r="N60" s="697">
        <v>0.67096774193548381</v>
      </c>
      <c r="O60" s="613" t="s">
        <v>241</v>
      </c>
      <c r="P60" s="611">
        <v>242</v>
      </c>
      <c r="Q60" s="612" t="s">
        <v>199</v>
      </c>
      <c r="R60" s="702">
        <v>7.5555555555555598E-2</v>
      </c>
      <c r="U60" s="185" t="s">
        <v>241</v>
      </c>
      <c r="V60" s="215">
        <v>225</v>
      </c>
      <c r="W60" s="50" t="s">
        <v>199</v>
      </c>
      <c r="X60" s="135">
        <v>-1.3157894736842146E-2</v>
      </c>
      <c r="Y60" s="185" t="s">
        <v>232</v>
      </c>
      <c r="Z60" s="215">
        <v>215</v>
      </c>
      <c r="AA60" s="50"/>
      <c r="AB60" s="135">
        <v>9.3896713615022609E-3</v>
      </c>
    </row>
    <row r="61" spans="2:28" ht="27.75" customHeight="1">
      <c r="B61" s="39">
        <v>46</v>
      </c>
      <c r="C61" s="266" t="s">
        <v>263</v>
      </c>
      <c r="D61" s="210">
        <v>286</v>
      </c>
      <c r="E61" s="125">
        <f>D61/G61-1</f>
        <v>4.3795620437956151E-2</v>
      </c>
      <c r="F61" s="266" t="s">
        <v>263</v>
      </c>
      <c r="G61" s="210">
        <v>274</v>
      </c>
      <c r="H61" s="125">
        <v>6.6147859922178975E-2</v>
      </c>
      <c r="I61" s="266" t="s">
        <v>260</v>
      </c>
      <c r="J61" s="210">
        <v>258</v>
      </c>
      <c r="K61" s="125">
        <v>2.3809523809523725E-2</v>
      </c>
      <c r="L61" s="266" t="s">
        <v>263</v>
      </c>
      <c r="M61" s="210">
        <v>257</v>
      </c>
      <c r="N61" s="125">
        <v>0.14222222222222225</v>
      </c>
      <c r="O61" s="198" t="s">
        <v>342</v>
      </c>
      <c r="P61" s="215">
        <v>241</v>
      </c>
      <c r="Q61" s="50"/>
      <c r="R61" s="219">
        <v>-6.949806949806947E-2</v>
      </c>
      <c r="U61" s="185" t="s">
        <v>238</v>
      </c>
      <c r="V61" s="215">
        <v>221</v>
      </c>
      <c r="W61" s="50" t="s">
        <v>199</v>
      </c>
      <c r="X61" s="135">
        <v>0.12182741116751261</v>
      </c>
      <c r="Y61" s="186" t="s">
        <v>260</v>
      </c>
      <c r="Z61" s="215">
        <v>209</v>
      </c>
      <c r="AA61" s="50"/>
      <c r="AB61" s="135">
        <v>9.6618357487923134E-3</v>
      </c>
    </row>
    <row r="62" spans="2:28" ht="27.75" customHeight="1">
      <c r="B62" s="39">
        <v>47</v>
      </c>
      <c r="C62" s="613" t="s">
        <v>328</v>
      </c>
      <c r="D62" s="611">
        <v>279</v>
      </c>
      <c r="E62" s="697">
        <f>D62/G63-1</f>
        <v>3.3333333333333437E-2</v>
      </c>
      <c r="F62" s="613" t="s">
        <v>863</v>
      </c>
      <c r="G62" s="611">
        <v>270</v>
      </c>
      <c r="H62" s="697">
        <v>0.20535714285714279</v>
      </c>
      <c r="I62" s="613" t="s">
        <v>263</v>
      </c>
      <c r="J62" s="611">
        <v>257</v>
      </c>
      <c r="K62" s="697">
        <v>0</v>
      </c>
      <c r="L62" s="613" t="s">
        <v>205</v>
      </c>
      <c r="M62" s="611">
        <v>253</v>
      </c>
      <c r="N62" s="697">
        <v>7.9681274900398336E-3</v>
      </c>
      <c r="O62" s="613" t="s">
        <v>263</v>
      </c>
      <c r="P62" s="611">
        <v>225</v>
      </c>
      <c r="Q62" s="612" t="s">
        <v>199</v>
      </c>
      <c r="R62" s="702">
        <v>2.7397260273972712E-2</v>
      </c>
      <c r="U62" s="185" t="s">
        <v>263</v>
      </c>
      <c r="V62" s="215">
        <v>219</v>
      </c>
      <c r="W62" s="50" t="s">
        <v>199</v>
      </c>
      <c r="X62" s="135">
        <v>-2.6666666666666616E-2</v>
      </c>
      <c r="Y62" s="186" t="s">
        <v>343</v>
      </c>
      <c r="Z62" s="215">
        <v>200</v>
      </c>
      <c r="AA62" s="50"/>
      <c r="AB62" s="135">
        <v>-2.9126213592232997E-2</v>
      </c>
    </row>
    <row r="63" spans="2:28" ht="27.75" customHeight="1">
      <c r="B63" s="39">
        <v>48</v>
      </c>
      <c r="C63" s="266" t="s">
        <v>219</v>
      </c>
      <c r="D63" s="210">
        <v>271</v>
      </c>
      <c r="E63" s="125">
        <f>D63/G64-1</f>
        <v>2.6515151515151603E-2</v>
      </c>
      <c r="F63" s="266" t="s">
        <v>328</v>
      </c>
      <c r="G63" s="210">
        <v>270</v>
      </c>
      <c r="H63" s="125">
        <v>0.11111111111111116</v>
      </c>
      <c r="I63" s="266" t="s">
        <v>219</v>
      </c>
      <c r="J63" s="210">
        <v>257</v>
      </c>
      <c r="K63" s="125">
        <v>-1.5325670498084309E-2</v>
      </c>
      <c r="L63" s="266" t="s">
        <v>260</v>
      </c>
      <c r="M63" s="210">
        <v>252</v>
      </c>
      <c r="N63" s="125">
        <v>-0.11267605633802813</v>
      </c>
      <c r="O63" s="198" t="s">
        <v>326</v>
      </c>
      <c r="P63" s="215">
        <v>225</v>
      </c>
      <c r="Q63" s="50"/>
      <c r="R63" s="219">
        <v>2.7397260273972712E-2</v>
      </c>
      <c r="U63" s="186" t="s">
        <v>326</v>
      </c>
      <c r="V63" s="215">
        <v>219</v>
      </c>
      <c r="W63" s="50"/>
      <c r="X63" s="135">
        <v>-0.50452488687782804</v>
      </c>
      <c r="Y63" s="185" t="s">
        <v>327</v>
      </c>
      <c r="Z63" s="215">
        <v>199</v>
      </c>
      <c r="AA63" s="50"/>
      <c r="AB63" s="135">
        <v>5.8510638297872397E-2</v>
      </c>
    </row>
    <row r="64" spans="2:28" ht="27.75" customHeight="1">
      <c r="B64" s="39">
        <v>49</v>
      </c>
      <c r="C64" s="616" t="s">
        <v>269</v>
      </c>
      <c r="D64" s="611">
        <v>271</v>
      </c>
      <c r="E64" s="697">
        <f>D64/G60-1</f>
        <v>-2.5179856115107868E-2</v>
      </c>
      <c r="F64" s="613" t="s">
        <v>219</v>
      </c>
      <c r="G64" s="611">
        <v>264</v>
      </c>
      <c r="H64" s="697">
        <v>2.7237354085603016E-2</v>
      </c>
      <c r="I64" s="613" t="s">
        <v>205</v>
      </c>
      <c r="J64" s="611">
        <v>253</v>
      </c>
      <c r="K64" s="697">
        <v>0</v>
      </c>
      <c r="L64" s="613" t="s">
        <v>327</v>
      </c>
      <c r="M64" s="611">
        <v>251</v>
      </c>
      <c r="N64" s="697">
        <f>(M64/P64)-1</f>
        <v>0.12053571428571419</v>
      </c>
      <c r="O64" s="613" t="s">
        <v>327</v>
      </c>
      <c r="P64" s="611">
        <v>224</v>
      </c>
      <c r="Q64" s="612"/>
      <c r="R64" s="702">
        <v>8.737864077669899E-2</v>
      </c>
      <c r="U64" s="186" t="s">
        <v>327</v>
      </c>
      <c r="V64" s="215">
        <v>206</v>
      </c>
      <c r="W64" s="50"/>
      <c r="X64" s="135">
        <v>3.5175879396984966E-2</v>
      </c>
      <c r="Y64" s="185" t="s">
        <v>238</v>
      </c>
      <c r="Z64" s="215">
        <v>197</v>
      </c>
      <c r="AA64" s="50"/>
      <c r="AB64" s="135">
        <v>3.6842105263157787E-2</v>
      </c>
    </row>
    <row r="65" spans="1:28" ht="27.75" customHeight="1" thickBot="1">
      <c r="B65" s="40">
        <v>50</v>
      </c>
      <c r="C65" s="269" t="s">
        <v>205</v>
      </c>
      <c r="D65" s="212">
        <v>258</v>
      </c>
      <c r="E65" s="126">
        <f>D65/G75-1</f>
        <v>4.4534412955465674E-2</v>
      </c>
      <c r="F65" s="269" t="s">
        <v>260</v>
      </c>
      <c r="G65" s="212">
        <v>258</v>
      </c>
      <c r="H65" s="126">
        <v>0</v>
      </c>
      <c r="I65" s="269" t="s">
        <v>328</v>
      </c>
      <c r="J65" s="212">
        <v>243</v>
      </c>
      <c r="K65" s="126">
        <v>9.9547511312217285E-2</v>
      </c>
      <c r="L65" s="269" t="s">
        <v>241</v>
      </c>
      <c r="M65" s="212">
        <v>242</v>
      </c>
      <c r="N65" s="126">
        <v>0</v>
      </c>
      <c r="O65" s="199" t="s">
        <v>232</v>
      </c>
      <c r="P65" s="216">
        <v>206</v>
      </c>
      <c r="Q65" s="51"/>
      <c r="R65" s="696">
        <v>1.4778325123152802E-2</v>
      </c>
      <c r="U65" s="192" t="s">
        <v>232</v>
      </c>
      <c r="V65" s="216">
        <v>203</v>
      </c>
      <c r="W65" s="51" t="s">
        <v>199</v>
      </c>
      <c r="X65" s="136">
        <v>-5.5813953488372148E-2</v>
      </c>
      <c r="Y65" s="192" t="s">
        <v>206</v>
      </c>
      <c r="Z65" s="216">
        <v>193</v>
      </c>
      <c r="AA65" s="51" t="s">
        <v>199</v>
      </c>
      <c r="AB65" s="136">
        <v>2.659574468085113E-2</v>
      </c>
    </row>
    <row r="66" spans="1:28" ht="15" customHeight="1">
      <c r="A66" s="55"/>
      <c r="B66" s="877" t="s">
        <v>1233</v>
      </c>
      <c r="C66" s="878"/>
      <c r="D66" s="879"/>
      <c r="E66" s="880"/>
      <c r="F66" s="1043"/>
      <c r="G66" s="879"/>
      <c r="H66" s="881"/>
      <c r="I66" s="882"/>
      <c r="J66" s="879"/>
      <c r="K66" s="883"/>
      <c r="L66" s="882"/>
      <c r="M66" s="879"/>
      <c r="N66" s="883"/>
      <c r="O66" s="882"/>
      <c r="P66" s="879"/>
      <c r="Q66" s="879"/>
      <c r="R66" s="883"/>
    </row>
    <row r="67" spans="1:28" ht="15" customHeight="1">
      <c r="B67" s="63" t="s">
        <v>1234</v>
      </c>
      <c r="C67" s="884"/>
      <c r="D67" s="63"/>
      <c r="E67" s="885"/>
      <c r="F67" s="886"/>
      <c r="G67" s="63"/>
      <c r="H67" s="887"/>
      <c r="I67" s="888"/>
      <c r="J67" s="63"/>
      <c r="K67" s="889"/>
      <c r="L67" s="888"/>
      <c r="M67" s="63"/>
      <c r="N67" s="889"/>
      <c r="O67" s="888"/>
      <c r="P67" s="63"/>
      <c r="Q67" s="63"/>
      <c r="R67" s="889"/>
    </row>
    <row r="68" spans="1:28" ht="15" customHeight="1">
      <c r="B68" s="890" t="s">
        <v>1235</v>
      </c>
      <c r="C68" s="890"/>
      <c r="D68" s="63"/>
      <c r="E68" s="885"/>
      <c r="F68" s="886"/>
      <c r="G68" s="63"/>
      <c r="H68" s="887"/>
      <c r="I68" s="888"/>
      <c r="J68" s="63"/>
      <c r="K68" s="889"/>
      <c r="L68" s="888"/>
      <c r="M68" s="63"/>
      <c r="N68" s="889"/>
      <c r="O68" s="888"/>
      <c r="P68" s="63"/>
      <c r="Q68" s="63"/>
      <c r="R68" s="889"/>
    </row>
    <row r="69" spans="1:28" ht="39" customHeight="1">
      <c r="C69" s="1039" t="s">
        <v>559</v>
      </c>
    </row>
    <row r="70" spans="1:28" ht="17.25" customHeight="1">
      <c r="F70" s="1872"/>
      <c r="G70" s="1872"/>
      <c r="H70" s="1872"/>
      <c r="I70" s="1872"/>
      <c r="J70" s="1872"/>
      <c r="K70" s="1872"/>
      <c r="L70" s="1872"/>
      <c r="M70" s="1872"/>
      <c r="N70" s="1872"/>
      <c r="O70" s="1872"/>
      <c r="P70" s="1872"/>
      <c r="Q70" s="1042"/>
    </row>
    <row r="71" spans="1:28" ht="13.35" customHeight="1" thickBot="1"/>
    <row r="72" spans="1:28" ht="30.75" customHeight="1">
      <c r="B72" s="1736" t="s">
        <v>138</v>
      </c>
      <c r="C72" s="460" t="s">
        <v>1226</v>
      </c>
      <c r="D72" s="461"/>
      <c r="E72" s="672"/>
      <c r="F72" s="460" t="s">
        <v>992</v>
      </c>
      <c r="G72" s="461"/>
      <c r="H72" s="672"/>
      <c r="I72" s="460" t="s">
        <v>854</v>
      </c>
      <c r="J72" s="461"/>
      <c r="K72" s="672"/>
      <c r="L72" s="460" t="s">
        <v>549</v>
      </c>
      <c r="M72" s="461"/>
      <c r="N72" s="672"/>
      <c r="O72" s="460" t="s">
        <v>541</v>
      </c>
      <c r="P72" s="461"/>
      <c r="Q72" s="461"/>
      <c r="R72" s="672"/>
      <c r="U72" s="462" t="s">
        <v>543</v>
      </c>
      <c r="V72" s="463"/>
      <c r="W72" s="463"/>
      <c r="X72" s="464"/>
      <c r="Y72" s="462" t="s">
        <v>545</v>
      </c>
      <c r="Z72" s="463"/>
      <c r="AA72" s="463"/>
      <c r="AB72" s="464"/>
    </row>
    <row r="73" spans="1:28" ht="30.75" customHeight="1" thickBot="1">
      <c r="B73" s="1739"/>
      <c r="C73" s="179" t="s">
        <v>1227</v>
      </c>
      <c r="D73" s="282" t="s">
        <v>457</v>
      </c>
      <c r="E73" s="113" t="s">
        <v>458</v>
      </c>
      <c r="F73" s="179" t="s">
        <v>1227</v>
      </c>
      <c r="G73" s="282" t="s">
        <v>457</v>
      </c>
      <c r="H73" s="113" t="s">
        <v>458</v>
      </c>
      <c r="I73" s="179" t="s">
        <v>1227</v>
      </c>
      <c r="J73" s="282" t="s">
        <v>457</v>
      </c>
      <c r="K73" s="113" t="s">
        <v>458</v>
      </c>
      <c r="L73" s="179" t="s">
        <v>1227</v>
      </c>
      <c r="M73" s="282" t="s">
        <v>457</v>
      </c>
      <c r="N73" s="113" t="s">
        <v>458</v>
      </c>
      <c r="O73" s="179" t="s">
        <v>1227</v>
      </c>
      <c r="P73" s="865" t="s">
        <v>457</v>
      </c>
      <c r="Q73" s="532"/>
      <c r="R73" s="113" t="s">
        <v>458</v>
      </c>
      <c r="U73" s="179" t="s">
        <v>1227</v>
      </c>
      <c r="V73" s="531" t="s">
        <v>457</v>
      </c>
      <c r="W73" s="532"/>
      <c r="X73" s="113" t="s">
        <v>458</v>
      </c>
      <c r="Y73" s="179" t="s">
        <v>1227</v>
      </c>
      <c r="Z73" s="531" t="s">
        <v>457</v>
      </c>
      <c r="AA73" s="532"/>
      <c r="AB73" s="113" t="s">
        <v>458</v>
      </c>
    </row>
    <row r="74" spans="1:28" ht="27.75" customHeight="1">
      <c r="B74" s="38">
        <v>51</v>
      </c>
      <c r="C74" s="193" t="s">
        <v>865</v>
      </c>
      <c r="D74" s="213">
        <v>254</v>
      </c>
      <c r="E74" s="124">
        <f>D74/G77-1</f>
        <v>4.9586776859504189E-2</v>
      </c>
      <c r="F74" s="193" t="s">
        <v>218</v>
      </c>
      <c r="G74" s="213">
        <v>255</v>
      </c>
      <c r="H74" s="124">
        <v>8.0508474576271194E-2</v>
      </c>
      <c r="I74" s="193" t="s">
        <v>218</v>
      </c>
      <c r="J74" s="213">
        <v>236</v>
      </c>
      <c r="K74" s="124">
        <v>0.14009661835748788</v>
      </c>
      <c r="L74" s="193" t="s">
        <v>1775</v>
      </c>
      <c r="M74" s="213">
        <v>228</v>
      </c>
      <c r="N74" s="124">
        <v>-5.3941908713692976E-2</v>
      </c>
      <c r="O74" s="197" t="s">
        <v>218</v>
      </c>
      <c r="P74" s="214">
        <v>197</v>
      </c>
      <c r="Q74" s="49"/>
      <c r="R74" s="145">
        <v>0.30463576158940397</v>
      </c>
      <c r="U74" s="184" t="s">
        <v>343</v>
      </c>
      <c r="V74" s="214">
        <v>199</v>
      </c>
      <c r="W74" s="49" t="s">
        <v>199</v>
      </c>
      <c r="X74" s="134">
        <v>-5.0000000000000044E-3</v>
      </c>
      <c r="Y74" s="184" t="s">
        <v>289</v>
      </c>
      <c r="Z74" s="214">
        <v>184</v>
      </c>
      <c r="AA74" s="49"/>
      <c r="AB74" s="134">
        <v>5.464480874316946E-3</v>
      </c>
    </row>
    <row r="75" spans="1:28" ht="27.75" customHeight="1">
      <c r="B75" s="39">
        <v>52</v>
      </c>
      <c r="C75" s="610" t="s">
        <v>216</v>
      </c>
      <c r="D75" s="611">
        <v>245</v>
      </c>
      <c r="E75" s="697">
        <f>D75/G76-1</f>
        <v>-4.0650406504064707E-3</v>
      </c>
      <c r="F75" s="610" t="s">
        <v>205</v>
      </c>
      <c r="G75" s="611">
        <v>247</v>
      </c>
      <c r="H75" s="697">
        <v>-2.371541501976282E-2</v>
      </c>
      <c r="I75" s="610" t="s">
        <v>327</v>
      </c>
      <c r="J75" s="611">
        <v>234</v>
      </c>
      <c r="K75" s="697">
        <v>-4.2553191489361764E-3</v>
      </c>
      <c r="L75" s="610" t="s">
        <v>1799</v>
      </c>
      <c r="M75" s="611">
        <v>221</v>
      </c>
      <c r="N75" s="697">
        <v>0.20765027322404372</v>
      </c>
      <c r="O75" s="613" t="s">
        <v>343</v>
      </c>
      <c r="P75" s="611">
        <v>192</v>
      </c>
      <c r="Q75" s="612" t="s">
        <v>199</v>
      </c>
      <c r="R75" s="702">
        <v>-3.5175879396984966E-2</v>
      </c>
      <c r="U75" s="185" t="s">
        <v>289</v>
      </c>
      <c r="V75" s="215">
        <v>188</v>
      </c>
      <c r="W75" s="50" t="s">
        <v>199</v>
      </c>
      <c r="X75" s="135">
        <v>2.1739130434782705E-2</v>
      </c>
      <c r="Y75" s="185" t="s">
        <v>286</v>
      </c>
      <c r="Z75" s="215">
        <v>182</v>
      </c>
      <c r="AA75" s="50"/>
      <c r="AB75" s="135">
        <v>0.17419354838709666</v>
      </c>
    </row>
    <row r="76" spans="1:28" ht="27.75" customHeight="1">
      <c r="B76" s="39">
        <v>53</v>
      </c>
      <c r="C76" s="194" t="s">
        <v>327</v>
      </c>
      <c r="D76" s="210">
        <v>243</v>
      </c>
      <c r="E76" s="125">
        <f>D76/G78-1</f>
        <v>4.7413793103448176E-2</v>
      </c>
      <c r="F76" s="194" t="s">
        <v>216</v>
      </c>
      <c r="G76" s="210">
        <v>246</v>
      </c>
      <c r="H76" s="125">
        <v>-8.8888888888888906E-2</v>
      </c>
      <c r="I76" s="194" t="s">
        <v>860</v>
      </c>
      <c r="J76" s="210">
        <v>232</v>
      </c>
      <c r="K76" s="125">
        <v>1.7543859649122862E-2</v>
      </c>
      <c r="L76" s="194" t="s">
        <v>232</v>
      </c>
      <c r="M76" s="210">
        <v>220</v>
      </c>
      <c r="N76" s="125">
        <v>6.7961165048543659E-2</v>
      </c>
      <c r="O76" s="198" t="s">
        <v>289</v>
      </c>
      <c r="P76" s="215">
        <v>188</v>
      </c>
      <c r="Q76" s="50" t="s">
        <v>199</v>
      </c>
      <c r="R76" s="219">
        <v>0</v>
      </c>
      <c r="U76" s="185" t="s">
        <v>270</v>
      </c>
      <c r="V76" s="215">
        <v>163</v>
      </c>
      <c r="W76" s="50"/>
      <c r="X76" s="223">
        <v>8.666666666666667E-2</v>
      </c>
      <c r="Y76" s="185" t="s">
        <v>242</v>
      </c>
      <c r="Z76" s="215">
        <v>165</v>
      </c>
      <c r="AA76" s="50"/>
      <c r="AB76" s="135">
        <v>2.4844720496894457E-2</v>
      </c>
    </row>
    <row r="77" spans="1:28" ht="27.75" customHeight="1">
      <c r="B77" s="39">
        <v>54</v>
      </c>
      <c r="C77" s="610" t="s">
        <v>576</v>
      </c>
      <c r="D77" s="611">
        <v>240</v>
      </c>
      <c r="E77" s="697">
        <f>D77/G81-1</f>
        <v>0.10599078341013835</v>
      </c>
      <c r="F77" s="610" t="s">
        <v>865</v>
      </c>
      <c r="G77" s="611">
        <v>242</v>
      </c>
      <c r="H77" s="697">
        <v>0.38285714285714278</v>
      </c>
      <c r="I77" s="610" t="s">
        <v>863</v>
      </c>
      <c r="J77" s="611">
        <v>224</v>
      </c>
      <c r="K77" s="697">
        <v>0.23076923076923084</v>
      </c>
      <c r="L77" s="610" t="s">
        <v>218</v>
      </c>
      <c r="M77" s="611">
        <v>207</v>
      </c>
      <c r="N77" s="697">
        <v>5.0761421319796884E-2</v>
      </c>
      <c r="O77" s="613" t="s">
        <v>328</v>
      </c>
      <c r="P77" s="611">
        <v>183</v>
      </c>
      <c r="Q77" s="612"/>
      <c r="R77" s="702">
        <v>0.1806451612903226</v>
      </c>
      <c r="U77" s="185" t="s">
        <v>228</v>
      </c>
      <c r="V77" s="215">
        <v>157</v>
      </c>
      <c r="W77" s="50" t="s">
        <v>199</v>
      </c>
      <c r="X77" s="135">
        <v>1.9480519480519431E-2</v>
      </c>
      <c r="Y77" s="185" t="s">
        <v>207</v>
      </c>
      <c r="Z77" s="215">
        <v>163</v>
      </c>
      <c r="AA77" s="50"/>
      <c r="AB77" s="135">
        <v>3.1645569620253111E-2</v>
      </c>
    </row>
    <row r="78" spans="1:28" ht="27.75" customHeight="1">
      <c r="B78" s="39">
        <v>55</v>
      </c>
      <c r="C78" s="194" t="s">
        <v>260</v>
      </c>
      <c r="D78" s="210">
        <v>240</v>
      </c>
      <c r="E78" s="125">
        <f>D78/G65-1</f>
        <v>-6.9767441860465129E-2</v>
      </c>
      <c r="F78" s="194" t="s">
        <v>327</v>
      </c>
      <c r="G78" s="210">
        <v>232</v>
      </c>
      <c r="H78" s="125">
        <v>-8.5470085470085166E-3</v>
      </c>
      <c r="I78" s="194" t="s">
        <v>232</v>
      </c>
      <c r="J78" s="210">
        <v>218</v>
      </c>
      <c r="K78" s="125">
        <v>-9.0909090909090384E-3</v>
      </c>
      <c r="L78" s="194" t="s">
        <v>576</v>
      </c>
      <c r="M78" s="210">
        <v>190</v>
      </c>
      <c r="N78" s="125">
        <v>9.8265895953757232E-2</v>
      </c>
      <c r="O78" s="198" t="s">
        <v>270</v>
      </c>
      <c r="P78" s="215">
        <v>173</v>
      </c>
      <c r="Q78" s="50" t="s">
        <v>199</v>
      </c>
      <c r="R78" s="219">
        <v>6.1349693251533832E-2</v>
      </c>
      <c r="U78" s="185" t="s">
        <v>242</v>
      </c>
      <c r="V78" s="215">
        <v>157</v>
      </c>
      <c r="W78" s="50" t="s">
        <v>199</v>
      </c>
      <c r="X78" s="135">
        <v>-4.8484848484848464E-2</v>
      </c>
      <c r="Y78" s="185" t="s">
        <v>346</v>
      </c>
      <c r="Z78" s="215">
        <v>159</v>
      </c>
      <c r="AA78" s="50"/>
      <c r="AB78" s="135">
        <v>-2.4539877300613466E-2</v>
      </c>
    </row>
    <row r="79" spans="1:28" ht="27.75" customHeight="1">
      <c r="B79" s="39">
        <v>56</v>
      </c>
      <c r="C79" s="610" t="s">
        <v>218</v>
      </c>
      <c r="D79" s="611">
        <v>236</v>
      </c>
      <c r="E79" s="697">
        <f>D79/G74-1</f>
        <v>-7.4509803921568585E-2</v>
      </c>
      <c r="F79" s="610" t="s">
        <v>860</v>
      </c>
      <c r="G79" s="611">
        <v>229</v>
      </c>
      <c r="H79" s="697">
        <v>-1.2931034482758674E-2</v>
      </c>
      <c r="I79" s="610" t="s">
        <v>268</v>
      </c>
      <c r="J79" s="611">
        <v>216</v>
      </c>
      <c r="K79" s="896">
        <v>5.967741935483871</v>
      </c>
      <c r="L79" s="610" t="s">
        <v>255</v>
      </c>
      <c r="M79" s="611">
        <v>186</v>
      </c>
      <c r="N79" s="697">
        <v>0.15527950310559002</v>
      </c>
      <c r="O79" s="613" t="s">
        <v>242</v>
      </c>
      <c r="P79" s="611">
        <v>164</v>
      </c>
      <c r="Q79" s="612"/>
      <c r="R79" s="702">
        <v>4.4585987261146487E-2</v>
      </c>
      <c r="U79" s="185" t="s">
        <v>328</v>
      </c>
      <c r="V79" s="215">
        <v>155</v>
      </c>
      <c r="W79" s="50"/>
      <c r="X79" s="135">
        <v>0.18320610687022909</v>
      </c>
      <c r="Y79" s="185" t="s">
        <v>213</v>
      </c>
      <c r="Z79" s="215">
        <v>157</v>
      </c>
      <c r="AA79" s="50"/>
      <c r="AB79" s="135">
        <v>0</v>
      </c>
    </row>
    <row r="80" spans="1:28" ht="27.75" customHeight="1">
      <c r="B80" s="39">
        <v>57</v>
      </c>
      <c r="C80" s="194" t="s">
        <v>268</v>
      </c>
      <c r="D80" s="210">
        <v>233</v>
      </c>
      <c r="E80" s="125">
        <f>D80/G80-1</f>
        <v>5.4298642533936681E-2</v>
      </c>
      <c r="F80" s="194" t="s">
        <v>268</v>
      </c>
      <c r="G80" s="210">
        <v>221</v>
      </c>
      <c r="H80" s="125">
        <v>2.314814814814814E-2</v>
      </c>
      <c r="I80" s="194" t="s">
        <v>213</v>
      </c>
      <c r="J80" s="210">
        <v>202</v>
      </c>
      <c r="K80" s="125">
        <v>0.12849162011173187</v>
      </c>
      <c r="L80" s="194" t="s">
        <v>220</v>
      </c>
      <c r="M80" s="210">
        <v>184</v>
      </c>
      <c r="N80" s="125">
        <v>0.33333333333333326</v>
      </c>
      <c r="O80" s="198" t="s">
        <v>255</v>
      </c>
      <c r="P80" s="215">
        <v>161</v>
      </c>
      <c r="Q80" s="50" t="s">
        <v>199</v>
      </c>
      <c r="R80" s="219">
        <v>0.10273972602739723</v>
      </c>
      <c r="U80" s="185" t="s">
        <v>245</v>
      </c>
      <c r="V80" s="215">
        <v>154</v>
      </c>
      <c r="W80" s="50" t="s">
        <v>199</v>
      </c>
      <c r="X80" s="135">
        <v>0</v>
      </c>
      <c r="Y80" s="185" t="s">
        <v>228</v>
      </c>
      <c r="Z80" s="215">
        <v>154</v>
      </c>
      <c r="AA80" s="50"/>
      <c r="AB80" s="135">
        <v>-4.9382716049382713E-2</v>
      </c>
    </row>
    <row r="81" spans="2:28" ht="27.75" customHeight="1">
      <c r="B81" s="39">
        <v>58</v>
      </c>
      <c r="C81" s="610" t="s">
        <v>860</v>
      </c>
      <c r="D81" s="611">
        <v>226</v>
      </c>
      <c r="E81" s="697">
        <f>D81/G79-1</f>
        <v>-1.3100436681222738E-2</v>
      </c>
      <c r="F81" s="610" t="s">
        <v>576</v>
      </c>
      <c r="G81" s="611">
        <v>217</v>
      </c>
      <c r="H81" s="697">
        <v>7.9601990049751326E-2</v>
      </c>
      <c r="I81" s="610" t="s">
        <v>576</v>
      </c>
      <c r="J81" s="611">
        <v>201</v>
      </c>
      <c r="K81" s="697">
        <v>5.7894736842105221E-2</v>
      </c>
      <c r="L81" s="610" t="s">
        <v>1781</v>
      </c>
      <c r="M81" s="611">
        <v>182</v>
      </c>
      <c r="N81" s="697">
        <v>0.28169014084507049</v>
      </c>
      <c r="O81" s="613" t="s">
        <v>245</v>
      </c>
      <c r="P81" s="611">
        <v>157</v>
      </c>
      <c r="Q81" s="612" t="s">
        <v>199</v>
      </c>
      <c r="R81" s="702">
        <v>1.9480519480519431E-2</v>
      </c>
      <c r="U81" s="185" t="s">
        <v>218</v>
      </c>
      <c r="V81" s="215">
        <v>151</v>
      </c>
      <c r="W81" s="50" t="s">
        <v>199</v>
      </c>
      <c r="X81" s="135">
        <v>0</v>
      </c>
      <c r="Y81" s="185" t="s">
        <v>245</v>
      </c>
      <c r="Z81" s="215">
        <v>154</v>
      </c>
      <c r="AA81" s="50"/>
      <c r="AB81" s="135">
        <v>-6.4516129032258229E-3</v>
      </c>
    </row>
    <row r="82" spans="2:28" ht="27.75" customHeight="1">
      <c r="B82" s="39">
        <v>59</v>
      </c>
      <c r="C82" s="194" t="s">
        <v>213</v>
      </c>
      <c r="D82" s="210">
        <v>215</v>
      </c>
      <c r="E82" s="125">
        <f>D82/G83-1</f>
        <v>4.8780487804878092E-2</v>
      </c>
      <c r="F82" s="194" t="s">
        <v>232</v>
      </c>
      <c r="G82" s="210">
        <v>211</v>
      </c>
      <c r="H82" s="125">
        <v>-3.2110091743119296E-2</v>
      </c>
      <c r="I82" s="194" t="s">
        <v>255</v>
      </c>
      <c r="J82" s="210">
        <v>193</v>
      </c>
      <c r="K82" s="125">
        <v>3.7634408602150504E-2</v>
      </c>
      <c r="L82" s="194" t="s">
        <v>569</v>
      </c>
      <c r="M82" s="210">
        <v>179</v>
      </c>
      <c r="N82" s="125">
        <f>(M82/P85)-1</f>
        <v>0.16993464052287588</v>
      </c>
      <c r="O82" s="198" t="s">
        <v>294</v>
      </c>
      <c r="P82" s="215">
        <v>155</v>
      </c>
      <c r="Q82" s="50" t="s">
        <v>199</v>
      </c>
      <c r="R82" s="219">
        <v>9.1549295774647987E-2</v>
      </c>
      <c r="U82" s="185" t="s">
        <v>213</v>
      </c>
      <c r="V82" s="215">
        <v>150</v>
      </c>
      <c r="W82" s="50"/>
      <c r="X82" s="135">
        <v>-4.4585987261146487E-2</v>
      </c>
      <c r="Y82" s="185" t="s">
        <v>255</v>
      </c>
      <c r="Z82" s="215">
        <v>151</v>
      </c>
      <c r="AA82" s="50"/>
      <c r="AB82" s="135">
        <v>-0.10119047619047616</v>
      </c>
    </row>
    <row r="83" spans="2:28" ht="27.75" customHeight="1">
      <c r="B83" s="39">
        <v>60</v>
      </c>
      <c r="C83" s="610" t="s">
        <v>232</v>
      </c>
      <c r="D83" s="611">
        <v>211</v>
      </c>
      <c r="E83" s="697">
        <f>D83/G82-1</f>
        <v>0</v>
      </c>
      <c r="F83" s="610" t="s">
        <v>213</v>
      </c>
      <c r="G83" s="611">
        <v>205</v>
      </c>
      <c r="H83" s="697">
        <v>1.4851485148514865E-2</v>
      </c>
      <c r="I83" s="610" t="s">
        <v>220</v>
      </c>
      <c r="J83" s="611">
        <v>190</v>
      </c>
      <c r="K83" s="697">
        <v>3.2608695652173836E-2</v>
      </c>
      <c r="L83" s="610" t="s">
        <v>1784</v>
      </c>
      <c r="M83" s="611">
        <v>172</v>
      </c>
      <c r="N83" s="697">
        <v>-0.10416666666666663</v>
      </c>
      <c r="O83" s="613" t="s">
        <v>329</v>
      </c>
      <c r="P83" s="611">
        <v>155</v>
      </c>
      <c r="Q83" s="612" t="s">
        <v>199</v>
      </c>
      <c r="R83" s="706">
        <v>1.0666666666666669</v>
      </c>
      <c r="U83" s="185" t="s">
        <v>255</v>
      </c>
      <c r="V83" s="215">
        <v>146</v>
      </c>
      <c r="W83" s="50" t="s">
        <v>199</v>
      </c>
      <c r="X83" s="135">
        <v>-3.3112582781456901E-2</v>
      </c>
      <c r="Y83" s="185" t="s">
        <v>218</v>
      </c>
      <c r="Z83" s="215">
        <v>151</v>
      </c>
      <c r="AA83" s="50"/>
      <c r="AB83" s="135">
        <v>0.10218978102189791</v>
      </c>
    </row>
    <row r="84" spans="2:28" ht="27.75" customHeight="1">
      <c r="B84" s="39">
        <v>61</v>
      </c>
      <c r="C84" s="194" t="s">
        <v>220</v>
      </c>
      <c r="D84" s="210">
        <v>206</v>
      </c>
      <c r="E84" s="125">
        <f>D84/G84-1</f>
        <v>5.6410256410256432E-2</v>
      </c>
      <c r="F84" s="194" t="s">
        <v>220</v>
      </c>
      <c r="G84" s="210">
        <v>195</v>
      </c>
      <c r="H84" s="125">
        <v>2.6315789473684292E-2</v>
      </c>
      <c r="I84" s="194" t="s">
        <v>864</v>
      </c>
      <c r="J84" s="210">
        <v>187</v>
      </c>
      <c r="K84" s="125">
        <v>0.35507246376811596</v>
      </c>
      <c r="L84" s="194" t="s">
        <v>242</v>
      </c>
      <c r="M84" s="210">
        <v>168</v>
      </c>
      <c r="N84" s="125">
        <v>2.4390243902439046E-2</v>
      </c>
      <c r="O84" s="198" t="s">
        <v>228</v>
      </c>
      <c r="P84" s="215">
        <v>154</v>
      </c>
      <c r="Q84" s="50"/>
      <c r="R84" s="219">
        <v>-1.9108280254777066E-2</v>
      </c>
      <c r="U84" s="185" t="s">
        <v>207</v>
      </c>
      <c r="V84" s="215">
        <v>145</v>
      </c>
      <c r="W84" s="50"/>
      <c r="X84" s="148">
        <v>-0.11042944785276076</v>
      </c>
      <c r="Y84" s="185" t="s">
        <v>270</v>
      </c>
      <c r="Z84" s="215">
        <v>150</v>
      </c>
      <c r="AA84" s="50"/>
      <c r="AB84" s="135">
        <v>0.19999999999999996</v>
      </c>
    </row>
    <row r="85" spans="2:28" ht="27.75" customHeight="1">
      <c r="B85" s="39">
        <v>62</v>
      </c>
      <c r="C85" s="610" t="s">
        <v>864</v>
      </c>
      <c r="D85" s="611">
        <v>202</v>
      </c>
      <c r="E85" s="697">
        <f>D85/G86-1</f>
        <v>5.2083333333333259E-2</v>
      </c>
      <c r="F85" s="610" t="s">
        <v>255</v>
      </c>
      <c r="G85" s="611">
        <v>195</v>
      </c>
      <c r="H85" s="697">
        <v>1.0362694300518172E-2</v>
      </c>
      <c r="I85" s="610" t="s">
        <v>242</v>
      </c>
      <c r="J85" s="611">
        <v>181</v>
      </c>
      <c r="K85" s="697">
        <v>7.7380952380952328E-2</v>
      </c>
      <c r="L85" s="610" t="s">
        <v>207</v>
      </c>
      <c r="M85" s="611">
        <v>163</v>
      </c>
      <c r="N85" s="697">
        <v>9.3959731543624248E-2</v>
      </c>
      <c r="O85" s="613" t="s">
        <v>213</v>
      </c>
      <c r="P85" s="611">
        <v>153</v>
      </c>
      <c r="Q85" s="612" t="s">
        <v>199</v>
      </c>
      <c r="R85" s="702">
        <v>2.0000000000000018E-2</v>
      </c>
      <c r="U85" s="185" t="s">
        <v>294</v>
      </c>
      <c r="V85" s="215">
        <v>142</v>
      </c>
      <c r="W85" s="50" t="s">
        <v>199</v>
      </c>
      <c r="X85" s="223">
        <v>0.19327731092436973</v>
      </c>
      <c r="Y85" s="185" t="s">
        <v>220</v>
      </c>
      <c r="Z85" s="215">
        <v>143</v>
      </c>
      <c r="AA85" s="50"/>
      <c r="AB85" s="135">
        <v>0.19166666666666665</v>
      </c>
    </row>
    <row r="86" spans="2:28" ht="27.75" customHeight="1">
      <c r="B86" s="39">
        <v>63</v>
      </c>
      <c r="C86" s="194" t="s">
        <v>255</v>
      </c>
      <c r="D86" s="210">
        <v>197</v>
      </c>
      <c r="E86" s="125">
        <f>D86/G85-1</f>
        <v>1.025641025641022E-2</v>
      </c>
      <c r="F86" s="194" t="s">
        <v>864</v>
      </c>
      <c r="G86" s="210">
        <v>192</v>
      </c>
      <c r="H86" s="125">
        <v>2.673796791443861E-2</v>
      </c>
      <c r="I86" s="194" t="s">
        <v>865</v>
      </c>
      <c r="J86" s="210">
        <v>175</v>
      </c>
      <c r="K86" s="125">
        <v>1.744186046511631E-2</v>
      </c>
      <c r="L86" s="194" t="s">
        <v>1795</v>
      </c>
      <c r="M86" s="210">
        <v>157</v>
      </c>
      <c r="N86" s="125">
        <v>-0.16489361702127658</v>
      </c>
      <c r="O86" s="198" t="s">
        <v>207</v>
      </c>
      <c r="P86" s="215">
        <v>149</v>
      </c>
      <c r="Q86" s="50" t="s">
        <v>199</v>
      </c>
      <c r="R86" s="219">
        <v>2.7586206896551779E-2</v>
      </c>
      <c r="U86" s="185" t="s">
        <v>234</v>
      </c>
      <c r="V86" s="215">
        <v>139</v>
      </c>
      <c r="W86" s="50"/>
      <c r="X86" s="135">
        <v>0.32380952380952377</v>
      </c>
      <c r="Y86" s="185" t="s">
        <v>428</v>
      </c>
      <c r="Z86" s="215">
        <v>133</v>
      </c>
      <c r="AA86" s="50"/>
      <c r="AB86" s="135">
        <v>7.575757575757569E-3</v>
      </c>
    </row>
    <row r="87" spans="2:28" ht="27.75" customHeight="1">
      <c r="B87" s="39">
        <v>64</v>
      </c>
      <c r="C87" s="610" t="s">
        <v>575</v>
      </c>
      <c r="D87" s="611">
        <v>186</v>
      </c>
      <c r="E87" s="697">
        <f>D87/G91-1</f>
        <v>0.14814814814814814</v>
      </c>
      <c r="F87" s="610" t="s">
        <v>242</v>
      </c>
      <c r="G87" s="611">
        <v>184</v>
      </c>
      <c r="H87" s="697">
        <v>1.6574585635359185E-2</v>
      </c>
      <c r="I87" s="610" t="s">
        <v>294</v>
      </c>
      <c r="J87" s="611">
        <v>165</v>
      </c>
      <c r="K87" s="697">
        <v>5.7692307692307709E-2</v>
      </c>
      <c r="L87" s="610" t="s">
        <v>294</v>
      </c>
      <c r="M87" s="611">
        <v>156</v>
      </c>
      <c r="N87" s="697">
        <v>6.4516129032257119E-3</v>
      </c>
      <c r="O87" s="613" t="s">
        <v>344</v>
      </c>
      <c r="P87" s="611">
        <v>142</v>
      </c>
      <c r="Q87" s="612" t="s">
        <v>199</v>
      </c>
      <c r="R87" s="702">
        <v>0.1359999999999999</v>
      </c>
      <c r="U87" s="185" t="s">
        <v>250</v>
      </c>
      <c r="V87" s="215">
        <v>136</v>
      </c>
      <c r="W87" s="50" t="s">
        <v>199</v>
      </c>
      <c r="X87" s="135">
        <v>9.6774193548387011E-2</v>
      </c>
      <c r="Y87" s="185" t="s">
        <v>328</v>
      </c>
      <c r="Z87" s="215">
        <v>131</v>
      </c>
      <c r="AA87" s="50"/>
      <c r="AB87" s="135">
        <v>-0.46747967479674801</v>
      </c>
    </row>
    <row r="88" spans="2:28" ht="27.75" customHeight="1">
      <c r="B88" s="39">
        <v>65</v>
      </c>
      <c r="C88" s="194" t="s">
        <v>856</v>
      </c>
      <c r="D88" s="210">
        <v>186</v>
      </c>
      <c r="E88" s="125">
        <f>D88/G89-1</f>
        <v>7.5144508670520249E-2</v>
      </c>
      <c r="F88" s="194" t="s">
        <v>207</v>
      </c>
      <c r="G88" s="210">
        <v>176</v>
      </c>
      <c r="H88" s="125">
        <v>7.3170731707317138E-2</v>
      </c>
      <c r="I88" s="194" t="s">
        <v>207</v>
      </c>
      <c r="J88" s="210">
        <v>164</v>
      </c>
      <c r="K88" s="125">
        <v>6.1349693251533388E-3</v>
      </c>
      <c r="L88" s="194" t="s">
        <v>245</v>
      </c>
      <c r="M88" s="210">
        <v>154</v>
      </c>
      <c r="N88" s="125">
        <v>-1.9108280254777066E-2</v>
      </c>
      <c r="O88" s="198" t="s">
        <v>250</v>
      </c>
      <c r="P88" s="215">
        <v>141</v>
      </c>
      <c r="Q88" s="50" t="s">
        <v>199</v>
      </c>
      <c r="R88" s="219">
        <v>3.6764705882353033E-2</v>
      </c>
      <c r="U88" s="185" t="s">
        <v>428</v>
      </c>
      <c r="V88" s="215">
        <v>127</v>
      </c>
      <c r="W88" s="50" t="s">
        <v>199</v>
      </c>
      <c r="X88" s="135">
        <v>-4.5112781954887216E-2</v>
      </c>
      <c r="Y88" s="185" t="s">
        <v>351</v>
      </c>
      <c r="Z88" s="215">
        <v>126</v>
      </c>
      <c r="AA88" s="50"/>
      <c r="AB88" s="135">
        <v>3.2786885245901676E-2</v>
      </c>
    </row>
    <row r="89" spans="2:28" ht="27.75" customHeight="1">
      <c r="B89" s="39">
        <v>66</v>
      </c>
      <c r="C89" s="610" t="s">
        <v>207</v>
      </c>
      <c r="D89" s="611">
        <v>183</v>
      </c>
      <c r="E89" s="697">
        <f>D89/G88-1</f>
        <v>3.9772727272727293E-2</v>
      </c>
      <c r="F89" s="610" t="s">
        <v>856</v>
      </c>
      <c r="G89" s="611">
        <v>173</v>
      </c>
      <c r="H89" s="697">
        <v>5.4878048780487854E-2</v>
      </c>
      <c r="I89" s="610" t="s">
        <v>856</v>
      </c>
      <c r="J89" s="611">
        <v>164</v>
      </c>
      <c r="K89" s="697">
        <v>-0.43835616438356162</v>
      </c>
      <c r="L89" s="610" t="s">
        <v>228</v>
      </c>
      <c r="M89" s="611">
        <v>149</v>
      </c>
      <c r="N89" s="697">
        <v>-3.2467532467532423E-2</v>
      </c>
      <c r="O89" s="613" t="s">
        <v>307</v>
      </c>
      <c r="P89" s="611">
        <v>140</v>
      </c>
      <c r="Q89" s="612"/>
      <c r="R89" s="702">
        <v>0.28440366972477071</v>
      </c>
      <c r="U89" s="185" t="s">
        <v>344</v>
      </c>
      <c r="V89" s="215">
        <v>125</v>
      </c>
      <c r="W89" s="50" t="s">
        <v>199</v>
      </c>
      <c r="X89" s="135">
        <v>0.68918918918918926</v>
      </c>
      <c r="Y89" s="185" t="s">
        <v>250</v>
      </c>
      <c r="Z89" s="215">
        <v>124</v>
      </c>
      <c r="AA89" s="50"/>
      <c r="AB89" s="135">
        <v>6.8965517241379226E-2</v>
      </c>
    </row>
    <row r="90" spans="2:28" ht="27.75" customHeight="1">
      <c r="B90" s="39">
        <v>67</v>
      </c>
      <c r="C90" s="194" t="s">
        <v>272</v>
      </c>
      <c r="D90" s="210">
        <v>179</v>
      </c>
      <c r="E90" s="125">
        <f>D90/G90-1</f>
        <v>4.0697674418604723E-2</v>
      </c>
      <c r="F90" s="194" t="s">
        <v>272</v>
      </c>
      <c r="G90" s="210">
        <v>172</v>
      </c>
      <c r="H90" s="125">
        <v>0.39837398373983746</v>
      </c>
      <c r="I90" s="194" t="s">
        <v>245</v>
      </c>
      <c r="J90" s="210">
        <v>157</v>
      </c>
      <c r="K90" s="125">
        <v>1.9480519480519431E-2</v>
      </c>
      <c r="L90" s="194" t="s">
        <v>575</v>
      </c>
      <c r="M90" s="210">
        <v>147</v>
      </c>
      <c r="N90" s="125">
        <v>4.2553191489361764E-2</v>
      </c>
      <c r="O90" s="198" t="s">
        <v>234</v>
      </c>
      <c r="P90" s="215">
        <v>139</v>
      </c>
      <c r="Q90" s="50" t="s">
        <v>199</v>
      </c>
      <c r="R90" s="219">
        <v>0</v>
      </c>
      <c r="U90" s="185" t="s">
        <v>220</v>
      </c>
      <c r="V90" s="215">
        <v>119</v>
      </c>
      <c r="W90" s="50" t="s">
        <v>199</v>
      </c>
      <c r="X90" s="135">
        <v>-0.16783216783216781</v>
      </c>
      <c r="Y90" s="185" t="s">
        <v>294</v>
      </c>
      <c r="Z90" s="215">
        <v>119</v>
      </c>
      <c r="AA90" s="50"/>
      <c r="AB90" s="135">
        <v>0</v>
      </c>
    </row>
    <row r="91" spans="2:28" ht="27.75" customHeight="1">
      <c r="B91" s="39">
        <v>68</v>
      </c>
      <c r="C91" s="610" t="s">
        <v>242</v>
      </c>
      <c r="D91" s="611">
        <v>174</v>
      </c>
      <c r="E91" s="697">
        <f>D91/G87-1</f>
        <v>-5.4347826086956541E-2</v>
      </c>
      <c r="F91" s="610" t="s">
        <v>575</v>
      </c>
      <c r="G91" s="611">
        <v>162</v>
      </c>
      <c r="H91" s="697">
        <v>4.5161290322580649E-2</v>
      </c>
      <c r="I91" s="610" t="s">
        <v>228</v>
      </c>
      <c r="J91" s="611">
        <v>156</v>
      </c>
      <c r="K91" s="697">
        <v>4.6979865771812124E-2</v>
      </c>
      <c r="L91" s="610" t="s">
        <v>234</v>
      </c>
      <c r="M91" s="611">
        <v>146</v>
      </c>
      <c r="N91" s="697">
        <f>(M91/P90)-1</f>
        <v>5.0359712230215736E-2</v>
      </c>
      <c r="O91" s="613" t="s">
        <v>220</v>
      </c>
      <c r="P91" s="611">
        <v>138</v>
      </c>
      <c r="Q91" s="612" t="s">
        <v>199</v>
      </c>
      <c r="R91" s="702">
        <v>0.15966386554621859</v>
      </c>
      <c r="U91" s="185" t="s">
        <v>345</v>
      </c>
      <c r="V91" s="215">
        <v>115</v>
      </c>
      <c r="W91" s="50" t="s">
        <v>199</v>
      </c>
      <c r="X91" s="223">
        <v>-3.3613445378151252E-2</v>
      </c>
      <c r="Y91" s="185" t="s">
        <v>345</v>
      </c>
      <c r="Z91" s="215">
        <v>119</v>
      </c>
      <c r="AA91" s="50"/>
      <c r="AB91" s="135">
        <v>2.5862068965517349E-2</v>
      </c>
    </row>
    <row r="92" spans="2:28" ht="27.75" customHeight="1">
      <c r="B92" s="39">
        <v>69</v>
      </c>
      <c r="C92" s="194" t="s">
        <v>228</v>
      </c>
      <c r="D92" s="210">
        <v>160</v>
      </c>
      <c r="E92" s="125">
        <f>D92/G93-1</f>
        <v>6.2893081761006275E-3</v>
      </c>
      <c r="F92" s="194" t="s">
        <v>294</v>
      </c>
      <c r="G92" s="210">
        <v>161</v>
      </c>
      <c r="H92" s="125">
        <v>-2.4242424242424288E-2</v>
      </c>
      <c r="I92" s="194" t="s">
        <v>575</v>
      </c>
      <c r="J92" s="210">
        <v>155</v>
      </c>
      <c r="K92" s="125">
        <v>5.4421768707483054E-2</v>
      </c>
      <c r="L92" s="194" t="s">
        <v>583</v>
      </c>
      <c r="M92" s="210">
        <v>140</v>
      </c>
      <c r="N92" s="125">
        <v>1.449275362318847E-2</v>
      </c>
      <c r="O92" s="198" t="s">
        <v>345</v>
      </c>
      <c r="P92" s="215">
        <v>138</v>
      </c>
      <c r="Q92" s="50"/>
      <c r="R92" s="219">
        <v>0.19999999999999996</v>
      </c>
      <c r="U92" s="185" t="s">
        <v>244</v>
      </c>
      <c r="V92" s="215">
        <v>114</v>
      </c>
      <c r="W92" s="50"/>
      <c r="X92" s="135">
        <v>-3.3898305084745783E-2</v>
      </c>
      <c r="Y92" s="185" t="s">
        <v>244</v>
      </c>
      <c r="Z92" s="215">
        <v>118</v>
      </c>
      <c r="AA92" s="50"/>
      <c r="AB92" s="135">
        <v>2.6086956521739202E-2</v>
      </c>
    </row>
    <row r="93" spans="2:28" ht="27.75" customHeight="1">
      <c r="B93" s="39">
        <v>70</v>
      </c>
      <c r="C93" s="610" t="s">
        <v>294</v>
      </c>
      <c r="D93" s="611">
        <v>160</v>
      </c>
      <c r="E93" s="697">
        <f>D93/G92-1</f>
        <v>-6.2111801242236142E-3</v>
      </c>
      <c r="F93" s="610" t="s">
        <v>228</v>
      </c>
      <c r="G93" s="611">
        <v>159</v>
      </c>
      <c r="H93" s="697">
        <v>1.9230769230769162E-2</v>
      </c>
      <c r="I93" s="610" t="s">
        <v>234</v>
      </c>
      <c r="J93" s="611">
        <v>144</v>
      </c>
      <c r="K93" s="697">
        <v>-1.3698630136986356E-2</v>
      </c>
      <c r="L93" s="610" t="s">
        <v>1782</v>
      </c>
      <c r="M93" s="611">
        <v>138</v>
      </c>
      <c r="N93" s="697">
        <v>0.68292682926829262</v>
      </c>
      <c r="O93" s="613" t="s">
        <v>346</v>
      </c>
      <c r="P93" s="611">
        <v>130</v>
      </c>
      <c r="Q93" s="612"/>
      <c r="R93" s="702">
        <v>0.38297872340425543</v>
      </c>
      <c r="U93" s="185" t="s">
        <v>307</v>
      </c>
      <c r="V93" s="215">
        <v>109</v>
      </c>
      <c r="W93" s="50"/>
      <c r="X93" s="135">
        <v>0.14736842105263159</v>
      </c>
      <c r="Y93" s="185" t="s">
        <v>234</v>
      </c>
      <c r="Z93" s="215">
        <v>105</v>
      </c>
      <c r="AA93" s="50"/>
      <c r="AB93" s="135">
        <v>6.0606060606060552E-2</v>
      </c>
    </row>
    <row r="94" spans="2:28" ht="27.75" customHeight="1">
      <c r="B94" s="39">
        <v>71</v>
      </c>
      <c r="C94" s="194" t="s">
        <v>868</v>
      </c>
      <c r="D94" s="210">
        <v>156</v>
      </c>
      <c r="E94" s="125">
        <f>D94/G95-1</f>
        <v>3.3112582781456901E-2</v>
      </c>
      <c r="F94" s="194" t="s">
        <v>245</v>
      </c>
      <c r="G94" s="210">
        <v>155</v>
      </c>
      <c r="H94" s="125">
        <v>-1.2738853503184711E-2</v>
      </c>
      <c r="I94" s="194" t="s">
        <v>868</v>
      </c>
      <c r="J94" s="210">
        <v>141</v>
      </c>
      <c r="K94" s="125">
        <v>7.1428571428571175E-3</v>
      </c>
      <c r="L94" s="194" t="s">
        <v>570</v>
      </c>
      <c r="M94" s="210">
        <v>136</v>
      </c>
      <c r="N94" s="125">
        <v>0.34653465346534662</v>
      </c>
      <c r="O94" s="198" t="s">
        <v>243</v>
      </c>
      <c r="P94" s="215">
        <v>121</v>
      </c>
      <c r="Q94" s="50" t="s">
        <v>199</v>
      </c>
      <c r="R94" s="219">
        <v>-4.7244094488189003E-2</v>
      </c>
      <c r="U94" s="185" t="s">
        <v>347</v>
      </c>
      <c r="V94" s="215">
        <v>103</v>
      </c>
      <c r="W94" s="50"/>
      <c r="X94" s="135">
        <v>1.980198019801982E-2</v>
      </c>
      <c r="Y94" s="186" t="s">
        <v>347</v>
      </c>
      <c r="Z94" s="215">
        <v>101</v>
      </c>
      <c r="AA94" s="50"/>
      <c r="AB94" s="135">
        <v>-1.9417475728155331E-2</v>
      </c>
    </row>
    <row r="95" spans="2:28" ht="27.75" customHeight="1">
      <c r="B95" s="39">
        <v>72</v>
      </c>
      <c r="C95" s="610" t="s">
        <v>245</v>
      </c>
      <c r="D95" s="611">
        <v>150</v>
      </c>
      <c r="E95" s="697">
        <f>D95/G94-1</f>
        <v>-3.2258064516129004E-2</v>
      </c>
      <c r="F95" s="610" t="s">
        <v>868</v>
      </c>
      <c r="G95" s="611">
        <v>151</v>
      </c>
      <c r="H95" s="697">
        <v>7.0921985815602939E-2</v>
      </c>
      <c r="I95" s="610" t="s">
        <v>570</v>
      </c>
      <c r="J95" s="611">
        <v>140</v>
      </c>
      <c r="K95" s="697">
        <v>2.9411764705882248E-2</v>
      </c>
      <c r="L95" s="610" t="s">
        <v>1800</v>
      </c>
      <c r="M95" s="611">
        <v>131</v>
      </c>
      <c r="N95" s="896">
        <v>1.2203389830508473</v>
      </c>
      <c r="O95" s="613" t="s">
        <v>244</v>
      </c>
      <c r="P95" s="611">
        <v>116</v>
      </c>
      <c r="Q95" s="612"/>
      <c r="R95" s="702">
        <v>1.7543859649122862E-2</v>
      </c>
      <c r="U95" s="185" t="s">
        <v>427</v>
      </c>
      <c r="V95" s="215">
        <v>98</v>
      </c>
      <c r="W95" s="50" t="s">
        <v>199</v>
      </c>
      <c r="X95" s="135">
        <v>0</v>
      </c>
      <c r="Y95" s="186" t="s">
        <v>427</v>
      </c>
      <c r="Z95" s="215">
        <v>98</v>
      </c>
      <c r="AA95" s="50"/>
      <c r="AB95" s="135">
        <v>2.0833333333333259E-2</v>
      </c>
    </row>
    <row r="96" spans="2:28" ht="27.75" customHeight="1">
      <c r="B96" s="39">
        <v>73</v>
      </c>
      <c r="C96" s="194" t="s">
        <v>570</v>
      </c>
      <c r="D96" s="210">
        <v>149</v>
      </c>
      <c r="E96" s="125">
        <f>D96/G96-1</f>
        <v>1.3605442176870763E-2</v>
      </c>
      <c r="F96" s="194" t="s">
        <v>570</v>
      </c>
      <c r="G96" s="210">
        <v>147</v>
      </c>
      <c r="H96" s="125">
        <v>5.0000000000000044E-2</v>
      </c>
      <c r="I96" s="194" t="s">
        <v>572</v>
      </c>
      <c r="J96" s="210">
        <v>132</v>
      </c>
      <c r="K96" s="125">
        <v>7.3170731707317138E-2</v>
      </c>
      <c r="L96" s="194" t="s">
        <v>1778</v>
      </c>
      <c r="M96" s="210">
        <v>128</v>
      </c>
      <c r="N96" s="125">
        <v>-1.538461538461533E-2</v>
      </c>
      <c r="O96" s="198" t="s">
        <v>347</v>
      </c>
      <c r="P96" s="215">
        <v>112</v>
      </c>
      <c r="Q96" s="50" t="s">
        <v>199</v>
      </c>
      <c r="R96" s="219">
        <v>8.737864077669899E-2</v>
      </c>
      <c r="U96" s="186" t="s">
        <v>226</v>
      </c>
      <c r="V96" s="215">
        <v>95</v>
      </c>
      <c r="W96" s="50" t="s">
        <v>199</v>
      </c>
      <c r="X96" s="135">
        <v>0</v>
      </c>
      <c r="Y96" s="185" t="s">
        <v>307</v>
      </c>
      <c r="Z96" s="215">
        <v>95</v>
      </c>
      <c r="AA96" s="50"/>
      <c r="AB96" s="135">
        <v>2.1505376344086002E-2</v>
      </c>
    </row>
    <row r="97" spans="2:28" ht="27.75" customHeight="1">
      <c r="B97" s="39">
        <v>74</v>
      </c>
      <c r="C97" s="610" t="s">
        <v>234</v>
      </c>
      <c r="D97" s="611">
        <v>141</v>
      </c>
      <c r="E97" s="697">
        <f>D97/G97-1</f>
        <v>-1.3986013986013957E-2</v>
      </c>
      <c r="F97" s="610" t="s">
        <v>234</v>
      </c>
      <c r="G97" s="611">
        <v>143</v>
      </c>
      <c r="H97" s="697">
        <v>-6.9444444444444198E-3</v>
      </c>
      <c r="I97" s="610" t="s">
        <v>330</v>
      </c>
      <c r="J97" s="611">
        <v>128</v>
      </c>
      <c r="K97" s="697">
        <v>0.12280701754385959</v>
      </c>
      <c r="L97" s="610" t="s">
        <v>572</v>
      </c>
      <c r="M97" s="611">
        <v>123</v>
      </c>
      <c r="N97" s="697">
        <v>1.6528925619834656E-2</v>
      </c>
      <c r="O97" s="613" t="s">
        <v>272</v>
      </c>
      <c r="P97" s="611">
        <v>111</v>
      </c>
      <c r="Q97" s="612"/>
      <c r="R97" s="702">
        <v>0.3214285714285714</v>
      </c>
      <c r="U97" s="186" t="s">
        <v>346</v>
      </c>
      <c r="V97" s="215">
        <v>94</v>
      </c>
      <c r="W97" s="50" t="s">
        <v>199</v>
      </c>
      <c r="X97" s="135">
        <v>-0.4088050314465409</v>
      </c>
      <c r="Y97" s="185" t="s">
        <v>226</v>
      </c>
      <c r="Z97" s="215">
        <v>95</v>
      </c>
      <c r="AA97" s="50"/>
      <c r="AB97" s="135">
        <v>-2.0618556701030966E-2</v>
      </c>
    </row>
    <row r="98" spans="2:28" ht="27.75" customHeight="1" thickBot="1">
      <c r="B98" s="40">
        <v>75</v>
      </c>
      <c r="C98" s="195" t="s">
        <v>330</v>
      </c>
      <c r="D98" s="212">
        <v>135</v>
      </c>
      <c r="E98" s="126">
        <f>D98/G98-1</f>
        <v>3.8461538461538547E-2</v>
      </c>
      <c r="F98" s="195" t="s">
        <v>330</v>
      </c>
      <c r="G98" s="212">
        <v>130</v>
      </c>
      <c r="H98" s="126">
        <v>1.5625E-2</v>
      </c>
      <c r="I98" s="195" t="s">
        <v>272</v>
      </c>
      <c r="J98" s="212">
        <v>123</v>
      </c>
      <c r="K98" s="126">
        <v>0.21782178217821779</v>
      </c>
      <c r="L98" s="195" t="s">
        <v>244</v>
      </c>
      <c r="M98" s="212">
        <v>118</v>
      </c>
      <c r="N98" s="126">
        <v>1.7241379310344751E-2</v>
      </c>
      <c r="O98" s="199" t="s">
        <v>330</v>
      </c>
      <c r="P98" s="216">
        <v>103</v>
      </c>
      <c r="Q98" s="51" t="s">
        <v>199</v>
      </c>
      <c r="R98" s="696">
        <v>0.24096385542168686</v>
      </c>
      <c r="U98" s="192" t="s">
        <v>215</v>
      </c>
      <c r="V98" s="216">
        <v>89</v>
      </c>
      <c r="W98" s="51" t="s">
        <v>199</v>
      </c>
      <c r="X98" s="136">
        <v>7.2289156626506035E-2</v>
      </c>
      <c r="Y98" s="192" t="s">
        <v>348</v>
      </c>
      <c r="Z98" s="216">
        <v>94</v>
      </c>
      <c r="AA98" s="51"/>
      <c r="AB98" s="136">
        <v>0.27027027027027017</v>
      </c>
    </row>
    <row r="99" spans="2:28" ht="39" customHeight="1"/>
    <row r="100" spans="2:28" ht="17.25" customHeight="1">
      <c r="F100" s="1872"/>
      <c r="G100" s="1872"/>
      <c r="H100" s="1872"/>
      <c r="I100" s="1872"/>
      <c r="J100" s="1872"/>
      <c r="K100" s="1872"/>
      <c r="L100" s="1872"/>
      <c r="M100" s="1872"/>
      <c r="N100" s="1872"/>
      <c r="O100" s="1872"/>
      <c r="P100" s="1872"/>
      <c r="Q100" s="1042"/>
    </row>
    <row r="101" spans="2:28" ht="13.35" customHeight="1" thickBot="1"/>
    <row r="102" spans="2:28" ht="30.75" customHeight="1">
      <c r="B102" s="1736" t="s">
        <v>138</v>
      </c>
      <c r="C102" s="460" t="s">
        <v>1226</v>
      </c>
      <c r="D102" s="461"/>
      <c r="E102" s="672"/>
      <c r="F102" s="460" t="s">
        <v>992</v>
      </c>
      <c r="G102" s="461"/>
      <c r="H102" s="672"/>
      <c r="I102" s="460" t="s">
        <v>854</v>
      </c>
      <c r="J102" s="461"/>
      <c r="K102" s="672"/>
      <c r="L102" s="460" t="s">
        <v>549</v>
      </c>
      <c r="M102" s="461"/>
      <c r="N102" s="672"/>
      <c r="O102" s="460" t="s">
        <v>541</v>
      </c>
      <c r="P102" s="461"/>
      <c r="Q102" s="461"/>
      <c r="R102" s="672"/>
      <c r="U102" s="462" t="s">
        <v>543</v>
      </c>
      <c r="V102" s="463"/>
      <c r="W102" s="463"/>
      <c r="X102" s="464"/>
      <c r="Y102" s="462" t="s">
        <v>545</v>
      </c>
      <c r="Z102" s="463"/>
      <c r="AA102" s="463"/>
      <c r="AB102" s="464"/>
    </row>
    <row r="103" spans="2:28" ht="30.75" customHeight="1" thickBot="1">
      <c r="B103" s="1739"/>
      <c r="C103" s="179" t="s">
        <v>1227</v>
      </c>
      <c r="D103" s="282" t="s">
        <v>457</v>
      </c>
      <c r="E103" s="113" t="s">
        <v>458</v>
      </c>
      <c r="F103" s="179" t="s">
        <v>1227</v>
      </c>
      <c r="G103" s="282" t="s">
        <v>457</v>
      </c>
      <c r="H103" s="113" t="s">
        <v>458</v>
      </c>
      <c r="I103" s="179" t="s">
        <v>1227</v>
      </c>
      <c r="J103" s="282" t="s">
        <v>457</v>
      </c>
      <c r="K103" s="113" t="s">
        <v>458</v>
      </c>
      <c r="L103" s="179" t="s">
        <v>1227</v>
      </c>
      <c r="M103" s="282" t="s">
        <v>457</v>
      </c>
      <c r="N103" s="113" t="s">
        <v>458</v>
      </c>
      <c r="O103" s="179" t="s">
        <v>1227</v>
      </c>
      <c r="P103" s="865" t="s">
        <v>457</v>
      </c>
      <c r="Q103" s="532"/>
      <c r="R103" s="113" t="s">
        <v>458</v>
      </c>
      <c r="U103" s="179" t="s">
        <v>1227</v>
      </c>
      <c r="V103" s="531" t="s">
        <v>457</v>
      </c>
      <c r="W103" s="532"/>
      <c r="X103" s="113" t="s">
        <v>458</v>
      </c>
      <c r="Y103" s="179" t="s">
        <v>1227</v>
      </c>
      <c r="Z103" s="531" t="s">
        <v>457</v>
      </c>
      <c r="AA103" s="532"/>
      <c r="AB103" s="113" t="s">
        <v>458</v>
      </c>
    </row>
    <row r="104" spans="2:28" ht="27.75" customHeight="1">
      <c r="B104" s="38">
        <v>76</v>
      </c>
      <c r="C104" s="193" t="s">
        <v>861</v>
      </c>
      <c r="D104" s="213">
        <v>128</v>
      </c>
      <c r="E104" s="124">
        <f>D104/G104-1</f>
        <v>1.5873015873015817E-2</v>
      </c>
      <c r="F104" s="193" t="s">
        <v>861</v>
      </c>
      <c r="G104" s="213">
        <v>126</v>
      </c>
      <c r="H104" s="124">
        <v>0.10526315789473695</v>
      </c>
      <c r="I104" s="193" t="s">
        <v>874</v>
      </c>
      <c r="J104" s="213">
        <v>122</v>
      </c>
      <c r="K104" s="124">
        <v>-6.8702290076335881E-2</v>
      </c>
      <c r="L104" s="193" t="s">
        <v>330</v>
      </c>
      <c r="M104" s="213">
        <v>114</v>
      </c>
      <c r="N104" s="124">
        <v>0.10679611650485432</v>
      </c>
      <c r="O104" s="197" t="s">
        <v>235</v>
      </c>
      <c r="P104" s="214">
        <v>101</v>
      </c>
      <c r="Q104" s="49"/>
      <c r="R104" s="145">
        <v>3.0612244897959107E-2</v>
      </c>
      <c r="U104" s="184" t="s">
        <v>348</v>
      </c>
      <c r="V104" s="214">
        <v>88</v>
      </c>
      <c r="W104" s="49" t="s">
        <v>199</v>
      </c>
      <c r="X104" s="134">
        <v>-6.3829787234042534E-2</v>
      </c>
      <c r="Y104" s="184" t="s">
        <v>231</v>
      </c>
      <c r="Z104" s="214">
        <v>85</v>
      </c>
      <c r="AA104" s="49"/>
      <c r="AB104" s="134">
        <v>-2.2988505747126409E-2</v>
      </c>
    </row>
    <row r="105" spans="2:28" ht="27.75" customHeight="1">
      <c r="B105" s="39">
        <v>77</v>
      </c>
      <c r="C105" s="610" t="s">
        <v>1018</v>
      </c>
      <c r="D105" s="611">
        <v>122</v>
      </c>
      <c r="E105" s="697">
        <f>D105/G105-1</f>
        <v>-3.1746031746031744E-2</v>
      </c>
      <c r="F105" s="610" t="s">
        <v>1018</v>
      </c>
      <c r="G105" s="611">
        <v>126</v>
      </c>
      <c r="H105" s="697">
        <v>-4.5454545454545414E-2</v>
      </c>
      <c r="I105" s="610" t="s">
        <v>861</v>
      </c>
      <c r="J105" s="611">
        <v>114</v>
      </c>
      <c r="K105" s="697">
        <v>-0.109375</v>
      </c>
      <c r="L105" s="610" t="s">
        <v>1779</v>
      </c>
      <c r="M105" s="611">
        <v>114</v>
      </c>
      <c r="N105" s="697">
        <f>(M105/P96)-1</f>
        <v>1.7857142857142794E-2</v>
      </c>
      <c r="O105" s="613" t="s">
        <v>348</v>
      </c>
      <c r="P105" s="611">
        <v>100</v>
      </c>
      <c r="Q105" s="612"/>
      <c r="R105" s="702">
        <v>0.13636363636363646</v>
      </c>
      <c r="U105" s="185" t="s">
        <v>264</v>
      </c>
      <c r="V105" s="215">
        <v>87</v>
      </c>
      <c r="W105" s="50"/>
      <c r="X105" s="135">
        <v>4.8192771084337283E-2</v>
      </c>
      <c r="Y105" s="185" t="s">
        <v>272</v>
      </c>
      <c r="Z105" s="215">
        <v>84</v>
      </c>
      <c r="AA105" s="50"/>
      <c r="AB105" s="135">
        <v>0.39999999999999991</v>
      </c>
    </row>
    <row r="106" spans="2:28" ht="27.75" customHeight="1">
      <c r="B106" s="39">
        <v>78</v>
      </c>
      <c r="C106" s="194" t="s">
        <v>215</v>
      </c>
      <c r="D106" s="210">
        <v>120</v>
      </c>
      <c r="E106" s="125">
        <f>D106/G109-1</f>
        <v>0.11111111111111116</v>
      </c>
      <c r="F106" s="194" t="s">
        <v>347</v>
      </c>
      <c r="G106" s="210">
        <v>111</v>
      </c>
      <c r="H106" s="125">
        <v>4.7169811320754818E-2</v>
      </c>
      <c r="I106" s="194" t="s">
        <v>244</v>
      </c>
      <c r="J106" s="210">
        <v>112</v>
      </c>
      <c r="K106" s="125">
        <v>-5.084745762711862E-2</v>
      </c>
      <c r="L106" s="194" t="s">
        <v>229</v>
      </c>
      <c r="M106" s="210">
        <v>109</v>
      </c>
      <c r="N106" s="125">
        <v>0.11224489795918369</v>
      </c>
      <c r="O106" s="198" t="s">
        <v>229</v>
      </c>
      <c r="P106" s="215">
        <v>98</v>
      </c>
      <c r="Q106" s="50" t="s">
        <v>199</v>
      </c>
      <c r="R106" s="219">
        <v>0.240506329113924</v>
      </c>
      <c r="U106" s="185" t="s">
        <v>231</v>
      </c>
      <c r="V106" s="215">
        <v>87</v>
      </c>
      <c r="W106" s="50" t="s">
        <v>199</v>
      </c>
      <c r="X106" s="223">
        <v>2.3529411764705799E-2</v>
      </c>
      <c r="Y106" s="185" t="s">
        <v>264</v>
      </c>
      <c r="Z106" s="215">
        <v>83</v>
      </c>
      <c r="AA106" s="50" t="s">
        <v>199</v>
      </c>
      <c r="AB106" s="135">
        <v>0.12162162162162171</v>
      </c>
    </row>
    <row r="107" spans="2:28" ht="27.75" customHeight="1">
      <c r="B107" s="39">
        <v>79</v>
      </c>
      <c r="C107" s="610" t="s">
        <v>347</v>
      </c>
      <c r="D107" s="611">
        <v>113</v>
      </c>
      <c r="E107" s="697">
        <f>D107/G106-1</f>
        <v>1.8018018018018056E-2</v>
      </c>
      <c r="F107" s="610" t="s">
        <v>874</v>
      </c>
      <c r="G107" s="611">
        <v>111</v>
      </c>
      <c r="H107" s="697">
        <v>-9.0163934426229497E-2</v>
      </c>
      <c r="I107" s="610" t="s">
        <v>215</v>
      </c>
      <c r="J107" s="611">
        <v>111</v>
      </c>
      <c r="K107" s="697">
        <v>0.1212121212121211</v>
      </c>
      <c r="L107" s="610" t="s">
        <v>272</v>
      </c>
      <c r="M107" s="611">
        <v>101</v>
      </c>
      <c r="N107" s="697">
        <v>-9.0090090090090058E-2</v>
      </c>
      <c r="O107" s="613" t="s">
        <v>226</v>
      </c>
      <c r="P107" s="611">
        <v>95</v>
      </c>
      <c r="Q107" s="612" t="s">
        <v>199</v>
      </c>
      <c r="R107" s="702">
        <v>0</v>
      </c>
      <c r="U107" s="185" t="s">
        <v>332</v>
      </c>
      <c r="V107" s="215">
        <v>85</v>
      </c>
      <c r="W107" s="50"/>
      <c r="X107" s="135">
        <v>3.6585365853658569E-2</v>
      </c>
      <c r="Y107" s="185" t="s">
        <v>215</v>
      </c>
      <c r="Z107" s="215">
        <v>83</v>
      </c>
      <c r="AA107" s="50"/>
      <c r="AB107" s="135">
        <v>-2.352941176470591E-2</v>
      </c>
    </row>
    <row r="108" spans="2:28" ht="27.75" customHeight="1">
      <c r="B108" s="39">
        <v>80</v>
      </c>
      <c r="C108" s="194" t="s">
        <v>226</v>
      </c>
      <c r="D108" s="210">
        <v>113</v>
      </c>
      <c r="E108" s="125">
        <f>D108/G110-1</f>
        <v>7.6190476190476142E-2</v>
      </c>
      <c r="F108" s="194" t="s">
        <v>244</v>
      </c>
      <c r="G108" s="210">
        <v>109</v>
      </c>
      <c r="H108" s="125">
        <v>-2.6785714285714302E-2</v>
      </c>
      <c r="I108" s="194" t="s">
        <v>229</v>
      </c>
      <c r="J108" s="210">
        <v>110</v>
      </c>
      <c r="K108" s="125">
        <v>9.1743119266054496E-3</v>
      </c>
      <c r="L108" s="194" t="s">
        <v>215</v>
      </c>
      <c r="M108" s="210">
        <v>99</v>
      </c>
      <c r="N108" s="125">
        <v>0.125</v>
      </c>
      <c r="O108" s="198" t="s">
        <v>231</v>
      </c>
      <c r="P108" s="215">
        <v>92</v>
      </c>
      <c r="Q108" s="50" t="s">
        <v>199</v>
      </c>
      <c r="R108" s="219">
        <v>5.7471264367816133E-2</v>
      </c>
      <c r="U108" s="185" t="s">
        <v>272</v>
      </c>
      <c r="V108" s="215">
        <v>84</v>
      </c>
      <c r="W108" s="50" t="s">
        <v>199</v>
      </c>
      <c r="X108" s="135">
        <v>0</v>
      </c>
      <c r="Y108" s="185" t="s">
        <v>332</v>
      </c>
      <c r="Z108" s="215">
        <v>82</v>
      </c>
      <c r="AA108" s="50"/>
      <c r="AB108" s="135">
        <v>6.4935064935064846E-2</v>
      </c>
    </row>
    <row r="109" spans="2:28" ht="27.75" customHeight="1">
      <c r="B109" s="39">
        <v>81</v>
      </c>
      <c r="C109" s="610" t="s">
        <v>244</v>
      </c>
      <c r="D109" s="611">
        <v>112</v>
      </c>
      <c r="E109" s="697">
        <f>D109/G108-1</f>
        <v>2.7522935779816571E-2</v>
      </c>
      <c r="F109" s="610" t="s">
        <v>215</v>
      </c>
      <c r="G109" s="611">
        <v>108</v>
      </c>
      <c r="H109" s="697">
        <v>-2.7027027027026973E-2</v>
      </c>
      <c r="I109" s="610" t="s">
        <v>347</v>
      </c>
      <c r="J109" s="611">
        <v>106</v>
      </c>
      <c r="K109" s="697">
        <v>-7.0175438596491224E-2</v>
      </c>
      <c r="L109" s="610" t="s">
        <v>226</v>
      </c>
      <c r="M109" s="611">
        <v>98</v>
      </c>
      <c r="N109" s="697">
        <v>3.1578947368421151E-2</v>
      </c>
      <c r="O109" s="613" t="s">
        <v>291</v>
      </c>
      <c r="P109" s="611">
        <v>89</v>
      </c>
      <c r="Q109" s="612"/>
      <c r="R109" s="702">
        <v>8.5365853658536661E-2</v>
      </c>
      <c r="U109" s="185" t="s">
        <v>350</v>
      </c>
      <c r="V109" s="215">
        <v>83</v>
      </c>
      <c r="W109" s="50" t="s">
        <v>199</v>
      </c>
      <c r="X109" s="135">
        <v>2.4691358024691468E-2</v>
      </c>
      <c r="Y109" s="185" t="s">
        <v>350</v>
      </c>
      <c r="Z109" s="215">
        <v>81</v>
      </c>
      <c r="AA109" s="50"/>
      <c r="AB109" s="135">
        <v>6.578947368421062E-2</v>
      </c>
    </row>
    <row r="110" spans="2:28" ht="27.75" customHeight="1">
      <c r="B110" s="39">
        <v>82</v>
      </c>
      <c r="C110" s="194" t="s">
        <v>264</v>
      </c>
      <c r="D110" s="210">
        <v>109</v>
      </c>
      <c r="E110" s="125">
        <f>D110/G111-1</f>
        <v>5.8252427184465994E-2</v>
      </c>
      <c r="F110" s="194" t="s">
        <v>226</v>
      </c>
      <c r="G110" s="210">
        <v>105</v>
      </c>
      <c r="H110" s="125">
        <v>0</v>
      </c>
      <c r="I110" s="194" t="s">
        <v>226</v>
      </c>
      <c r="J110" s="210">
        <v>105</v>
      </c>
      <c r="K110" s="125">
        <v>7.1428571428571397E-2</v>
      </c>
      <c r="L110" s="194" t="s">
        <v>593</v>
      </c>
      <c r="M110" s="210">
        <v>97</v>
      </c>
      <c r="N110" s="125">
        <v>-3.0000000000000027E-2</v>
      </c>
      <c r="O110" s="198" t="s">
        <v>215</v>
      </c>
      <c r="P110" s="215">
        <v>88</v>
      </c>
      <c r="Q110" s="50"/>
      <c r="R110" s="219">
        <v>-1.1235955056179803E-2</v>
      </c>
      <c r="U110" s="185" t="s">
        <v>330</v>
      </c>
      <c r="V110" s="215">
        <v>83</v>
      </c>
      <c r="W110" s="50"/>
      <c r="X110" s="135">
        <v>0.22058823529411775</v>
      </c>
      <c r="Y110" s="185" t="s">
        <v>349</v>
      </c>
      <c r="Z110" s="215">
        <v>81</v>
      </c>
      <c r="AA110" s="50"/>
      <c r="AB110" s="135">
        <v>-5.8139534883720922E-2</v>
      </c>
    </row>
    <row r="111" spans="2:28" ht="27.75" customHeight="1">
      <c r="B111" s="39">
        <v>83</v>
      </c>
      <c r="C111" s="610" t="s">
        <v>874</v>
      </c>
      <c r="D111" s="611">
        <v>108</v>
      </c>
      <c r="E111" s="697">
        <f>D111/G107-1</f>
        <v>-2.7027027027026973E-2</v>
      </c>
      <c r="F111" s="610" t="s">
        <v>264</v>
      </c>
      <c r="G111" s="611">
        <v>103</v>
      </c>
      <c r="H111" s="697">
        <v>7.2916666666666741E-2</v>
      </c>
      <c r="I111" s="610" t="s">
        <v>230</v>
      </c>
      <c r="J111" s="611">
        <v>98</v>
      </c>
      <c r="K111" s="697">
        <v>0.32432432432432434</v>
      </c>
      <c r="L111" s="610" t="s">
        <v>264</v>
      </c>
      <c r="M111" s="611">
        <v>91</v>
      </c>
      <c r="N111" s="697">
        <v>4.5977011494252817E-2</v>
      </c>
      <c r="O111" s="613" t="s">
        <v>264</v>
      </c>
      <c r="P111" s="611">
        <v>87</v>
      </c>
      <c r="Q111" s="612"/>
      <c r="R111" s="702">
        <v>0</v>
      </c>
      <c r="U111" s="185" t="s">
        <v>291</v>
      </c>
      <c r="V111" s="215">
        <v>82</v>
      </c>
      <c r="W111" s="50" t="s">
        <v>199</v>
      </c>
      <c r="X111" s="135">
        <v>2.4999999999999911E-2</v>
      </c>
      <c r="Y111" s="185" t="s">
        <v>291</v>
      </c>
      <c r="Z111" s="215">
        <v>80</v>
      </c>
      <c r="AA111" s="50"/>
      <c r="AB111" s="135">
        <v>2.564102564102555E-2</v>
      </c>
    </row>
    <row r="112" spans="2:28" ht="27.75" customHeight="1">
      <c r="B112" s="39">
        <v>84</v>
      </c>
      <c r="C112" s="194" t="s">
        <v>858</v>
      </c>
      <c r="D112" s="210">
        <v>100</v>
      </c>
      <c r="E112" s="125">
        <f>D112/G122-1</f>
        <v>0.28205128205128216</v>
      </c>
      <c r="F112" s="194" t="s">
        <v>229</v>
      </c>
      <c r="G112" s="210">
        <v>100</v>
      </c>
      <c r="H112" s="125">
        <v>-9.0909090909090939E-2</v>
      </c>
      <c r="I112" s="194" t="s">
        <v>879</v>
      </c>
      <c r="J112" s="210">
        <v>97</v>
      </c>
      <c r="K112" s="125">
        <v>0</v>
      </c>
      <c r="L112" s="194" t="s">
        <v>231</v>
      </c>
      <c r="M112" s="210">
        <v>88</v>
      </c>
      <c r="N112" s="125">
        <v>-4.3478260869565188E-2</v>
      </c>
      <c r="O112" s="198" t="s">
        <v>331</v>
      </c>
      <c r="P112" s="215">
        <v>82</v>
      </c>
      <c r="Q112" s="50"/>
      <c r="R112" s="219">
        <v>0.17142857142857149</v>
      </c>
      <c r="U112" s="185" t="s">
        <v>349</v>
      </c>
      <c r="V112" s="215">
        <v>81</v>
      </c>
      <c r="W112" s="50" t="s">
        <v>199</v>
      </c>
      <c r="X112" s="135">
        <v>0</v>
      </c>
      <c r="Y112" s="185" t="s">
        <v>229</v>
      </c>
      <c r="Z112" s="215">
        <v>78</v>
      </c>
      <c r="AA112" s="50"/>
      <c r="AB112" s="135">
        <v>1.298701298701288E-2</v>
      </c>
    </row>
    <row r="113" spans="2:28" ht="27.75" customHeight="1">
      <c r="B113" s="39">
        <v>85</v>
      </c>
      <c r="C113" s="610" t="s">
        <v>866</v>
      </c>
      <c r="D113" s="611">
        <v>100</v>
      </c>
      <c r="E113" s="697">
        <f>D113/G114-1</f>
        <v>5.2631578947368363E-2</v>
      </c>
      <c r="F113" s="610" t="s">
        <v>230</v>
      </c>
      <c r="G113" s="611">
        <v>96</v>
      </c>
      <c r="H113" s="697">
        <v>-2.0408163265306145E-2</v>
      </c>
      <c r="I113" s="610" t="s">
        <v>264</v>
      </c>
      <c r="J113" s="611">
        <v>96</v>
      </c>
      <c r="K113" s="697">
        <v>5.4945054945054972E-2</v>
      </c>
      <c r="L113" s="610" t="s">
        <v>585</v>
      </c>
      <c r="M113" s="611">
        <v>85</v>
      </c>
      <c r="N113" s="697">
        <f>(M113/P112)-1</f>
        <v>3.6585365853658569E-2</v>
      </c>
      <c r="O113" s="613" t="s">
        <v>349</v>
      </c>
      <c r="P113" s="611">
        <v>82</v>
      </c>
      <c r="Q113" s="612"/>
      <c r="R113" s="702">
        <v>1.2345679012345734E-2</v>
      </c>
      <c r="U113" s="185" t="s">
        <v>229</v>
      </c>
      <c r="V113" s="215">
        <v>79</v>
      </c>
      <c r="W113" s="50" t="s">
        <v>199</v>
      </c>
      <c r="X113" s="135">
        <v>1.2820512820512775E-2</v>
      </c>
      <c r="Y113" s="185" t="s">
        <v>344</v>
      </c>
      <c r="Z113" s="215">
        <v>74</v>
      </c>
      <c r="AA113" s="50"/>
      <c r="AB113" s="135">
        <v>0.17460317460317465</v>
      </c>
    </row>
    <row r="114" spans="2:28" ht="27.75" customHeight="1">
      <c r="B114" s="39">
        <v>86</v>
      </c>
      <c r="C114" s="194" t="s">
        <v>878</v>
      </c>
      <c r="D114" s="210">
        <v>98</v>
      </c>
      <c r="E114" s="125">
        <f>D114/G117-1</f>
        <v>8.8888888888888795E-2</v>
      </c>
      <c r="F114" s="194" t="s">
        <v>866</v>
      </c>
      <c r="G114" s="210">
        <v>95</v>
      </c>
      <c r="H114" s="125">
        <v>2.1505376344086002E-2</v>
      </c>
      <c r="I114" s="194" t="s">
        <v>231</v>
      </c>
      <c r="J114" s="210">
        <v>96</v>
      </c>
      <c r="K114" s="125">
        <v>9.0909090909090828E-2</v>
      </c>
      <c r="L114" s="194" t="s">
        <v>589</v>
      </c>
      <c r="M114" s="210">
        <v>85</v>
      </c>
      <c r="N114" s="125">
        <v>-4.49438202247191E-2</v>
      </c>
      <c r="O114" s="198" t="s">
        <v>350</v>
      </c>
      <c r="P114" s="215">
        <v>81</v>
      </c>
      <c r="Q114" s="50"/>
      <c r="R114" s="219">
        <v>-2.4096385542168641E-2</v>
      </c>
      <c r="U114" s="185" t="s">
        <v>351</v>
      </c>
      <c r="V114" s="215">
        <v>79</v>
      </c>
      <c r="W114" s="50" t="s">
        <v>199</v>
      </c>
      <c r="X114" s="148">
        <v>-0.37301587301587302</v>
      </c>
      <c r="Y114" s="185" t="s">
        <v>261</v>
      </c>
      <c r="Z114" s="215">
        <v>72</v>
      </c>
      <c r="AA114" s="50"/>
      <c r="AB114" s="135">
        <v>-6.4935064935064957E-2</v>
      </c>
    </row>
    <row r="115" spans="2:28" ht="27.75" customHeight="1">
      <c r="B115" s="39">
        <v>87</v>
      </c>
      <c r="C115" s="610" t="s">
        <v>231</v>
      </c>
      <c r="D115" s="611">
        <v>97</v>
      </c>
      <c r="E115" s="697">
        <f>D115/G115-1</f>
        <v>3.1914893617021267E-2</v>
      </c>
      <c r="F115" s="610" t="s">
        <v>231</v>
      </c>
      <c r="G115" s="611">
        <v>94</v>
      </c>
      <c r="H115" s="697">
        <v>-2.083333333333337E-2</v>
      </c>
      <c r="I115" s="610" t="s">
        <v>866</v>
      </c>
      <c r="J115" s="611">
        <v>93</v>
      </c>
      <c r="K115" s="697">
        <v>9.4117647058823639E-2</v>
      </c>
      <c r="L115" s="610" t="s">
        <v>1785</v>
      </c>
      <c r="M115" s="611">
        <v>85</v>
      </c>
      <c r="N115" s="697">
        <v>4.9382716049382713E-2</v>
      </c>
      <c r="O115" s="613" t="s">
        <v>351</v>
      </c>
      <c r="P115" s="611">
        <v>80</v>
      </c>
      <c r="Q115" s="612" t="s">
        <v>199</v>
      </c>
      <c r="R115" s="702">
        <v>1.2658227848101333E-2</v>
      </c>
      <c r="U115" s="185" t="s">
        <v>329</v>
      </c>
      <c r="V115" s="215">
        <v>75</v>
      </c>
      <c r="W115" s="50"/>
      <c r="X115" s="223">
        <v>0.10294117647058831</v>
      </c>
      <c r="Y115" s="185" t="s">
        <v>331</v>
      </c>
      <c r="Z115" s="215">
        <v>71</v>
      </c>
      <c r="AA115" s="50"/>
      <c r="AB115" s="135">
        <v>9.2307692307692202E-2</v>
      </c>
    </row>
    <row r="116" spans="2:28" ht="27.75" customHeight="1">
      <c r="B116" s="39">
        <v>88</v>
      </c>
      <c r="C116" s="194" t="s">
        <v>230</v>
      </c>
      <c r="D116" s="210">
        <v>96</v>
      </c>
      <c r="E116" s="125">
        <f>D116/G113-1</f>
        <v>0</v>
      </c>
      <c r="F116" s="194" t="s">
        <v>879</v>
      </c>
      <c r="G116" s="210">
        <v>91</v>
      </c>
      <c r="H116" s="125">
        <v>-6.1855670103092786E-2</v>
      </c>
      <c r="I116" s="194" t="s">
        <v>331</v>
      </c>
      <c r="J116" s="210">
        <v>85</v>
      </c>
      <c r="K116" s="125">
        <v>0</v>
      </c>
      <c r="L116" s="194" t="s">
        <v>581</v>
      </c>
      <c r="M116" s="210">
        <v>79</v>
      </c>
      <c r="N116" s="125">
        <v>0.21538461538461529</v>
      </c>
      <c r="O116" s="198" t="s">
        <v>332</v>
      </c>
      <c r="P116" s="215">
        <v>79</v>
      </c>
      <c r="Q116" s="50"/>
      <c r="R116" s="219">
        <v>-7.0588235294117618E-2</v>
      </c>
      <c r="U116" s="185" t="s">
        <v>333</v>
      </c>
      <c r="V116" s="215">
        <v>74</v>
      </c>
      <c r="W116" s="50" t="s">
        <v>199</v>
      </c>
      <c r="X116" s="135">
        <v>0.51020408163265296</v>
      </c>
      <c r="Y116" s="185" t="s">
        <v>352</v>
      </c>
      <c r="Z116" s="215">
        <v>70</v>
      </c>
      <c r="AA116" s="50"/>
      <c r="AB116" s="135">
        <v>4.4776119402984982E-2</v>
      </c>
    </row>
    <row r="117" spans="2:28" ht="27.75" customHeight="1">
      <c r="B117" s="39">
        <v>89</v>
      </c>
      <c r="C117" s="610" t="s">
        <v>229</v>
      </c>
      <c r="D117" s="611">
        <v>94</v>
      </c>
      <c r="E117" s="697">
        <f>D117/G112-1</f>
        <v>-6.0000000000000053E-2</v>
      </c>
      <c r="F117" s="610" t="s">
        <v>878</v>
      </c>
      <c r="G117" s="611">
        <v>90</v>
      </c>
      <c r="H117" s="697">
        <v>8.43373493975903E-2</v>
      </c>
      <c r="I117" s="610" t="s">
        <v>589</v>
      </c>
      <c r="J117" s="611">
        <v>84</v>
      </c>
      <c r="K117" s="697">
        <v>-1.1764705882352899E-2</v>
      </c>
      <c r="L117" s="610" t="s">
        <v>1787</v>
      </c>
      <c r="M117" s="611">
        <v>78</v>
      </c>
      <c r="N117" s="697">
        <f>(M117/P116)-1</f>
        <v>-1.2658227848101222E-2</v>
      </c>
      <c r="O117" s="613" t="s">
        <v>252</v>
      </c>
      <c r="P117" s="611">
        <v>78</v>
      </c>
      <c r="Q117" s="612" t="s">
        <v>199</v>
      </c>
      <c r="R117" s="702">
        <v>5.4054054054053946E-2</v>
      </c>
      <c r="U117" s="185" t="s">
        <v>252</v>
      </c>
      <c r="V117" s="215">
        <v>74</v>
      </c>
      <c r="W117" s="50" t="s">
        <v>199</v>
      </c>
      <c r="X117" s="135">
        <v>0.1212121212121211</v>
      </c>
      <c r="Y117" s="185" t="s">
        <v>329</v>
      </c>
      <c r="Z117" s="215">
        <v>68</v>
      </c>
      <c r="AA117" s="50"/>
      <c r="AB117" s="135">
        <v>4.6153846153846212E-2</v>
      </c>
    </row>
    <row r="118" spans="2:28" ht="27.75" customHeight="1">
      <c r="B118" s="39">
        <v>90</v>
      </c>
      <c r="C118" s="194" t="s">
        <v>879</v>
      </c>
      <c r="D118" s="210">
        <v>94</v>
      </c>
      <c r="E118" s="125">
        <f>D118/G116-1</f>
        <v>3.2967032967033072E-2</v>
      </c>
      <c r="F118" s="194" t="s">
        <v>332</v>
      </c>
      <c r="G118" s="210">
        <v>88</v>
      </c>
      <c r="H118" s="125">
        <v>0.11392405063291133</v>
      </c>
      <c r="I118" s="194" t="s">
        <v>878</v>
      </c>
      <c r="J118" s="210">
        <v>83</v>
      </c>
      <c r="K118" s="125">
        <v>0.27692307692307683</v>
      </c>
      <c r="L118" s="194" t="s">
        <v>1788</v>
      </c>
      <c r="M118" s="210">
        <v>77</v>
      </c>
      <c r="N118" s="125">
        <v>0</v>
      </c>
      <c r="O118" s="198" t="s">
        <v>352</v>
      </c>
      <c r="P118" s="215">
        <v>77</v>
      </c>
      <c r="Q118" s="50"/>
      <c r="R118" s="219">
        <v>5.4794520547945202E-2</v>
      </c>
      <c r="U118" s="185" t="s">
        <v>352</v>
      </c>
      <c r="V118" s="215">
        <v>73</v>
      </c>
      <c r="W118" s="50" t="s">
        <v>199</v>
      </c>
      <c r="X118" s="135">
        <v>4.2857142857142927E-2</v>
      </c>
      <c r="Y118" s="185" t="s">
        <v>330</v>
      </c>
      <c r="Z118" s="215">
        <v>68</v>
      </c>
      <c r="AA118" s="50"/>
      <c r="AB118" s="135">
        <v>4.6153846153846212E-2</v>
      </c>
    </row>
    <row r="119" spans="2:28" ht="27.75" customHeight="1">
      <c r="B119" s="39">
        <v>91</v>
      </c>
      <c r="C119" s="610" t="s">
        <v>867</v>
      </c>
      <c r="D119" s="611">
        <v>90</v>
      </c>
      <c r="E119" s="697">
        <f>D119/G119-1</f>
        <v>3.4482758620689724E-2</v>
      </c>
      <c r="F119" s="610" t="s">
        <v>867</v>
      </c>
      <c r="G119" s="611">
        <v>87</v>
      </c>
      <c r="H119" s="697">
        <v>8.7499999999999911E-2</v>
      </c>
      <c r="I119" s="610" t="s">
        <v>581</v>
      </c>
      <c r="J119" s="611">
        <v>82</v>
      </c>
      <c r="K119" s="697">
        <v>3.7974683544303778E-2</v>
      </c>
      <c r="L119" s="610" t="s">
        <v>252</v>
      </c>
      <c r="M119" s="611">
        <v>77</v>
      </c>
      <c r="N119" s="697">
        <v>-1.2820512820512775E-2</v>
      </c>
      <c r="O119" s="613" t="s">
        <v>230</v>
      </c>
      <c r="P119" s="611">
        <v>74</v>
      </c>
      <c r="Q119" s="612"/>
      <c r="R119" s="702">
        <v>5.7142857142857162E-2</v>
      </c>
      <c r="U119" s="185" t="s">
        <v>261</v>
      </c>
      <c r="V119" s="215">
        <v>71</v>
      </c>
      <c r="W119" s="50" t="s">
        <v>199</v>
      </c>
      <c r="X119" s="135">
        <v>-1.388888888888884E-2</v>
      </c>
      <c r="Y119" s="185" t="s">
        <v>315</v>
      </c>
      <c r="Z119" s="215">
        <v>67</v>
      </c>
      <c r="AA119" s="50"/>
      <c r="AB119" s="135">
        <v>0.1166666666666667</v>
      </c>
    </row>
    <row r="120" spans="2:28" ht="27.75" customHeight="1">
      <c r="B120" s="39">
        <v>92</v>
      </c>
      <c r="C120" s="194" t="s">
        <v>331</v>
      </c>
      <c r="D120" s="210">
        <v>89</v>
      </c>
      <c r="E120" s="125">
        <f>D120/G125-1</f>
        <v>0.18666666666666676</v>
      </c>
      <c r="F120" s="194" t="s">
        <v>252</v>
      </c>
      <c r="G120" s="210">
        <v>80</v>
      </c>
      <c r="H120" s="125">
        <v>5.2631578947368363E-2</v>
      </c>
      <c r="I120" s="194" t="s">
        <v>867</v>
      </c>
      <c r="J120" s="210">
        <v>80</v>
      </c>
      <c r="K120" s="125">
        <v>3.8961038961038863E-2</v>
      </c>
      <c r="L120" s="194" t="s">
        <v>230</v>
      </c>
      <c r="M120" s="210">
        <v>74</v>
      </c>
      <c r="N120" s="125">
        <v>0</v>
      </c>
      <c r="O120" s="205" t="s">
        <v>266</v>
      </c>
      <c r="P120" s="215">
        <v>69</v>
      </c>
      <c r="Q120" s="50"/>
      <c r="R120" s="219">
        <v>7.8125E-2</v>
      </c>
      <c r="U120" s="185" t="s">
        <v>230</v>
      </c>
      <c r="V120" s="215">
        <v>70</v>
      </c>
      <c r="W120" s="50" t="s">
        <v>199</v>
      </c>
      <c r="X120" s="135">
        <v>0.16666666666666674</v>
      </c>
      <c r="Y120" s="185" t="s">
        <v>353</v>
      </c>
      <c r="Z120" s="215">
        <v>67</v>
      </c>
      <c r="AA120" s="50"/>
      <c r="AB120" s="135">
        <v>0</v>
      </c>
    </row>
    <row r="121" spans="2:28" ht="27.75" customHeight="1">
      <c r="B121" s="39">
        <v>93</v>
      </c>
      <c r="C121" s="610" t="s">
        <v>332</v>
      </c>
      <c r="D121" s="611">
        <v>87</v>
      </c>
      <c r="E121" s="697">
        <f>D121/G118-1</f>
        <v>-1.1363636363636354E-2</v>
      </c>
      <c r="F121" s="618" t="s">
        <v>581</v>
      </c>
      <c r="G121" s="611">
        <v>79</v>
      </c>
      <c r="H121" s="697">
        <v>-3.6585365853658569E-2</v>
      </c>
      <c r="I121" s="618" t="s">
        <v>332</v>
      </c>
      <c r="J121" s="611">
        <v>79</v>
      </c>
      <c r="K121" s="697">
        <v>1.2820512820512775E-2</v>
      </c>
      <c r="L121" s="618" t="s">
        <v>266</v>
      </c>
      <c r="M121" s="611">
        <v>72</v>
      </c>
      <c r="N121" s="697">
        <v>4.3478260869565188E-2</v>
      </c>
      <c r="O121" s="613" t="s">
        <v>261</v>
      </c>
      <c r="P121" s="611">
        <v>68</v>
      </c>
      <c r="Q121" s="612"/>
      <c r="R121" s="702">
        <v>-4.2253521126760618E-2</v>
      </c>
      <c r="U121" s="185" t="s">
        <v>331</v>
      </c>
      <c r="V121" s="215">
        <v>70</v>
      </c>
      <c r="W121" s="50"/>
      <c r="X121" s="223">
        <v>-1.4084507042253502E-2</v>
      </c>
      <c r="Y121" s="185" t="s">
        <v>1790</v>
      </c>
      <c r="Z121" s="215">
        <v>66</v>
      </c>
      <c r="AA121" s="50"/>
      <c r="AB121" s="135">
        <v>-0.1428571428571429</v>
      </c>
    </row>
    <row r="122" spans="2:28" ht="27.75" customHeight="1">
      <c r="B122" s="39">
        <v>94</v>
      </c>
      <c r="C122" s="194" t="s">
        <v>252</v>
      </c>
      <c r="D122" s="210">
        <v>84</v>
      </c>
      <c r="E122" s="125">
        <f>D122/G120-1</f>
        <v>5.0000000000000044E-2</v>
      </c>
      <c r="F122" s="194" t="s">
        <v>858</v>
      </c>
      <c r="G122" s="210">
        <v>78</v>
      </c>
      <c r="H122" s="125">
        <v>0.52941176470588225</v>
      </c>
      <c r="I122" s="194" t="s">
        <v>252</v>
      </c>
      <c r="J122" s="210">
        <v>76</v>
      </c>
      <c r="K122" s="125">
        <v>-1.2987012987012991E-2</v>
      </c>
      <c r="L122" s="194" t="s">
        <v>246</v>
      </c>
      <c r="M122" s="210">
        <v>72</v>
      </c>
      <c r="N122" s="125">
        <v>7.4626865671641784E-2</v>
      </c>
      <c r="O122" s="198" t="s">
        <v>1790</v>
      </c>
      <c r="P122" s="215">
        <v>68</v>
      </c>
      <c r="Q122" s="50" t="s">
        <v>199</v>
      </c>
      <c r="R122" s="219">
        <v>-1.4492753623188359E-2</v>
      </c>
      <c r="U122" s="185" t="s">
        <v>1790</v>
      </c>
      <c r="V122" s="215">
        <v>69</v>
      </c>
      <c r="W122" s="50" t="s">
        <v>199</v>
      </c>
      <c r="X122" s="135">
        <v>4.5454545454545414E-2</v>
      </c>
      <c r="Y122" s="185" t="s">
        <v>252</v>
      </c>
      <c r="Z122" s="215">
        <v>66</v>
      </c>
      <c r="AA122" s="50"/>
      <c r="AB122" s="135">
        <v>0.11864406779661008</v>
      </c>
    </row>
    <row r="123" spans="2:28" ht="27.75" customHeight="1">
      <c r="B123" s="39">
        <v>95</v>
      </c>
      <c r="C123" s="610" t="s">
        <v>589</v>
      </c>
      <c r="D123" s="611">
        <v>81</v>
      </c>
      <c r="E123" s="697">
        <f>D123/G123-1</f>
        <v>3.8461538461538547E-2</v>
      </c>
      <c r="F123" s="610" t="s">
        <v>589</v>
      </c>
      <c r="G123" s="611">
        <v>78</v>
      </c>
      <c r="H123" s="697">
        <v>-7.1428571428571397E-2</v>
      </c>
      <c r="I123" s="610" t="s">
        <v>246</v>
      </c>
      <c r="J123" s="611">
        <v>75</v>
      </c>
      <c r="K123" s="697">
        <v>4.1666666666666741E-2</v>
      </c>
      <c r="L123" s="610" t="s">
        <v>261</v>
      </c>
      <c r="M123" s="611">
        <v>70</v>
      </c>
      <c r="N123" s="697">
        <v>2.9411764705882248E-2</v>
      </c>
      <c r="O123" s="613" t="s">
        <v>353</v>
      </c>
      <c r="P123" s="611">
        <v>68</v>
      </c>
      <c r="Q123" s="612" t="s">
        <v>199</v>
      </c>
      <c r="R123" s="706">
        <v>2.4</v>
      </c>
      <c r="U123" s="185" t="s">
        <v>246</v>
      </c>
      <c r="V123" s="215">
        <v>67</v>
      </c>
      <c r="W123" s="50" t="s">
        <v>199</v>
      </c>
      <c r="X123" s="135">
        <v>4.6875E-2</v>
      </c>
      <c r="Y123" s="185" t="s">
        <v>246</v>
      </c>
      <c r="Z123" s="215">
        <v>64</v>
      </c>
      <c r="AA123" s="50"/>
      <c r="AB123" s="135">
        <v>1.5873015873015817E-2</v>
      </c>
    </row>
    <row r="124" spans="2:28" ht="27.75" customHeight="1">
      <c r="B124" s="39">
        <v>96</v>
      </c>
      <c r="C124" s="194" t="s">
        <v>246</v>
      </c>
      <c r="D124" s="210">
        <v>81</v>
      </c>
      <c r="E124" s="125">
        <f>D124/G124-1</f>
        <v>6.578947368421062E-2</v>
      </c>
      <c r="F124" s="194" t="s">
        <v>246</v>
      </c>
      <c r="G124" s="210">
        <v>76</v>
      </c>
      <c r="H124" s="125">
        <v>1.3333333333333419E-2</v>
      </c>
      <c r="I124" s="194" t="s">
        <v>882</v>
      </c>
      <c r="J124" s="210">
        <v>72</v>
      </c>
      <c r="K124" s="873">
        <v>1.4827586206896552</v>
      </c>
      <c r="L124" s="194" t="s">
        <v>302</v>
      </c>
      <c r="M124" s="210">
        <v>68</v>
      </c>
      <c r="N124" s="125">
        <v>7.9365079365079305E-2</v>
      </c>
      <c r="O124" s="198" t="s">
        <v>246</v>
      </c>
      <c r="P124" s="215">
        <v>67</v>
      </c>
      <c r="Q124" s="50"/>
      <c r="R124" s="219">
        <v>0</v>
      </c>
      <c r="U124" s="185" t="s">
        <v>315</v>
      </c>
      <c r="V124" s="215">
        <v>67</v>
      </c>
      <c r="W124" s="50" t="s">
        <v>199</v>
      </c>
      <c r="X124" s="135">
        <v>0</v>
      </c>
      <c r="Y124" s="186" t="s">
        <v>266</v>
      </c>
      <c r="Z124" s="215">
        <v>64</v>
      </c>
      <c r="AA124" s="50" t="s">
        <v>199</v>
      </c>
      <c r="AB124" s="135">
        <v>3.2258064516129004E-2</v>
      </c>
    </row>
    <row r="125" spans="2:28" ht="27.75" customHeight="1">
      <c r="B125" s="39">
        <v>97</v>
      </c>
      <c r="C125" s="610" t="s">
        <v>581</v>
      </c>
      <c r="D125" s="611">
        <v>80</v>
      </c>
      <c r="E125" s="697">
        <f>D125/G121-1</f>
        <v>1.2658227848101333E-2</v>
      </c>
      <c r="F125" s="610" t="s">
        <v>331</v>
      </c>
      <c r="G125" s="611">
        <v>75</v>
      </c>
      <c r="H125" s="697">
        <v>4.1666666666666741E-2</v>
      </c>
      <c r="I125" s="610" t="s">
        <v>302</v>
      </c>
      <c r="J125" s="611">
        <v>71</v>
      </c>
      <c r="K125" s="697">
        <v>4.4117647058823595E-2</v>
      </c>
      <c r="L125" s="610" t="s">
        <v>1790</v>
      </c>
      <c r="M125" s="611">
        <v>67</v>
      </c>
      <c r="N125" s="697">
        <v>-1.4705882352941124E-2</v>
      </c>
      <c r="O125" s="613" t="s">
        <v>354</v>
      </c>
      <c r="P125" s="611">
        <v>65</v>
      </c>
      <c r="Q125" s="612"/>
      <c r="R125" s="702">
        <v>0.32653061224489788</v>
      </c>
      <c r="U125" s="186" t="s">
        <v>266</v>
      </c>
      <c r="V125" s="215">
        <v>64</v>
      </c>
      <c r="W125" s="50" t="s">
        <v>199</v>
      </c>
      <c r="X125" s="135">
        <v>0</v>
      </c>
      <c r="Y125" s="186" t="s">
        <v>230</v>
      </c>
      <c r="Z125" s="215">
        <v>60</v>
      </c>
      <c r="AA125" s="50"/>
      <c r="AB125" s="135">
        <v>-0.11764705882352944</v>
      </c>
    </row>
    <row r="126" spans="2:28" ht="27.75" customHeight="1">
      <c r="B126" s="39">
        <v>98</v>
      </c>
      <c r="C126" s="194" t="s">
        <v>862</v>
      </c>
      <c r="D126" s="210">
        <v>72</v>
      </c>
      <c r="E126" s="125">
        <f>D126/G127-1</f>
        <v>0</v>
      </c>
      <c r="F126" s="194" t="s">
        <v>302</v>
      </c>
      <c r="G126" s="210">
        <v>73</v>
      </c>
      <c r="H126" s="125">
        <v>2.8169014084507005E-2</v>
      </c>
      <c r="I126" s="232" t="s">
        <v>266</v>
      </c>
      <c r="J126" s="210">
        <v>70</v>
      </c>
      <c r="K126" s="125">
        <v>-2.777777777777779E-2</v>
      </c>
      <c r="L126" s="194" t="s">
        <v>1807</v>
      </c>
      <c r="M126" s="210">
        <v>65</v>
      </c>
      <c r="N126" s="125">
        <v>-4.4117647058823484E-2</v>
      </c>
      <c r="O126" s="198" t="s">
        <v>248</v>
      </c>
      <c r="P126" s="215">
        <v>64</v>
      </c>
      <c r="Q126" s="50"/>
      <c r="R126" s="219">
        <v>8.4745762711864403E-2</v>
      </c>
      <c r="U126" s="186" t="s">
        <v>1794</v>
      </c>
      <c r="V126" s="215">
        <v>61</v>
      </c>
      <c r="W126" s="50" t="s">
        <v>199</v>
      </c>
      <c r="X126" s="135">
        <v>1.6666666666666607E-2</v>
      </c>
      <c r="Y126" s="185" t="s">
        <v>1794</v>
      </c>
      <c r="Z126" s="215">
        <v>60</v>
      </c>
      <c r="AA126" s="50"/>
      <c r="AB126" s="135">
        <v>-9.0909090909090939E-2</v>
      </c>
    </row>
    <row r="127" spans="2:28" ht="27.75" customHeight="1">
      <c r="B127" s="39">
        <v>99</v>
      </c>
      <c r="C127" s="610" t="s">
        <v>302</v>
      </c>
      <c r="D127" s="611">
        <v>71</v>
      </c>
      <c r="E127" s="697">
        <f>D127/G126-1</f>
        <v>-2.7397260273972601E-2</v>
      </c>
      <c r="F127" s="610" t="s">
        <v>862</v>
      </c>
      <c r="G127" s="611">
        <v>72</v>
      </c>
      <c r="H127" s="697">
        <v>0.30909090909090908</v>
      </c>
      <c r="I127" s="610" t="s">
        <v>261</v>
      </c>
      <c r="J127" s="611">
        <v>69</v>
      </c>
      <c r="K127" s="697">
        <v>-1.4285714285714235E-2</v>
      </c>
      <c r="L127" s="610" t="s">
        <v>573</v>
      </c>
      <c r="M127" s="611">
        <v>64</v>
      </c>
      <c r="N127" s="697">
        <v>0</v>
      </c>
      <c r="O127" s="613" t="s">
        <v>333</v>
      </c>
      <c r="P127" s="611">
        <v>64</v>
      </c>
      <c r="Q127" s="612"/>
      <c r="R127" s="702">
        <v>-0.13513513513513509</v>
      </c>
      <c r="U127" s="186" t="s">
        <v>248</v>
      </c>
      <c r="V127" s="215">
        <v>59</v>
      </c>
      <c r="W127" s="50"/>
      <c r="X127" s="135">
        <v>1.7241379310344751E-2</v>
      </c>
      <c r="Y127" s="185" t="s">
        <v>357</v>
      </c>
      <c r="Z127" s="215">
        <v>58</v>
      </c>
      <c r="AA127" s="50"/>
      <c r="AB127" s="135">
        <v>0.11538461538461542</v>
      </c>
    </row>
    <row r="128" spans="2:28" ht="27.75" customHeight="1" thickBot="1">
      <c r="B128" s="207">
        <v>100</v>
      </c>
      <c r="C128" s="539" t="s">
        <v>266</v>
      </c>
      <c r="D128" s="212">
        <v>70</v>
      </c>
      <c r="E128" s="126">
        <f>D128/G128-1</f>
        <v>-1.4084507042253502E-2</v>
      </c>
      <c r="F128" s="539" t="s">
        <v>266</v>
      </c>
      <c r="G128" s="212">
        <v>71</v>
      </c>
      <c r="H128" s="126">
        <v>1.4285714285714235E-2</v>
      </c>
      <c r="I128" s="195" t="s">
        <v>237</v>
      </c>
      <c r="J128" s="212">
        <v>66</v>
      </c>
      <c r="K128" s="126">
        <v>0.11864406779661008</v>
      </c>
      <c r="L128" s="195" t="s">
        <v>237</v>
      </c>
      <c r="M128" s="212">
        <v>59</v>
      </c>
      <c r="N128" s="126">
        <f>(M128/P134)-1</f>
        <v>0</v>
      </c>
      <c r="O128" s="199" t="s">
        <v>302</v>
      </c>
      <c r="P128" s="216">
        <v>63</v>
      </c>
      <c r="Q128" s="51" t="s">
        <v>199</v>
      </c>
      <c r="R128" s="696">
        <v>0.125</v>
      </c>
      <c r="U128" s="192" t="s">
        <v>357</v>
      </c>
      <c r="V128" s="216">
        <v>58</v>
      </c>
      <c r="W128" s="51" t="s">
        <v>199</v>
      </c>
      <c r="X128" s="136">
        <v>0</v>
      </c>
      <c r="Y128" s="192" t="s">
        <v>248</v>
      </c>
      <c r="Z128" s="216">
        <v>58</v>
      </c>
      <c r="AA128" s="51"/>
      <c r="AB128" s="136">
        <v>-1.6949152542372836E-2</v>
      </c>
    </row>
    <row r="129" spans="2:28" ht="39" customHeight="1"/>
    <row r="130" spans="2:28" ht="18" customHeight="1">
      <c r="F130" s="1872"/>
      <c r="G130" s="1872"/>
      <c r="H130" s="1872"/>
      <c r="I130" s="1872"/>
      <c r="J130" s="1872"/>
      <c r="K130" s="1872"/>
      <c r="L130" s="1872"/>
      <c r="M130" s="1872"/>
      <c r="N130" s="1872"/>
      <c r="O130" s="1872"/>
      <c r="P130" s="1872"/>
      <c r="Q130" s="1042"/>
    </row>
    <row r="131" spans="2:28" ht="13.35" customHeight="1" thickBot="1"/>
    <row r="132" spans="2:28" ht="30.75" customHeight="1">
      <c r="B132" s="1736" t="s">
        <v>138</v>
      </c>
      <c r="C132" s="460" t="s">
        <v>1226</v>
      </c>
      <c r="D132" s="461"/>
      <c r="E132" s="672"/>
      <c r="F132" s="460" t="s">
        <v>992</v>
      </c>
      <c r="G132" s="461"/>
      <c r="H132" s="672"/>
      <c r="I132" s="460" t="s">
        <v>854</v>
      </c>
      <c r="J132" s="461"/>
      <c r="K132" s="672"/>
      <c r="L132" s="460" t="s">
        <v>549</v>
      </c>
      <c r="M132" s="461"/>
      <c r="N132" s="672"/>
      <c r="O132" s="460" t="s">
        <v>541</v>
      </c>
      <c r="P132" s="461"/>
      <c r="Q132" s="461"/>
      <c r="R132" s="672"/>
      <c r="U132" s="462" t="s">
        <v>543</v>
      </c>
      <c r="V132" s="463"/>
      <c r="W132" s="463"/>
      <c r="X132" s="464"/>
      <c r="Y132" s="462" t="s">
        <v>545</v>
      </c>
      <c r="Z132" s="463"/>
      <c r="AA132" s="463"/>
      <c r="AB132" s="464"/>
    </row>
    <row r="133" spans="2:28" ht="30.75" customHeight="1" thickBot="1">
      <c r="B133" s="1739"/>
      <c r="C133" s="179" t="s">
        <v>1227</v>
      </c>
      <c r="D133" s="282" t="s">
        <v>457</v>
      </c>
      <c r="E133" s="113" t="s">
        <v>458</v>
      </c>
      <c r="F133" s="179" t="s">
        <v>1227</v>
      </c>
      <c r="G133" s="282" t="s">
        <v>457</v>
      </c>
      <c r="H133" s="113" t="s">
        <v>458</v>
      </c>
      <c r="I133" s="179" t="s">
        <v>1227</v>
      </c>
      <c r="J133" s="282" t="s">
        <v>457</v>
      </c>
      <c r="K133" s="113" t="s">
        <v>458</v>
      </c>
      <c r="L133" s="179" t="s">
        <v>1227</v>
      </c>
      <c r="M133" s="282" t="s">
        <v>457</v>
      </c>
      <c r="N133" s="113" t="s">
        <v>458</v>
      </c>
      <c r="O133" s="179" t="s">
        <v>1227</v>
      </c>
      <c r="P133" s="865" t="s">
        <v>457</v>
      </c>
      <c r="Q133" s="532"/>
      <c r="R133" s="113" t="s">
        <v>458</v>
      </c>
      <c r="U133" s="179" t="s">
        <v>1227</v>
      </c>
      <c r="V133" s="531" t="s">
        <v>457</v>
      </c>
      <c r="W133" s="532"/>
      <c r="X133" s="113" t="s">
        <v>458</v>
      </c>
      <c r="Y133" s="179" t="s">
        <v>1227</v>
      </c>
      <c r="Z133" s="531" t="s">
        <v>457</v>
      </c>
      <c r="AA133" s="532"/>
      <c r="AB133" s="113" t="s">
        <v>458</v>
      </c>
    </row>
    <row r="134" spans="2:28" ht="27.75" customHeight="1">
      <c r="B134" s="208">
        <v>101</v>
      </c>
      <c r="C134" s="193" t="s">
        <v>594</v>
      </c>
      <c r="D134" s="213">
        <v>69</v>
      </c>
      <c r="E134" s="124">
        <f>D134/G135-1</f>
        <v>4.5454545454545414E-2</v>
      </c>
      <c r="F134" s="193" t="s">
        <v>261</v>
      </c>
      <c r="G134" s="213">
        <v>70</v>
      </c>
      <c r="H134" s="124">
        <v>1.449275362318847E-2</v>
      </c>
      <c r="I134" s="193" t="s">
        <v>573</v>
      </c>
      <c r="J134" s="213">
        <v>65</v>
      </c>
      <c r="K134" s="124">
        <v>1.5625E-2</v>
      </c>
      <c r="L134" s="193" t="s">
        <v>1796</v>
      </c>
      <c r="M134" s="213">
        <v>58</v>
      </c>
      <c r="N134" s="124">
        <v>-9.375E-2</v>
      </c>
      <c r="O134" s="197" t="s">
        <v>237</v>
      </c>
      <c r="P134" s="214">
        <v>59</v>
      </c>
      <c r="Q134" s="49" t="s">
        <v>199</v>
      </c>
      <c r="R134" s="145">
        <v>3.5087719298245723E-2</v>
      </c>
      <c r="U134" s="184" t="s">
        <v>237</v>
      </c>
      <c r="V134" s="214">
        <v>57</v>
      </c>
      <c r="W134" s="49"/>
      <c r="X134" s="134">
        <v>0</v>
      </c>
      <c r="Y134" s="184" t="s">
        <v>237</v>
      </c>
      <c r="Z134" s="214">
        <v>57</v>
      </c>
      <c r="AA134" s="49"/>
      <c r="AB134" s="134">
        <v>5.555555555555558E-2</v>
      </c>
    </row>
    <row r="135" spans="2:28" ht="27.75" customHeight="1">
      <c r="B135" s="209">
        <v>102</v>
      </c>
      <c r="C135" s="610" t="s">
        <v>261</v>
      </c>
      <c r="D135" s="611">
        <v>68</v>
      </c>
      <c r="E135" s="697">
        <f>D135/G134-1</f>
        <v>-2.8571428571428581E-2</v>
      </c>
      <c r="F135" s="610" t="s">
        <v>594</v>
      </c>
      <c r="G135" s="611">
        <v>66</v>
      </c>
      <c r="H135" s="697">
        <v>0.10000000000000009</v>
      </c>
      <c r="I135" s="610" t="s">
        <v>594</v>
      </c>
      <c r="J135" s="611">
        <v>60</v>
      </c>
      <c r="K135" s="697">
        <v>5.2631578947368363E-2</v>
      </c>
      <c r="L135" s="610" t="s">
        <v>594</v>
      </c>
      <c r="M135" s="611">
        <v>57</v>
      </c>
      <c r="N135" s="697">
        <v>3.6363636363636376E-2</v>
      </c>
      <c r="O135" s="613" t="s">
        <v>1794</v>
      </c>
      <c r="P135" s="611">
        <v>59</v>
      </c>
      <c r="Q135" s="612" t="s">
        <v>199</v>
      </c>
      <c r="R135" s="702">
        <v>-3.2786885245901676E-2</v>
      </c>
      <c r="U135" s="185" t="s">
        <v>302</v>
      </c>
      <c r="V135" s="215">
        <v>56</v>
      </c>
      <c r="W135" s="50" t="s">
        <v>199</v>
      </c>
      <c r="X135" s="135">
        <v>1.8181818181818077E-2</v>
      </c>
      <c r="Y135" s="185" t="s">
        <v>302</v>
      </c>
      <c r="Z135" s="215">
        <v>55</v>
      </c>
      <c r="AA135" s="50"/>
      <c r="AB135" s="135">
        <v>3.7735849056603765E-2</v>
      </c>
    </row>
    <row r="136" spans="2:28" ht="27.75" customHeight="1">
      <c r="B136" s="209">
        <v>103</v>
      </c>
      <c r="C136" s="194" t="s">
        <v>579</v>
      </c>
      <c r="D136" s="210">
        <v>67</v>
      </c>
      <c r="E136" s="125">
        <f>D136/G164-1</f>
        <v>0.48888888888888893</v>
      </c>
      <c r="F136" s="194" t="s">
        <v>237</v>
      </c>
      <c r="G136" s="210">
        <v>65</v>
      </c>
      <c r="H136" s="125">
        <v>-1.5151515151515138E-2</v>
      </c>
      <c r="I136" s="194" t="s">
        <v>299</v>
      </c>
      <c r="J136" s="210">
        <v>55</v>
      </c>
      <c r="K136" s="125">
        <v>5.7692307692307709E-2</v>
      </c>
      <c r="L136" s="194" t="s">
        <v>1771</v>
      </c>
      <c r="M136" s="210">
        <v>54</v>
      </c>
      <c r="N136" s="125">
        <v>-1.8181818181818188E-2</v>
      </c>
      <c r="O136" s="198" t="s">
        <v>355</v>
      </c>
      <c r="P136" s="215">
        <v>55</v>
      </c>
      <c r="Q136" s="50" t="s">
        <v>199</v>
      </c>
      <c r="R136" s="219">
        <v>1.8518518518518601E-2</v>
      </c>
      <c r="U136" s="185" t="s">
        <v>355</v>
      </c>
      <c r="V136" s="215">
        <v>54</v>
      </c>
      <c r="W136" s="50"/>
      <c r="X136" s="223">
        <v>0</v>
      </c>
      <c r="Y136" s="185" t="s">
        <v>355</v>
      </c>
      <c r="Z136" s="215">
        <v>54</v>
      </c>
      <c r="AA136" s="50"/>
      <c r="AB136" s="135">
        <v>1.8867924528301883E-2</v>
      </c>
    </row>
    <row r="137" spans="2:28" ht="27.75" customHeight="1">
      <c r="B137" s="209">
        <v>104</v>
      </c>
      <c r="C137" s="610" t="s">
        <v>278</v>
      </c>
      <c r="D137" s="611">
        <v>66</v>
      </c>
      <c r="E137" s="697">
        <f>D137/G139-1</f>
        <v>0.15789473684210531</v>
      </c>
      <c r="F137" s="610" t="s">
        <v>573</v>
      </c>
      <c r="G137" s="611">
        <v>63</v>
      </c>
      <c r="H137" s="697">
        <v>-3.0769230769230771E-2</v>
      </c>
      <c r="I137" s="610" t="s">
        <v>862</v>
      </c>
      <c r="J137" s="611">
        <v>55</v>
      </c>
      <c r="K137" s="697">
        <v>0.375</v>
      </c>
      <c r="L137" s="610" t="s">
        <v>299</v>
      </c>
      <c r="M137" s="611">
        <v>52</v>
      </c>
      <c r="N137" s="697">
        <v>0.13043478260869557</v>
      </c>
      <c r="O137" s="613" t="s">
        <v>356</v>
      </c>
      <c r="P137" s="611">
        <v>55</v>
      </c>
      <c r="Q137" s="612"/>
      <c r="R137" s="702">
        <v>1.8518518518518601E-2</v>
      </c>
      <c r="U137" s="185" t="s">
        <v>356</v>
      </c>
      <c r="V137" s="215">
        <v>54</v>
      </c>
      <c r="W137" s="50" t="s">
        <v>199</v>
      </c>
      <c r="X137" s="135">
        <v>5.8823529411764719E-2</v>
      </c>
      <c r="Y137" s="185" t="s">
        <v>310</v>
      </c>
      <c r="Z137" s="215">
        <v>54</v>
      </c>
      <c r="AA137" s="50"/>
      <c r="AB137" s="135">
        <v>-3.5714285714285698E-2</v>
      </c>
    </row>
    <row r="138" spans="2:28" ht="27.75" customHeight="1">
      <c r="B138" s="209">
        <v>105</v>
      </c>
      <c r="C138" s="194" t="s">
        <v>573</v>
      </c>
      <c r="D138" s="210">
        <v>66</v>
      </c>
      <c r="E138" s="125">
        <f>D138/G137-1</f>
        <v>4.7619047619047672E-2</v>
      </c>
      <c r="F138" s="194" t="s">
        <v>299</v>
      </c>
      <c r="G138" s="210">
        <v>61</v>
      </c>
      <c r="H138" s="125">
        <v>0.10909090909090913</v>
      </c>
      <c r="I138" s="194" t="s">
        <v>895</v>
      </c>
      <c r="J138" s="210">
        <v>53</v>
      </c>
      <c r="K138" s="125">
        <v>3.9215686274509887E-2</v>
      </c>
      <c r="L138" s="194" t="s">
        <v>312</v>
      </c>
      <c r="M138" s="210">
        <v>52</v>
      </c>
      <c r="N138" s="125">
        <v>-1.8867924528301883E-2</v>
      </c>
      <c r="O138" s="198" t="s">
        <v>312</v>
      </c>
      <c r="P138" s="215">
        <v>53</v>
      </c>
      <c r="Q138" s="50"/>
      <c r="R138" s="219">
        <v>3.9215686274509887E-2</v>
      </c>
      <c r="U138" s="185" t="s">
        <v>254</v>
      </c>
      <c r="V138" s="215">
        <v>53</v>
      </c>
      <c r="W138" s="50" t="s">
        <v>199</v>
      </c>
      <c r="X138" s="135">
        <v>0</v>
      </c>
      <c r="Y138" s="185" t="s">
        <v>254</v>
      </c>
      <c r="Z138" s="215">
        <v>53</v>
      </c>
      <c r="AA138" s="50"/>
      <c r="AB138" s="135">
        <v>6.0000000000000053E-2</v>
      </c>
    </row>
    <row r="139" spans="2:28" ht="27.75" customHeight="1">
      <c r="B139" s="209">
        <v>106</v>
      </c>
      <c r="C139" s="610" t="s">
        <v>237</v>
      </c>
      <c r="D139" s="611">
        <v>61</v>
      </c>
      <c r="E139" s="697">
        <f>D139/G136-1</f>
        <v>-6.1538461538461542E-2</v>
      </c>
      <c r="F139" s="610" t="s">
        <v>278</v>
      </c>
      <c r="G139" s="611">
        <v>57</v>
      </c>
      <c r="H139" s="697">
        <v>0.58333333333333326</v>
      </c>
      <c r="I139" s="610" t="s">
        <v>858</v>
      </c>
      <c r="J139" s="611">
        <v>51</v>
      </c>
      <c r="K139" s="697">
        <v>-5.555555555555558E-2</v>
      </c>
      <c r="L139" s="610" t="s">
        <v>1828</v>
      </c>
      <c r="M139" s="611">
        <v>51</v>
      </c>
      <c r="N139" s="697">
        <v>0.18604651162790709</v>
      </c>
      <c r="O139" s="613" t="s">
        <v>254</v>
      </c>
      <c r="P139" s="611">
        <v>53</v>
      </c>
      <c r="Q139" s="612"/>
      <c r="R139" s="702">
        <v>0</v>
      </c>
      <c r="U139" s="185" t="s">
        <v>310</v>
      </c>
      <c r="V139" s="215">
        <v>53</v>
      </c>
      <c r="W139" s="50" t="s">
        <v>199</v>
      </c>
      <c r="X139" s="135">
        <v>-1.851851851851849E-2</v>
      </c>
      <c r="Y139" s="185" t="s">
        <v>356</v>
      </c>
      <c r="Z139" s="215">
        <v>51</v>
      </c>
      <c r="AA139" s="50"/>
      <c r="AB139" s="135">
        <v>-1.9230769230769273E-2</v>
      </c>
    </row>
    <row r="140" spans="2:28" ht="27.75" customHeight="1">
      <c r="B140" s="209">
        <v>107</v>
      </c>
      <c r="C140" s="194" t="s">
        <v>299</v>
      </c>
      <c r="D140" s="210">
        <v>61</v>
      </c>
      <c r="E140" s="125">
        <f>D140/G138-1</f>
        <v>0</v>
      </c>
      <c r="F140" s="194" t="s">
        <v>882</v>
      </c>
      <c r="G140" s="210">
        <v>57</v>
      </c>
      <c r="H140" s="125">
        <v>-0.20833333333333337</v>
      </c>
      <c r="I140" s="194" t="s">
        <v>574</v>
      </c>
      <c r="J140" s="210">
        <v>51</v>
      </c>
      <c r="K140" s="125">
        <v>2.0000000000000018E-2</v>
      </c>
      <c r="L140" s="194" t="s">
        <v>574</v>
      </c>
      <c r="M140" s="210">
        <v>50</v>
      </c>
      <c r="N140" s="125">
        <v>-5.6603773584905648E-2</v>
      </c>
      <c r="O140" s="198" t="s">
        <v>357</v>
      </c>
      <c r="P140" s="215">
        <v>51</v>
      </c>
      <c r="Q140" s="50"/>
      <c r="R140" s="219">
        <v>-0.12068965517241381</v>
      </c>
      <c r="U140" s="203" t="s">
        <v>297</v>
      </c>
      <c r="V140" s="215">
        <v>52</v>
      </c>
      <c r="W140" s="50" t="s">
        <v>199</v>
      </c>
      <c r="X140" s="135">
        <v>4.0000000000000036E-2</v>
      </c>
      <c r="Y140" s="203" t="s">
        <v>297</v>
      </c>
      <c r="Z140" s="215">
        <v>50</v>
      </c>
      <c r="AA140" s="50"/>
      <c r="AB140" s="135">
        <v>4.1666666666666741E-2</v>
      </c>
    </row>
    <row r="141" spans="2:28" ht="27.75" customHeight="1">
      <c r="B141" s="209">
        <v>108</v>
      </c>
      <c r="C141" s="610" t="s">
        <v>295</v>
      </c>
      <c r="D141" s="611">
        <v>59</v>
      </c>
      <c r="E141" s="697">
        <f>D141/G142-1</f>
        <v>7.2727272727272751E-2</v>
      </c>
      <c r="F141" s="610" t="s">
        <v>895</v>
      </c>
      <c r="G141" s="611">
        <v>55</v>
      </c>
      <c r="H141" s="697">
        <v>3.7735849056603765E-2</v>
      </c>
      <c r="I141" s="610" t="s">
        <v>312</v>
      </c>
      <c r="J141" s="611">
        <v>50</v>
      </c>
      <c r="K141" s="697">
        <v>-3.8461538461538436E-2</v>
      </c>
      <c r="L141" s="610" t="s">
        <v>592</v>
      </c>
      <c r="M141" s="611">
        <v>50</v>
      </c>
      <c r="N141" s="697">
        <v>0.47058823529411775</v>
      </c>
      <c r="O141" s="613" t="s">
        <v>310</v>
      </c>
      <c r="P141" s="611">
        <v>51</v>
      </c>
      <c r="Q141" s="612"/>
      <c r="R141" s="702">
        <v>-3.7735849056603765E-2</v>
      </c>
      <c r="U141" s="185" t="s">
        <v>312</v>
      </c>
      <c r="V141" s="215">
        <v>51</v>
      </c>
      <c r="W141" s="50" t="s">
        <v>199</v>
      </c>
      <c r="X141" s="135">
        <v>0.1333333333333333</v>
      </c>
      <c r="Y141" s="185" t="s">
        <v>299</v>
      </c>
      <c r="Z141" s="215">
        <v>49</v>
      </c>
      <c r="AA141" s="50"/>
      <c r="AB141" s="135">
        <v>8.8888888888888795E-2</v>
      </c>
    </row>
    <row r="142" spans="2:28" ht="27.75" customHeight="1">
      <c r="B142" s="209">
        <v>109</v>
      </c>
      <c r="C142" s="194" t="s">
        <v>895</v>
      </c>
      <c r="D142" s="210">
        <v>58</v>
      </c>
      <c r="E142" s="125">
        <f>D142/G141-1</f>
        <v>5.4545454545454453E-2</v>
      </c>
      <c r="F142" s="194" t="s">
        <v>295</v>
      </c>
      <c r="G142" s="210">
        <v>55</v>
      </c>
      <c r="H142" s="125">
        <v>0.19565217391304346</v>
      </c>
      <c r="I142" s="194" t="s">
        <v>872</v>
      </c>
      <c r="J142" s="210">
        <v>49</v>
      </c>
      <c r="K142" s="125">
        <v>0</v>
      </c>
      <c r="L142" s="194" t="s">
        <v>1793</v>
      </c>
      <c r="M142" s="210">
        <v>49</v>
      </c>
      <c r="N142" s="125">
        <v>-3.9215686274509776E-2</v>
      </c>
      <c r="O142" s="202" t="s">
        <v>283</v>
      </c>
      <c r="P142" s="215">
        <v>48</v>
      </c>
      <c r="Q142" s="50" t="s">
        <v>199</v>
      </c>
      <c r="R142" s="219">
        <v>4.3478260869565188E-2</v>
      </c>
      <c r="U142" s="185" t="s">
        <v>354</v>
      </c>
      <c r="V142" s="215">
        <v>49</v>
      </c>
      <c r="W142" s="50" t="s">
        <v>199</v>
      </c>
      <c r="X142" s="135">
        <v>2.0833333333333259E-2</v>
      </c>
      <c r="Y142" s="185" t="s">
        <v>333</v>
      </c>
      <c r="Z142" s="215">
        <v>49</v>
      </c>
      <c r="AA142" s="50"/>
      <c r="AB142" s="135">
        <v>0</v>
      </c>
    </row>
    <row r="143" spans="2:28" ht="27.75" customHeight="1">
      <c r="B143" s="209">
        <v>110</v>
      </c>
      <c r="C143" s="610" t="s">
        <v>285</v>
      </c>
      <c r="D143" s="611">
        <v>54</v>
      </c>
      <c r="E143" s="697">
        <f>D143/G144-1</f>
        <v>3.8461538461538547E-2</v>
      </c>
      <c r="F143" s="610" t="s">
        <v>592</v>
      </c>
      <c r="G143" s="611">
        <v>52</v>
      </c>
      <c r="H143" s="697">
        <v>0.13043478260869557</v>
      </c>
      <c r="I143" s="610" t="s">
        <v>305</v>
      </c>
      <c r="J143" s="611">
        <v>48</v>
      </c>
      <c r="K143" s="697">
        <v>0.11627906976744184</v>
      </c>
      <c r="L143" s="617" t="s">
        <v>283</v>
      </c>
      <c r="M143" s="611">
        <v>48</v>
      </c>
      <c r="N143" s="697">
        <v>0</v>
      </c>
      <c r="O143" s="613" t="s">
        <v>315</v>
      </c>
      <c r="P143" s="611">
        <v>48</v>
      </c>
      <c r="Q143" s="612"/>
      <c r="R143" s="702">
        <v>-0.28358208955223885</v>
      </c>
      <c r="U143" s="185" t="s">
        <v>259</v>
      </c>
      <c r="V143" s="215">
        <v>49</v>
      </c>
      <c r="W143" s="50" t="s">
        <v>199</v>
      </c>
      <c r="X143" s="135">
        <v>4.2553191489361764E-2</v>
      </c>
      <c r="Y143" s="185" t="s">
        <v>361</v>
      </c>
      <c r="Z143" s="215">
        <v>49</v>
      </c>
      <c r="AA143" s="50"/>
      <c r="AB143" s="135">
        <v>0</v>
      </c>
    </row>
    <row r="144" spans="2:28" ht="27.75" customHeight="1">
      <c r="B144" s="209">
        <v>111</v>
      </c>
      <c r="C144" s="194" t="s">
        <v>333</v>
      </c>
      <c r="D144" s="210">
        <v>53</v>
      </c>
      <c r="E144" s="125">
        <f>D144/G147-1</f>
        <v>3.9215686274509887E-2</v>
      </c>
      <c r="F144" s="232" t="s">
        <v>285</v>
      </c>
      <c r="G144" s="210">
        <v>52</v>
      </c>
      <c r="H144" s="125">
        <v>0.1063829787234043</v>
      </c>
      <c r="I144" s="234" t="s">
        <v>283</v>
      </c>
      <c r="J144" s="210">
        <v>47</v>
      </c>
      <c r="K144" s="125">
        <v>-2.083333333333337E-2</v>
      </c>
      <c r="L144" s="232" t="s">
        <v>247</v>
      </c>
      <c r="M144" s="210">
        <v>47</v>
      </c>
      <c r="N144" s="873">
        <f>(M144/P177)-1</f>
        <v>1.0434782608695654</v>
      </c>
      <c r="O144" s="198" t="s">
        <v>358</v>
      </c>
      <c r="P144" s="215">
        <v>47</v>
      </c>
      <c r="Q144" s="50"/>
      <c r="R144" s="219">
        <v>6.8181818181818121E-2</v>
      </c>
      <c r="U144" s="203" t="s">
        <v>283</v>
      </c>
      <c r="V144" s="215">
        <v>46</v>
      </c>
      <c r="W144" s="50" t="s">
        <v>199</v>
      </c>
      <c r="X144" s="148">
        <v>0</v>
      </c>
      <c r="Y144" s="185" t="s">
        <v>354</v>
      </c>
      <c r="Z144" s="215">
        <v>48</v>
      </c>
      <c r="AA144" s="50"/>
      <c r="AB144" s="135">
        <v>0.11627906976744184</v>
      </c>
    </row>
    <row r="145" spans="2:28" ht="27.75" customHeight="1">
      <c r="B145" s="209">
        <v>112</v>
      </c>
      <c r="C145" s="610" t="s">
        <v>574</v>
      </c>
      <c r="D145" s="611">
        <v>52</v>
      </c>
      <c r="E145" s="697">
        <f>D145/G145-1</f>
        <v>0</v>
      </c>
      <c r="F145" s="610" t="s">
        <v>574</v>
      </c>
      <c r="G145" s="611">
        <v>52</v>
      </c>
      <c r="H145" s="697">
        <v>1.9607843137254832E-2</v>
      </c>
      <c r="I145" s="610" t="s">
        <v>285</v>
      </c>
      <c r="J145" s="611">
        <v>47</v>
      </c>
      <c r="K145" s="697">
        <v>0</v>
      </c>
      <c r="L145" s="610" t="s">
        <v>249</v>
      </c>
      <c r="M145" s="611">
        <v>47</v>
      </c>
      <c r="N145" s="697">
        <v>0.11904761904761907</v>
      </c>
      <c r="O145" s="613" t="s">
        <v>299</v>
      </c>
      <c r="P145" s="611">
        <v>46</v>
      </c>
      <c r="Q145" s="612" t="s">
        <v>199</v>
      </c>
      <c r="R145" s="702">
        <v>2.2222222222222143E-2</v>
      </c>
      <c r="U145" s="185" t="s">
        <v>299</v>
      </c>
      <c r="V145" s="215">
        <v>45</v>
      </c>
      <c r="W145" s="50" t="s">
        <v>199</v>
      </c>
      <c r="X145" s="223">
        <v>-8.1632653061224469E-2</v>
      </c>
      <c r="Y145" s="185" t="s">
        <v>259</v>
      </c>
      <c r="Z145" s="215">
        <v>47</v>
      </c>
      <c r="AA145" s="50"/>
      <c r="AB145" s="135">
        <v>6.8181818181818121E-2</v>
      </c>
    </row>
    <row r="146" spans="2:28" ht="27.75" customHeight="1">
      <c r="B146" s="209">
        <v>113</v>
      </c>
      <c r="C146" s="194" t="s">
        <v>887</v>
      </c>
      <c r="D146" s="210">
        <v>52</v>
      </c>
      <c r="E146" s="125">
        <f>D146/G154-1</f>
        <v>0.1063829787234043</v>
      </c>
      <c r="F146" s="194" t="s">
        <v>872</v>
      </c>
      <c r="G146" s="210">
        <v>51</v>
      </c>
      <c r="H146" s="125">
        <v>4.081632653061229E-2</v>
      </c>
      <c r="I146" s="194" t="s">
        <v>259</v>
      </c>
      <c r="J146" s="210">
        <v>47</v>
      </c>
      <c r="K146" s="125">
        <v>2.1739130434782705E-2</v>
      </c>
      <c r="L146" s="194" t="s">
        <v>315</v>
      </c>
      <c r="M146" s="210">
        <v>47</v>
      </c>
      <c r="N146" s="125">
        <v>-2.083333333333337E-2</v>
      </c>
      <c r="O146" s="198" t="s">
        <v>259</v>
      </c>
      <c r="P146" s="215">
        <v>46</v>
      </c>
      <c r="Q146" s="50"/>
      <c r="R146" s="219">
        <v>-6.1224489795918324E-2</v>
      </c>
      <c r="U146" s="185" t="s">
        <v>361</v>
      </c>
      <c r="V146" s="215">
        <v>45</v>
      </c>
      <c r="W146" s="50" t="s">
        <v>199</v>
      </c>
      <c r="X146" s="135">
        <v>-8.1632653061224469E-2</v>
      </c>
      <c r="Y146" s="203" t="s">
        <v>283</v>
      </c>
      <c r="Z146" s="215">
        <v>46</v>
      </c>
      <c r="AA146" s="50"/>
      <c r="AB146" s="135">
        <v>0.12195121951219523</v>
      </c>
    </row>
    <row r="147" spans="2:28" ht="27.75" customHeight="1">
      <c r="B147" s="209">
        <v>114</v>
      </c>
      <c r="C147" s="617" t="s">
        <v>283</v>
      </c>
      <c r="D147" s="611">
        <v>51</v>
      </c>
      <c r="E147" s="697">
        <f>D147/G149-1</f>
        <v>6.25E-2</v>
      </c>
      <c r="F147" s="610" t="s">
        <v>333</v>
      </c>
      <c r="G147" s="611">
        <v>51</v>
      </c>
      <c r="H147" s="697">
        <v>0.1333333333333333</v>
      </c>
      <c r="I147" s="610" t="s">
        <v>873</v>
      </c>
      <c r="J147" s="611">
        <v>46</v>
      </c>
      <c r="K147" s="697">
        <v>2.2222222222222143E-2</v>
      </c>
      <c r="L147" s="610" t="s">
        <v>1802</v>
      </c>
      <c r="M147" s="611">
        <v>47</v>
      </c>
      <c r="N147" s="697">
        <f>(M147/P164)-1</f>
        <v>0.34285714285714275</v>
      </c>
      <c r="O147" s="613" t="s">
        <v>359</v>
      </c>
      <c r="P147" s="611">
        <v>46</v>
      </c>
      <c r="Q147" s="612"/>
      <c r="R147" s="702">
        <v>6.9767441860465018E-2</v>
      </c>
      <c r="U147" s="185" t="s">
        <v>358</v>
      </c>
      <c r="V147" s="215">
        <v>44</v>
      </c>
      <c r="W147" s="50"/>
      <c r="X147" s="135">
        <v>0.12820512820512819</v>
      </c>
      <c r="Y147" s="185" t="s">
        <v>312</v>
      </c>
      <c r="Z147" s="215">
        <v>45</v>
      </c>
      <c r="AA147" s="50"/>
      <c r="AB147" s="135">
        <v>4.6511627906976827E-2</v>
      </c>
    </row>
    <row r="148" spans="2:28" ht="27.75" customHeight="1">
      <c r="B148" s="209">
        <v>115</v>
      </c>
      <c r="C148" s="194" t="s">
        <v>912</v>
      </c>
      <c r="D148" s="210">
        <v>51</v>
      </c>
      <c r="E148" s="125">
        <f>D148/G148-1</f>
        <v>2.0000000000000018E-2</v>
      </c>
      <c r="F148" s="194" t="s">
        <v>912</v>
      </c>
      <c r="G148" s="210">
        <v>50</v>
      </c>
      <c r="H148" s="125">
        <v>0.61290322580645151</v>
      </c>
      <c r="I148" s="194" t="s">
        <v>249</v>
      </c>
      <c r="J148" s="210">
        <v>46</v>
      </c>
      <c r="K148" s="125">
        <v>-2.1276595744680882E-2</v>
      </c>
      <c r="L148" s="194" t="s">
        <v>259</v>
      </c>
      <c r="M148" s="210">
        <v>46</v>
      </c>
      <c r="N148" s="125">
        <v>0</v>
      </c>
      <c r="O148" s="198" t="s">
        <v>318</v>
      </c>
      <c r="P148" s="215">
        <v>44</v>
      </c>
      <c r="Q148" s="50" t="s">
        <v>199</v>
      </c>
      <c r="R148" s="219">
        <v>7.3170731707317138E-2</v>
      </c>
      <c r="U148" s="185" t="s">
        <v>359</v>
      </c>
      <c r="V148" s="215">
        <v>43</v>
      </c>
      <c r="W148" s="50" t="s">
        <v>199</v>
      </c>
      <c r="X148" s="135">
        <v>0</v>
      </c>
      <c r="Y148" s="185" t="s">
        <v>360</v>
      </c>
      <c r="Z148" s="215">
        <v>44</v>
      </c>
      <c r="AA148" s="50"/>
      <c r="AB148" s="135">
        <v>-2.2222222222222254E-2</v>
      </c>
    </row>
    <row r="149" spans="2:28" ht="27.75" customHeight="1">
      <c r="B149" s="209">
        <v>116</v>
      </c>
      <c r="C149" s="610" t="s">
        <v>320</v>
      </c>
      <c r="D149" s="611">
        <v>51</v>
      </c>
      <c r="E149" s="697">
        <f>D149/G156-1</f>
        <v>0.1333333333333333</v>
      </c>
      <c r="F149" s="617" t="s">
        <v>283</v>
      </c>
      <c r="G149" s="611">
        <v>48</v>
      </c>
      <c r="H149" s="697">
        <v>2.1276595744680771E-2</v>
      </c>
      <c r="I149" s="610" t="s">
        <v>592</v>
      </c>
      <c r="J149" s="611">
        <v>46</v>
      </c>
      <c r="K149" s="697">
        <v>-7.999999999999996E-2</v>
      </c>
      <c r="L149" s="610" t="s">
        <v>1821</v>
      </c>
      <c r="M149" s="611">
        <v>46</v>
      </c>
      <c r="N149" s="697">
        <v>0</v>
      </c>
      <c r="O149" s="616" t="s">
        <v>297</v>
      </c>
      <c r="P149" s="611">
        <v>43</v>
      </c>
      <c r="Q149" s="612"/>
      <c r="R149" s="702">
        <v>-0.17307692307692313</v>
      </c>
      <c r="U149" s="185" t="s">
        <v>279</v>
      </c>
      <c r="V149" s="215">
        <v>43</v>
      </c>
      <c r="W149" s="50" t="s">
        <v>199</v>
      </c>
      <c r="X149" s="135">
        <v>2.3809523809523725E-2</v>
      </c>
      <c r="Y149" s="185" t="s">
        <v>359</v>
      </c>
      <c r="Z149" s="215">
        <v>43</v>
      </c>
      <c r="AA149" s="50"/>
      <c r="AB149" s="135">
        <v>0.10256410256410264</v>
      </c>
    </row>
    <row r="150" spans="2:28" ht="27.75" customHeight="1">
      <c r="B150" s="209">
        <v>117</v>
      </c>
      <c r="C150" s="194" t="s">
        <v>872</v>
      </c>
      <c r="D150" s="210">
        <v>50</v>
      </c>
      <c r="E150" s="125">
        <f>D150/G146-1</f>
        <v>-1.9607843137254943E-2</v>
      </c>
      <c r="F150" s="194" t="s">
        <v>249</v>
      </c>
      <c r="G150" s="210">
        <v>48</v>
      </c>
      <c r="H150" s="125">
        <v>4.3478260869565188E-2</v>
      </c>
      <c r="I150" s="234" t="s">
        <v>1236</v>
      </c>
      <c r="J150" s="210">
        <v>46</v>
      </c>
      <c r="K150" s="125">
        <v>6.9767441860465018E-2</v>
      </c>
      <c r="L150" s="194" t="s">
        <v>1789</v>
      </c>
      <c r="M150" s="210">
        <v>45</v>
      </c>
      <c r="N150" s="125">
        <v>-4.2553191489361653E-2</v>
      </c>
      <c r="O150" s="198" t="s">
        <v>360</v>
      </c>
      <c r="P150" s="215">
        <v>43</v>
      </c>
      <c r="Q150" s="50"/>
      <c r="R150" s="219">
        <v>7.4999999999999956E-2</v>
      </c>
      <c r="U150" s="185" t="s">
        <v>363</v>
      </c>
      <c r="V150" s="215">
        <v>42</v>
      </c>
      <c r="W150" s="50" t="s">
        <v>199</v>
      </c>
      <c r="X150" s="135">
        <v>7.6923076923076872E-2</v>
      </c>
      <c r="Y150" s="185" t="s">
        <v>279</v>
      </c>
      <c r="Z150" s="215">
        <v>42</v>
      </c>
      <c r="AA150" s="50" t="s">
        <v>199</v>
      </c>
      <c r="AB150" s="135">
        <v>2.4390243902439046E-2</v>
      </c>
    </row>
    <row r="151" spans="2:28" ht="27.75" customHeight="1">
      <c r="B151" s="209">
        <v>118</v>
      </c>
      <c r="C151" s="610" t="s">
        <v>296</v>
      </c>
      <c r="D151" s="611">
        <v>49</v>
      </c>
      <c r="E151" s="697">
        <f>D151/G155-1</f>
        <v>8.8888888888888795E-2</v>
      </c>
      <c r="F151" s="610" t="s">
        <v>873</v>
      </c>
      <c r="G151" s="611">
        <v>47</v>
      </c>
      <c r="H151" s="697">
        <v>2.1739130434782705E-2</v>
      </c>
      <c r="I151" s="610" t="s">
        <v>295</v>
      </c>
      <c r="J151" s="611">
        <v>46</v>
      </c>
      <c r="K151" s="697">
        <v>0.2432432432432432</v>
      </c>
      <c r="L151" s="610" t="s">
        <v>279</v>
      </c>
      <c r="M151" s="611">
        <v>44</v>
      </c>
      <c r="N151" s="697">
        <v>2.3255813953488413E-2</v>
      </c>
      <c r="O151" s="613" t="s">
        <v>361</v>
      </c>
      <c r="P151" s="611">
        <v>43</v>
      </c>
      <c r="Q151" s="612"/>
      <c r="R151" s="702">
        <v>-4.4444444444444398E-2</v>
      </c>
      <c r="U151" s="185" t="s">
        <v>318</v>
      </c>
      <c r="V151" s="215">
        <v>41</v>
      </c>
      <c r="W151" s="50"/>
      <c r="X151" s="223">
        <v>0.17142857142857149</v>
      </c>
      <c r="Y151" s="185" t="s">
        <v>358</v>
      </c>
      <c r="Z151" s="215">
        <v>39</v>
      </c>
      <c r="AA151" s="50"/>
      <c r="AB151" s="135">
        <v>2.6315789473684292E-2</v>
      </c>
    </row>
    <row r="152" spans="2:28" ht="27.75" customHeight="1">
      <c r="B152" s="209">
        <v>119</v>
      </c>
      <c r="C152" s="232" t="s">
        <v>247</v>
      </c>
      <c r="D152" s="210">
        <v>49</v>
      </c>
      <c r="E152" s="125">
        <f>D152/G153-1</f>
        <v>4.2553191489361764E-2</v>
      </c>
      <c r="F152" s="234" t="s">
        <v>968</v>
      </c>
      <c r="G152" s="210">
        <v>47</v>
      </c>
      <c r="H152" s="125">
        <v>2.1739130434782705E-2</v>
      </c>
      <c r="I152" s="194" t="s">
        <v>320</v>
      </c>
      <c r="J152" s="210">
        <v>45</v>
      </c>
      <c r="K152" s="125">
        <v>4.6511627906976827E-2</v>
      </c>
      <c r="L152" s="194" t="s">
        <v>1797</v>
      </c>
      <c r="M152" s="210">
        <v>44</v>
      </c>
      <c r="N152" s="125">
        <v>2.3255813953488413E-2</v>
      </c>
      <c r="O152" s="198" t="s">
        <v>362</v>
      </c>
      <c r="P152" s="215">
        <v>43</v>
      </c>
      <c r="Q152" s="50" t="s">
        <v>199</v>
      </c>
      <c r="R152" s="218">
        <v>9.75</v>
      </c>
      <c r="U152" s="185" t="s">
        <v>304</v>
      </c>
      <c r="V152" s="215">
        <v>40</v>
      </c>
      <c r="W152" s="50"/>
      <c r="X152" s="135">
        <v>0.14285714285714279</v>
      </c>
      <c r="Y152" s="185" t="s">
        <v>363</v>
      </c>
      <c r="Z152" s="215">
        <v>39</v>
      </c>
      <c r="AA152" s="50"/>
      <c r="AB152" s="135">
        <v>2.6315789473684292E-2</v>
      </c>
    </row>
    <row r="153" spans="2:28" ht="27.75" customHeight="1">
      <c r="B153" s="209">
        <v>120</v>
      </c>
      <c r="C153" s="610" t="s">
        <v>312</v>
      </c>
      <c r="D153" s="611">
        <v>49</v>
      </c>
      <c r="E153" s="697">
        <f>D153/G166-1</f>
        <v>0.11363636363636354</v>
      </c>
      <c r="F153" s="618" t="s">
        <v>247</v>
      </c>
      <c r="G153" s="611">
        <v>47</v>
      </c>
      <c r="H153" s="697">
        <v>4.4444444444444509E-2</v>
      </c>
      <c r="I153" s="618" t="s">
        <v>247</v>
      </c>
      <c r="J153" s="611">
        <v>45</v>
      </c>
      <c r="K153" s="697">
        <v>-4.2553191489361653E-2</v>
      </c>
      <c r="L153" s="610" t="s">
        <v>596</v>
      </c>
      <c r="M153" s="611">
        <v>43</v>
      </c>
      <c r="N153" s="697">
        <f>(M153/P156)-1</f>
        <v>4.8780487804878092E-2</v>
      </c>
      <c r="O153" s="613" t="s">
        <v>279</v>
      </c>
      <c r="P153" s="611">
        <v>43</v>
      </c>
      <c r="Q153" s="612"/>
      <c r="R153" s="702">
        <v>0</v>
      </c>
      <c r="U153" s="185" t="s">
        <v>360</v>
      </c>
      <c r="V153" s="215">
        <v>40</v>
      </c>
      <c r="W153" s="50" t="s">
        <v>199</v>
      </c>
      <c r="X153" s="135">
        <v>-9.0909090909090939E-2</v>
      </c>
      <c r="Y153" s="185" t="s">
        <v>305</v>
      </c>
      <c r="Z153" s="215">
        <v>37</v>
      </c>
      <c r="AA153" s="50"/>
      <c r="AB153" s="135">
        <v>0.1212121212121211</v>
      </c>
    </row>
    <row r="154" spans="2:28" ht="27.75" customHeight="1">
      <c r="B154" s="209">
        <v>121</v>
      </c>
      <c r="C154" s="194" t="s">
        <v>249</v>
      </c>
      <c r="D154" s="210">
        <v>49</v>
      </c>
      <c r="E154" s="125">
        <f>D154/G150-1</f>
        <v>2.0833333333333259E-2</v>
      </c>
      <c r="F154" s="194" t="s">
        <v>887</v>
      </c>
      <c r="G154" s="210">
        <v>47</v>
      </c>
      <c r="H154" s="125">
        <v>4.4444444444444509E-2</v>
      </c>
      <c r="I154" s="194" t="s">
        <v>333</v>
      </c>
      <c r="J154" s="210">
        <v>45</v>
      </c>
      <c r="K154" s="125">
        <v>-0.22413793103448276</v>
      </c>
      <c r="L154" s="194" t="s">
        <v>320</v>
      </c>
      <c r="M154" s="210">
        <v>43</v>
      </c>
      <c r="N154" s="873">
        <v>3.3</v>
      </c>
      <c r="O154" s="198" t="s">
        <v>249</v>
      </c>
      <c r="P154" s="215">
        <v>42</v>
      </c>
      <c r="Q154" s="50"/>
      <c r="R154" s="219">
        <v>0.39999999999999991</v>
      </c>
      <c r="U154" s="185" t="s">
        <v>364</v>
      </c>
      <c r="V154" s="215">
        <v>37</v>
      </c>
      <c r="W154" s="50"/>
      <c r="X154" s="135">
        <v>0.1212121212121211</v>
      </c>
      <c r="Y154" s="186" t="s">
        <v>367</v>
      </c>
      <c r="Z154" s="215">
        <v>35</v>
      </c>
      <c r="AA154" s="50"/>
      <c r="AB154" s="135">
        <v>9.375E-2</v>
      </c>
    </row>
    <row r="155" spans="2:28" ht="27.75" customHeight="1">
      <c r="B155" s="209">
        <v>122</v>
      </c>
      <c r="C155" s="617" t="s">
        <v>297</v>
      </c>
      <c r="D155" s="611">
        <v>48</v>
      </c>
      <c r="E155" s="697">
        <f>D155/G152-1</f>
        <v>2.1276595744680771E-2</v>
      </c>
      <c r="F155" s="610" t="s">
        <v>296</v>
      </c>
      <c r="G155" s="611">
        <v>45</v>
      </c>
      <c r="H155" s="896">
        <v>1.0454545454545454</v>
      </c>
      <c r="I155" s="610" t="s">
        <v>887</v>
      </c>
      <c r="J155" s="611">
        <v>45</v>
      </c>
      <c r="K155" s="697">
        <v>-2.1739130434782594E-2</v>
      </c>
      <c r="L155" s="617" t="s">
        <v>1236</v>
      </c>
      <c r="M155" s="611">
        <v>43</v>
      </c>
      <c r="N155" s="697">
        <v>0</v>
      </c>
      <c r="O155" s="613" t="s">
        <v>305</v>
      </c>
      <c r="P155" s="611">
        <v>42</v>
      </c>
      <c r="Q155" s="612"/>
      <c r="R155" s="702">
        <v>0.13513513513513509</v>
      </c>
      <c r="U155" s="185" t="s">
        <v>305</v>
      </c>
      <c r="V155" s="215">
        <v>37</v>
      </c>
      <c r="W155" s="50" t="s">
        <v>199</v>
      </c>
      <c r="X155" s="135">
        <v>0</v>
      </c>
      <c r="Y155" s="186" t="s">
        <v>318</v>
      </c>
      <c r="Z155" s="215">
        <v>35</v>
      </c>
      <c r="AA155" s="50"/>
      <c r="AB155" s="135">
        <v>0.25</v>
      </c>
    </row>
    <row r="156" spans="2:28" ht="27.75" customHeight="1">
      <c r="B156" s="209">
        <v>123</v>
      </c>
      <c r="C156" s="194" t="s">
        <v>873</v>
      </c>
      <c r="D156" s="210">
        <v>46</v>
      </c>
      <c r="E156" s="125">
        <f>D156/G151-1</f>
        <v>-2.1276595744680882E-2</v>
      </c>
      <c r="F156" s="194" t="s">
        <v>320</v>
      </c>
      <c r="G156" s="210">
        <v>45</v>
      </c>
      <c r="H156" s="125">
        <v>0</v>
      </c>
      <c r="I156" s="194" t="s">
        <v>279</v>
      </c>
      <c r="J156" s="210">
        <v>45</v>
      </c>
      <c r="K156" s="125">
        <v>2.2727272727272707E-2</v>
      </c>
      <c r="L156" s="194" t="s">
        <v>305</v>
      </c>
      <c r="M156" s="210">
        <v>43</v>
      </c>
      <c r="N156" s="125">
        <v>2.3809523809523725E-2</v>
      </c>
      <c r="O156" s="198" t="s">
        <v>304</v>
      </c>
      <c r="P156" s="215">
        <v>41</v>
      </c>
      <c r="Q156" s="50"/>
      <c r="R156" s="219">
        <v>2.4999999999999911E-2</v>
      </c>
      <c r="U156" s="186" t="s">
        <v>303</v>
      </c>
      <c r="V156" s="215">
        <v>35</v>
      </c>
      <c r="W156" s="50" t="s">
        <v>199</v>
      </c>
      <c r="X156" s="135">
        <v>0</v>
      </c>
      <c r="Y156" s="185" t="s">
        <v>304</v>
      </c>
      <c r="Z156" s="215">
        <v>35</v>
      </c>
      <c r="AA156" s="50"/>
      <c r="AB156" s="135">
        <v>6.0606060606060552E-2</v>
      </c>
    </row>
    <row r="157" spans="2:28" ht="27.75" customHeight="1">
      <c r="B157" s="209">
        <v>124</v>
      </c>
      <c r="C157" s="610" t="s">
        <v>259</v>
      </c>
      <c r="D157" s="611">
        <v>45</v>
      </c>
      <c r="E157" s="697">
        <f>D157/G158-1</f>
        <v>0</v>
      </c>
      <c r="F157" s="610" t="s">
        <v>305</v>
      </c>
      <c r="G157" s="611">
        <v>45</v>
      </c>
      <c r="H157" s="697">
        <v>-6.25E-2</v>
      </c>
      <c r="I157" s="610" t="s">
        <v>310</v>
      </c>
      <c r="J157" s="611">
        <v>44</v>
      </c>
      <c r="K157" s="697">
        <v>4.7619047619047672E-2</v>
      </c>
      <c r="L157" s="610" t="s">
        <v>310</v>
      </c>
      <c r="M157" s="611">
        <v>42</v>
      </c>
      <c r="N157" s="697">
        <v>-0.17647058823529416</v>
      </c>
      <c r="O157" s="613" t="s">
        <v>363</v>
      </c>
      <c r="P157" s="611">
        <v>37</v>
      </c>
      <c r="Q157" s="612" t="s">
        <v>199</v>
      </c>
      <c r="R157" s="702">
        <v>-0.11904761904761907</v>
      </c>
      <c r="U157" s="186" t="s">
        <v>295</v>
      </c>
      <c r="V157" s="215">
        <v>35</v>
      </c>
      <c r="W157" s="50"/>
      <c r="X157" s="135">
        <v>0.29629629629629628</v>
      </c>
      <c r="Y157" s="185" t="s">
        <v>303</v>
      </c>
      <c r="Z157" s="215">
        <v>35</v>
      </c>
      <c r="AA157" s="50"/>
      <c r="AB157" s="135">
        <v>-5.4054054054054057E-2</v>
      </c>
    </row>
    <row r="158" spans="2:28" ht="27.75" customHeight="1" thickBot="1">
      <c r="B158" s="207">
        <v>125</v>
      </c>
      <c r="C158" s="195" t="s">
        <v>871</v>
      </c>
      <c r="D158" s="212">
        <v>45</v>
      </c>
      <c r="E158" s="126">
        <f>D158/G167-1</f>
        <v>2.2727272727272707E-2</v>
      </c>
      <c r="F158" s="195" t="s">
        <v>259</v>
      </c>
      <c r="G158" s="212">
        <v>45</v>
      </c>
      <c r="H158" s="126">
        <v>-4.2553191489361653E-2</v>
      </c>
      <c r="I158" s="195" t="s">
        <v>871</v>
      </c>
      <c r="J158" s="212">
        <v>43</v>
      </c>
      <c r="K158" s="126">
        <v>-2.2727272727272707E-2</v>
      </c>
      <c r="L158" s="195" t="s">
        <v>579</v>
      </c>
      <c r="M158" s="212">
        <v>42</v>
      </c>
      <c r="N158" s="126">
        <v>-2.3255813953488413E-2</v>
      </c>
      <c r="O158" s="199" t="s">
        <v>295</v>
      </c>
      <c r="P158" s="216">
        <v>37</v>
      </c>
      <c r="Q158" s="51"/>
      <c r="R158" s="696">
        <v>5.7142857142857162E-2</v>
      </c>
      <c r="U158" s="192" t="s">
        <v>365</v>
      </c>
      <c r="V158" s="216">
        <v>32</v>
      </c>
      <c r="W158" s="51" t="s">
        <v>199</v>
      </c>
      <c r="X158" s="136">
        <v>-5.8823529411764719E-2</v>
      </c>
      <c r="Y158" s="192" t="s">
        <v>365</v>
      </c>
      <c r="Z158" s="216">
        <v>34</v>
      </c>
      <c r="AA158" s="51"/>
      <c r="AB158" s="136">
        <v>-5.555555555555558E-2</v>
      </c>
    </row>
    <row r="159" spans="2:28" ht="39" customHeight="1"/>
    <row r="160" spans="2:28" ht="17.25" customHeight="1">
      <c r="F160" s="1872"/>
      <c r="G160" s="1872"/>
      <c r="H160" s="1872"/>
      <c r="I160" s="1872"/>
      <c r="J160" s="1872"/>
      <c r="K160" s="1872"/>
      <c r="L160" s="1872"/>
      <c r="M160" s="1872"/>
      <c r="N160" s="1872"/>
      <c r="O160" s="1872"/>
      <c r="P160" s="1872"/>
      <c r="Q160" s="1042"/>
    </row>
    <row r="161" spans="2:28" ht="13.35" customHeight="1" thickBot="1"/>
    <row r="162" spans="2:28" ht="30.75" customHeight="1">
      <c r="B162" s="1736" t="s">
        <v>138</v>
      </c>
      <c r="C162" s="460" t="s">
        <v>1226</v>
      </c>
      <c r="D162" s="461"/>
      <c r="E162" s="672"/>
      <c r="F162" s="460" t="s">
        <v>992</v>
      </c>
      <c r="G162" s="461"/>
      <c r="H162" s="672"/>
      <c r="I162" s="460" t="s">
        <v>854</v>
      </c>
      <c r="J162" s="461"/>
      <c r="K162" s="672"/>
      <c r="L162" s="460" t="s">
        <v>549</v>
      </c>
      <c r="M162" s="461"/>
      <c r="N162" s="672"/>
      <c r="O162" s="460" t="s">
        <v>541</v>
      </c>
      <c r="P162" s="461"/>
      <c r="Q162" s="461"/>
      <c r="R162" s="672"/>
      <c r="U162" s="462" t="s">
        <v>543</v>
      </c>
      <c r="V162" s="463"/>
      <c r="W162" s="463"/>
      <c r="X162" s="464"/>
      <c r="Y162" s="462" t="s">
        <v>545</v>
      </c>
      <c r="Z162" s="463"/>
      <c r="AA162" s="463"/>
      <c r="AB162" s="464"/>
    </row>
    <row r="163" spans="2:28" ht="30.75" customHeight="1" thickBot="1">
      <c r="B163" s="1739"/>
      <c r="C163" s="179" t="s">
        <v>1227</v>
      </c>
      <c r="D163" s="282" t="s">
        <v>457</v>
      </c>
      <c r="E163" s="113" t="s">
        <v>458</v>
      </c>
      <c r="F163" s="179" t="s">
        <v>1227</v>
      </c>
      <c r="G163" s="282" t="s">
        <v>457</v>
      </c>
      <c r="H163" s="113" t="s">
        <v>458</v>
      </c>
      <c r="I163" s="179" t="s">
        <v>1227</v>
      </c>
      <c r="J163" s="282" t="s">
        <v>457</v>
      </c>
      <c r="K163" s="113" t="s">
        <v>458</v>
      </c>
      <c r="L163" s="179" t="s">
        <v>1227</v>
      </c>
      <c r="M163" s="282" t="s">
        <v>457</v>
      </c>
      <c r="N163" s="113" t="s">
        <v>458</v>
      </c>
      <c r="O163" s="179" t="s">
        <v>1227</v>
      </c>
      <c r="P163" s="865" t="s">
        <v>457</v>
      </c>
      <c r="Q163" s="532"/>
      <c r="R163" s="113" t="s">
        <v>458</v>
      </c>
      <c r="U163" s="179" t="s">
        <v>1227</v>
      </c>
      <c r="V163" s="531" t="s">
        <v>457</v>
      </c>
      <c r="W163" s="532"/>
      <c r="X163" s="113" t="s">
        <v>458</v>
      </c>
      <c r="Y163" s="179" t="s">
        <v>1227</v>
      </c>
      <c r="Z163" s="531" t="s">
        <v>457</v>
      </c>
      <c r="AA163" s="532"/>
      <c r="AB163" s="113" t="s">
        <v>458</v>
      </c>
    </row>
    <row r="164" spans="2:28" ht="27.75" customHeight="1">
      <c r="B164" s="208">
        <v>126</v>
      </c>
      <c r="C164" s="193" t="s">
        <v>305</v>
      </c>
      <c r="D164" s="213">
        <v>44</v>
      </c>
      <c r="E164" s="124">
        <f>D164/G157-1</f>
        <v>-2.2222222222222254E-2</v>
      </c>
      <c r="F164" s="193" t="s">
        <v>579</v>
      </c>
      <c r="G164" s="213">
        <v>45</v>
      </c>
      <c r="H164" s="124">
        <v>7.1428571428571397E-2</v>
      </c>
      <c r="I164" s="193" t="s">
        <v>579</v>
      </c>
      <c r="J164" s="213">
        <v>42</v>
      </c>
      <c r="K164" s="124">
        <v>0</v>
      </c>
      <c r="L164" s="193" t="s">
        <v>1777</v>
      </c>
      <c r="M164" s="213">
        <v>40</v>
      </c>
      <c r="N164" s="124">
        <v>8.1081081081081141E-2</v>
      </c>
      <c r="O164" s="197" t="s">
        <v>285</v>
      </c>
      <c r="P164" s="214">
        <v>35</v>
      </c>
      <c r="Q164" s="49"/>
      <c r="R164" s="145">
        <v>0.16666666666666674</v>
      </c>
      <c r="U164" s="184" t="s">
        <v>249</v>
      </c>
      <c r="V164" s="214">
        <v>30</v>
      </c>
      <c r="W164" s="49" t="s">
        <v>199</v>
      </c>
      <c r="X164" s="134">
        <v>7.1428571428571397E-2</v>
      </c>
      <c r="Y164" s="184" t="s">
        <v>364</v>
      </c>
      <c r="Z164" s="214">
        <v>33</v>
      </c>
      <c r="AA164" s="49"/>
      <c r="AB164" s="134">
        <v>-5.7142857142857162E-2</v>
      </c>
    </row>
    <row r="165" spans="2:28" ht="27.75" customHeight="1">
      <c r="B165" s="209">
        <v>127</v>
      </c>
      <c r="C165" s="610" t="s">
        <v>592</v>
      </c>
      <c r="D165" s="611">
        <v>43</v>
      </c>
      <c r="E165" s="697">
        <f>D165/G143-1</f>
        <v>-0.17307692307692313</v>
      </c>
      <c r="F165" s="610" t="s">
        <v>279</v>
      </c>
      <c r="G165" s="611">
        <v>45</v>
      </c>
      <c r="H165" s="697">
        <v>0</v>
      </c>
      <c r="I165" s="610" t="s">
        <v>304</v>
      </c>
      <c r="J165" s="611">
        <v>40</v>
      </c>
      <c r="K165" s="697">
        <v>-6.9767441860465129E-2</v>
      </c>
      <c r="L165" s="610" t="s">
        <v>1812</v>
      </c>
      <c r="M165" s="611">
        <v>37</v>
      </c>
      <c r="N165" s="697">
        <f>(M165/P158)-1</f>
        <v>0</v>
      </c>
      <c r="O165" s="613" t="s">
        <v>364</v>
      </c>
      <c r="P165" s="611">
        <v>35</v>
      </c>
      <c r="Q165" s="612"/>
      <c r="R165" s="702">
        <v>-5.4054054054054057E-2</v>
      </c>
      <c r="U165" s="185" t="s">
        <v>285</v>
      </c>
      <c r="V165" s="215">
        <v>30</v>
      </c>
      <c r="W165" s="50"/>
      <c r="X165" s="135">
        <v>7.1428571428571397E-2</v>
      </c>
      <c r="Y165" s="185" t="s">
        <v>277</v>
      </c>
      <c r="Z165" s="215">
        <v>30</v>
      </c>
      <c r="AA165" s="50"/>
      <c r="AB165" s="135">
        <v>0</v>
      </c>
    </row>
    <row r="166" spans="2:28" ht="27.75" customHeight="1">
      <c r="B166" s="209">
        <v>128</v>
      </c>
      <c r="C166" s="194" t="s">
        <v>279</v>
      </c>
      <c r="D166" s="210">
        <v>42</v>
      </c>
      <c r="E166" s="125">
        <f>D166/G165-1</f>
        <v>-6.6666666666666652E-2</v>
      </c>
      <c r="F166" s="194" t="s">
        <v>312</v>
      </c>
      <c r="G166" s="210">
        <v>44</v>
      </c>
      <c r="H166" s="125">
        <v>-0.12</v>
      </c>
      <c r="I166" s="194" t="s">
        <v>278</v>
      </c>
      <c r="J166" s="210">
        <v>36</v>
      </c>
      <c r="K166" s="125">
        <v>0.19999999999999996</v>
      </c>
      <c r="L166" s="194" t="s">
        <v>582</v>
      </c>
      <c r="M166" s="210">
        <v>33</v>
      </c>
      <c r="N166" s="125">
        <v>0.83333333333333326</v>
      </c>
      <c r="O166" s="198" t="s">
        <v>303</v>
      </c>
      <c r="P166" s="215">
        <v>34</v>
      </c>
      <c r="Q166" s="50"/>
      <c r="R166" s="219">
        <v>-2.8571428571428581E-2</v>
      </c>
      <c r="U166" s="185" t="s">
        <v>277</v>
      </c>
      <c r="V166" s="215">
        <v>30</v>
      </c>
      <c r="W166" s="50" t="s">
        <v>199</v>
      </c>
      <c r="X166" s="223">
        <v>0</v>
      </c>
      <c r="Y166" s="185" t="s">
        <v>249</v>
      </c>
      <c r="Z166" s="215">
        <v>28</v>
      </c>
      <c r="AA166" s="50"/>
      <c r="AB166" s="135">
        <v>0.16666666666666674</v>
      </c>
    </row>
    <row r="167" spans="2:28" ht="27.75" customHeight="1">
      <c r="B167" s="209">
        <v>129</v>
      </c>
      <c r="C167" s="610" t="s">
        <v>898</v>
      </c>
      <c r="D167" s="611">
        <v>40</v>
      </c>
      <c r="E167" s="697">
        <f>D167/G173-1</f>
        <v>0.25</v>
      </c>
      <c r="F167" s="610" t="s">
        <v>871</v>
      </c>
      <c r="G167" s="611">
        <v>44</v>
      </c>
      <c r="H167" s="697">
        <v>2.3255813953488413E-2</v>
      </c>
      <c r="I167" s="610" t="s">
        <v>582</v>
      </c>
      <c r="J167" s="611">
        <v>33</v>
      </c>
      <c r="K167" s="697">
        <v>0</v>
      </c>
      <c r="L167" s="610" t="s">
        <v>1810</v>
      </c>
      <c r="M167" s="611">
        <v>33</v>
      </c>
      <c r="N167" s="697">
        <v>-5.7142857142857162E-2</v>
      </c>
      <c r="O167" s="613" t="s">
        <v>365</v>
      </c>
      <c r="P167" s="611">
        <v>32</v>
      </c>
      <c r="Q167" s="612"/>
      <c r="R167" s="702">
        <v>0</v>
      </c>
      <c r="U167" s="185" t="s">
        <v>367</v>
      </c>
      <c r="V167" s="215">
        <v>28</v>
      </c>
      <c r="W167" s="50" t="s">
        <v>199</v>
      </c>
      <c r="X167" s="135">
        <v>-0.19999999999999996</v>
      </c>
      <c r="Y167" s="185" t="s">
        <v>285</v>
      </c>
      <c r="Z167" s="215">
        <v>28</v>
      </c>
      <c r="AA167" s="50"/>
      <c r="AB167" s="135">
        <v>0</v>
      </c>
    </row>
    <row r="168" spans="2:28" ht="27.75" customHeight="1">
      <c r="B168" s="209">
        <v>130</v>
      </c>
      <c r="C168" s="194" t="s">
        <v>882</v>
      </c>
      <c r="D168" s="210">
        <v>40</v>
      </c>
      <c r="E168" s="125">
        <f>D168/G140-1</f>
        <v>-0.29824561403508776</v>
      </c>
      <c r="F168" s="194" t="s">
        <v>310</v>
      </c>
      <c r="G168" s="210">
        <v>40</v>
      </c>
      <c r="H168" s="125">
        <v>-9.0909090909090939E-2</v>
      </c>
      <c r="I168" s="194" t="s">
        <v>877</v>
      </c>
      <c r="J168" s="210">
        <v>32</v>
      </c>
      <c r="K168" s="125">
        <v>-3.0303030303030276E-2</v>
      </c>
      <c r="L168" s="194" t="s">
        <v>1801</v>
      </c>
      <c r="M168" s="210">
        <v>33</v>
      </c>
      <c r="N168" s="125">
        <v>3.125E-2</v>
      </c>
      <c r="O168" s="198" t="s">
        <v>277</v>
      </c>
      <c r="P168" s="215">
        <v>32</v>
      </c>
      <c r="Q168" s="50"/>
      <c r="R168" s="219">
        <v>6.6666666666666652E-2</v>
      </c>
      <c r="U168" s="185" t="s">
        <v>288</v>
      </c>
      <c r="V168" s="215">
        <v>28</v>
      </c>
      <c r="W168" s="50" t="s">
        <v>199</v>
      </c>
      <c r="X168" s="135">
        <v>3.7037037037036979E-2</v>
      </c>
      <c r="Y168" s="185" t="s">
        <v>288</v>
      </c>
      <c r="Z168" s="215">
        <v>27</v>
      </c>
      <c r="AA168" s="50"/>
      <c r="AB168" s="135">
        <v>0</v>
      </c>
    </row>
    <row r="169" spans="2:28" ht="27.75" customHeight="1">
      <c r="B169" s="209">
        <v>131</v>
      </c>
      <c r="C169" s="610" t="s">
        <v>310</v>
      </c>
      <c r="D169" s="611">
        <v>40</v>
      </c>
      <c r="E169" s="697">
        <f>D169/G168-1</f>
        <v>0</v>
      </c>
      <c r="F169" s="610" t="s">
        <v>304</v>
      </c>
      <c r="G169" s="611">
        <v>39</v>
      </c>
      <c r="H169" s="697">
        <v>0</v>
      </c>
      <c r="I169" s="610" t="s">
        <v>884</v>
      </c>
      <c r="J169" s="611">
        <v>32</v>
      </c>
      <c r="K169" s="697">
        <v>-3.0303030303030276E-2</v>
      </c>
      <c r="L169" s="610" t="s">
        <v>268</v>
      </c>
      <c r="M169" s="611">
        <v>31</v>
      </c>
      <c r="N169" s="896">
        <v>1.0666666666666669</v>
      </c>
      <c r="O169" s="613" t="s">
        <v>288</v>
      </c>
      <c r="P169" s="611">
        <v>27</v>
      </c>
      <c r="Q169" s="612"/>
      <c r="R169" s="702">
        <v>-3.5714285714285698E-2</v>
      </c>
      <c r="U169" s="185" t="s">
        <v>278</v>
      </c>
      <c r="V169" s="215">
        <v>25</v>
      </c>
      <c r="W169" s="50"/>
      <c r="X169" s="135">
        <v>0</v>
      </c>
      <c r="Y169" s="185" t="s">
        <v>309</v>
      </c>
      <c r="Z169" s="215">
        <v>27</v>
      </c>
      <c r="AA169" s="50"/>
      <c r="AB169" s="135">
        <v>-0.15625</v>
      </c>
    </row>
    <row r="170" spans="2:28" ht="27.75" customHeight="1">
      <c r="B170" s="209">
        <v>132</v>
      </c>
      <c r="C170" s="194" t="s">
        <v>304</v>
      </c>
      <c r="D170" s="210">
        <v>38</v>
      </c>
      <c r="E170" s="125">
        <f>D170/G169-1</f>
        <v>-2.5641025641025661E-2</v>
      </c>
      <c r="F170" s="194" t="s">
        <v>877</v>
      </c>
      <c r="G170" s="210">
        <v>33</v>
      </c>
      <c r="H170" s="125">
        <v>3.125E-2</v>
      </c>
      <c r="I170" s="194" t="s">
        <v>898</v>
      </c>
      <c r="J170" s="210">
        <v>32</v>
      </c>
      <c r="K170" s="125">
        <v>0.52380952380952372</v>
      </c>
      <c r="L170" s="194" t="s">
        <v>277</v>
      </c>
      <c r="M170" s="210">
        <v>31</v>
      </c>
      <c r="N170" s="125">
        <v>-3.125E-2</v>
      </c>
      <c r="O170" s="198" t="s">
        <v>334</v>
      </c>
      <c r="P170" s="215">
        <v>26</v>
      </c>
      <c r="Q170" s="50"/>
      <c r="R170" s="219">
        <v>8.3333333333333259E-2</v>
      </c>
      <c r="U170" s="185" t="s">
        <v>336</v>
      </c>
      <c r="V170" s="215">
        <v>24</v>
      </c>
      <c r="W170" s="50"/>
      <c r="X170" s="135">
        <v>0</v>
      </c>
      <c r="Y170" s="185" t="s">
        <v>295</v>
      </c>
      <c r="Z170" s="215">
        <v>27</v>
      </c>
      <c r="AA170" s="50"/>
      <c r="AB170" s="135">
        <v>0.17391304347826098</v>
      </c>
    </row>
    <row r="171" spans="2:28" ht="27.75" customHeight="1">
      <c r="B171" s="209">
        <v>133</v>
      </c>
      <c r="C171" s="610" t="s">
        <v>906</v>
      </c>
      <c r="D171" s="611">
        <v>36</v>
      </c>
      <c r="E171" s="697">
        <f>D171/G175-1</f>
        <v>0.125</v>
      </c>
      <c r="F171" s="610" t="s">
        <v>582</v>
      </c>
      <c r="G171" s="611">
        <v>33</v>
      </c>
      <c r="H171" s="697">
        <v>0</v>
      </c>
      <c r="I171" s="610" t="s">
        <v>906</v>
      </c>
      <c r="J171" s="611">
        <v>32</v>
      </c>
      <c r="K171" s="697">
        <v>0.18518518518518512</v>
      </c>
      <c r="L171" s="610" t="s">
        <v>588</v>
      </c>
      <c r="M171" s="611">
        <v>30</v>
      </c>
      <c r="N171" s="697">
        <f>(M171/P172)-1</f>
        <v>0.19999999999999996</v>
      </c>
      <c r="O171" s="613" t="s">
        <v>282</v>
      </c>
      <c r="P171" s="611">
        <v>26</v>
      </c>
      <c r="Q171" s="612" t="s">
        <v>199</v>
      </c>
      <c r="R171" s="702">
        <v>0.18181818181818188</v>
      </c>
      <c r="U171" s="185" t="s">
        <v>334</v>
      </c>
      <c r="V171" s="215">
        <v>24</v>
      </c>
      <c r="W171" s="50"/>
      <c r="X171" s="135">
        <v>-4.0000000000000036E-2</v>
      </c>
      <c r="Y171" s="185" t="s">
        <v>262</v>
      </c>
      <c r="Z171" s="215">
        <v>26</v>
      </c>
      <c r="AA171" s="50"/>
      <c r="AB171" s="228">
        <v>4.2</v>
      </c>
    </row>
    <row r="172" spans="2:28" ht="27.75" customHeight="1">
      <c r="B172" s="209">
        <v>134</v>
      </c>
      <c r="C172" s="194" t="s">
        <v>582</v>
      </c>
      <c r="D172" s="210">
        <v>34</v>
      </c>
      <c r="E172" s="125">
        <f>D172/G171-1</f>
        <v>3.0303030303030276E-2</v>
      </c>
      <c r="F172" s="194" t="s">
        <v>277</v>
      </c>
      <c r="G172" s="210">
        <v>32</v>
      </c>
      <c r="H172" s="125">
        <v>3.2258064516129004E-2</v>
      </c>
      <c r="I172" s="194" t="s">
        <v>912</v>
      </c>
      <c r="J172" s="210">
        <v>31</v>
      </c>
      <c r="K172" s="125">
        <v>0.29166666666666674</v>
      </c>
      <c r="L172" s="194" t="s">
        <v>1808</v>
      </c>
      <c r="M172" s="210">
        <v>29</v>
      </c>
      <c r="N172" s="125">
        <v>-0.63749999999999996</v>
      </c>
      <c r="O172" s="198" t="s">
        <v>278</v>
      </c>
      <c r="P172" s="215">
        <v>25</v>
      </c>
      <c r="Q172" s="50"/>
      <c r="R172" s="219">
        <v>0</v>
      </c>
      <c r="U172" s="185" t="s">
        <v>366</v>
      </c>
      <c r="V172" s="215">
        <v>24</v>
      </c>
      <c r="W172" s="50" t="s">
        <v>199</v>
      </c>
      <c r="X172" s="135">
        <v>9.0909090909090828E-2</v>
      </c>
      <c r="Y172" s="185" t="s">
        <v>278</v>
      </c>
      <c r="Z172" s="215">
        <v>25</v>
      </c>
      <c r="AA172" s="50"/>
      <c r="AB172" s="135">
        <v>0</v>
      </c>
    </row>
    <row r="173" spans="2:28" ht="27.75" customHeight="1">
      <c r="B173" s="209">
        <v>135</v>
      </c>
      <c r="C173" s="610" t="s">
        <v>877</v>
      </c>
      <c r="D173" s="611">
        <v>32</v>
      </c>
      <c r="E173" s="697">
        <f>D173/G170-1</f>
        <v>-3.0303030303030276E-2</v>
      </c>
      <c r="F173" s="610" t="s">
        <v>898</v>
      </c>
      <c r="G173" s="611">
        <v>32</v>
      </c>
      <c r="H173" s="697">
        <v>0</v>
      </c>
      <c r="I173" s="610" t="s">
        <v>277</v>
      </c>
      <c r="J173" s="611">
        <v>31</v>
      </c>
      <c r="K173" s="697">
        <v>0</v>
      </c>
      <c r="L173" s="610" t="s">
        <v>288</v>
      </c>
      <c r="M173" s="611">
        <v>28</v>
      </c>
      <c r="N173" s="697">
        <v>3.7037037037036979E-2</v>
      </c>
      <c r="O173" s="613" t="s">
        <v>366</v>
      </c>
      <c r="P173" s="611">
        <v>25</v>
      </c>
      <c r="Q173" s="612"/>
      <c r="R173" s="702">
        <v>4.1666666666666741E-2</v>
      </c>
      <c r="U173" s="185" t="s">
        <v>335</v>
      </c>
      <c r="V173" s="215">
        <v>23</v>
      </c>
      <c r="W173" s="50"/>
      <c r="X173" s="135">
        <v>0.91666666666666674</v>
      </c>
      <c r="Y173" s="185" t="s">
        <v>334</v>
      </c>
      <c r="Z173" s="215">
        <v>25</v>
      </c>
      <c r="AA173" s="50"/>
      <c r="AB173" s="135">
        <v>4.1666666666666741E-2</v>
      </c>
    </row>
    <row r="174" spans="2:28" ht="27.75" customHeight="1">
      <c r="B174" s="209">
        <v>136</v>
      </c>
      <c r="C174" s="194" t="s">
        <v>884</v>
      </c>
      <c r="D174" s="210">
        <v>32</v>
      </c>
      <c r="E174" s="125">
        <f>D174/G176-1</f>
        <v>6.6666666666666652E-2</v>
      </c>
      <c r="F174" s="194" t="s">
        <v>315</v>
      </c>
      <c r="G174" s="210">
        <v>32</v>
      </c>
      <c r="H174" s="125">
        <v>0.10344827586206895</v>
      </c>
      <c r="I174" s="194" t="s">
        <v>315</v>
      </c>
      <c r="J174" s="210">
        <v>29</v>
      </c>
      <c r="K174" s="125">
        <v>-0.38297872340425532</v>
      </c>
      <c r="L174" s="194" t="s">
        <v>1846</v>
      </c>
      <c r="M174" s="210">
        <v>27</v>
      </c>
      <c r="N174" s="125">
        <v>8.0000000000000071E-2</v>
      </c>
      <c r="O174" s="198" t="s">
        <v>309</v>
      </c>
      <c r="P174" s="215">
        <v>25</v>
      </c>
      <c r="Q174" s="50"/>
      <c r="R174" s="219">
        <v>0.13636363636363646</v>
      </c>
      <c r="U174" s="186" t="s">
        <v>247</v>
      </c>
      <c r="V174" s="215">
        <v>23</v>
      </c>
      <c r="W174" s="50" t="s">
        <v>199</v>
      </c>
      <c r="X174" s="891">
        <v>0.27777777777770002</v>
      </c>
      <c r="Y174" s="186" t="s">
        <v>319</v>
      </c>
      <c r="Z174" s="215">
        <v>25</v>
      </c>
      <c r="AA174" s="50"/>
      <c r="AB174" s="135">
        <v>0</v>
      </c>
    </row>
    <row r="175" spans="2:28" ht="27.75" customHeight="1">
      <c r="B175" s="209">
        <v>137</v>
      </c>
      <c r="C175" s="610" t="s">
        <v>578</v>
      </c>
      <c r="D175" s="611">
        <v>32</v>
      </c>
      <c r="E175" s="697">
        <f>D175/G178-1</f>
        <v>0.14285714285714279</v>
      </c>
      <c r="F175" s="610" t="s">
        <v>906</v>
      </c>
      <c r="G175" s="611">
        <v>32</v>
      </c>
      <c r="H175" s="697">
        <v>0</v>
      </c>
      <c r="I175" s="610" t="s">
        <v>578</v>
      </c>
      <c r="J175" s="611">
        <v>27</v>
      </c>
      <c r="K175" s="697">
        <v>0.125</v>
      </c>
      <c r="L175" s="610" t="s">
        <v>587</v>
      </c>
      <c r="M175" s="611">
        <v>25</v>
      </c>
      <c r="N175" s="697">
        <v>-3.8461538461538436E-2</v>
      </c>
      <c r="O175" s="613" t="s">
        <v>367</v>
      </c>
      <c r="P175" s="611">
        <v>23</v>
      </c>
      <c r="Q175" s="612"/>
      <c r="R175" s="702">
        <v>-0.1785714285714286</v>
      </c>
      <c r="U175" s="203" t="s">
        <v>319</v>
      </c>
      <c r="V175" s="215">
        <v>23</v>
      </c>
      <c r="W175" s="50" t="s">
        <v>199</v>
      </c>
      <c r="X175" s="223">
        <v>-7.999999999999996E-2</v>
      </c>
      <c r="Y175" s="185" t="s">
        <v>336</v>
      </c>
      <c r="Z175" s="215">
        <v>24</v>
      </c>
      <c r="AA175" s="50"/>
      <c r="AB175" s="135">
        <v>9.0909090909090828E-2</v>
      </c>
    </row>
    <row r="176" spans="2:28" ht="27.75" customHeight="1">
      <c r="B176" s="209">
        <v>138</v>
      </c>
      <c r="C176" s="194" t="s">
        <v>288</v>
      </c>
      <c r="D176" s="210">
        <v>32</v>
      </c>
      <c r="E176" s="125">
        <f>D176/G177-1</f>
        <v>0.10344827586206895</v>
      </c>
      <c r="F176" s="194" t="s">
        <v>884</v>
      </c>
      <c r="G176" s="210">
        <v>30</v>
      </c>
      <c r="H176" s="125">
        <v>-6.25E-2</v>
      </c>
      <c r="I176" s="194" t="s">
        <v>903</v>
      </c>
      <c r="J176" s="210">
        <v>27</v>
      </c>
      <c r="K176" s="125">
        <v>8.0000000000000071E-2</v>
      </c>
      <c r="L176" s="194" t="s">
        <v>1844</v>
      </c>
      <c r="M176" s="210">
        <v>25</v>
      </c>
      <c r="N176" s="125">
        <v>0.31578947368421062</v>
      </c>
      <c r="O176" s="198" t="s">
        <v>368</v>
      </c>
      <c r="P176" s="215">
        <v>23</v>
      </c>
      <c r="Q176" s="50" t="s">
        <v>199</v>
      </c>
      <c r="R176" s="219">
        <v>9.5238095238095344E-2</v>
      </c>
      <c r="U176" s="185" t="s">
        <v>371</v>
      </c>
      <c r="V176" s="215">
        <v>22</v>
      </c>
      <c r="W176" s="50" t="s">
        <v>199</v>
      </c>
      <c r="X176" s="135">
        <v>0</v>
      </c>
      <c r="Y176" s="185" t="s">
        <v>282</v>
      </c>
      <c r="Z176" s="215">
        <v>23</v>
      </c>
      <c r="AA176" s="50"/>
      <c r="AB176" s="135">
        <v>-7.999999999999996E-2</v>
      </c>
    </row>
    <row r="177" spans="2:28" ht="27.75" customHeight="1">
      <c r="B177" s="209">
        <v>139</v>
      </c>
      <c r="C177" s="610" t="s">
        <v>277</v>
      </c>
      <c r="D177" s="611">
        <v>31</v>
      </c>
      <c r="E177" s="697">
        <f>D177/G172-1</f>
        <v>-3.125E-2</v>
      </c>
      <c r="F177" s="610" t="s">
        <v>288</v>
      </c>
      <c r="G177" s="611">
        <v>29</v>
      </c>
      <c r="H177" s="697">
        <v>7.4074074074074181E-2</v>
      </c>
      <c r="I177" s="610" t="s">
        <v>288</v>
      </c>
      <c r="J177" s="611">
        <v>27</v>
      </c>
      <c r="K177" s="697">
        <v>-3.5714285714285698E-2</v>
      </c>
      <c r="L177" s="610" t="s">
        <v>578</v>
      </c>
      <c r="M177" s="611">
        <v>24</v>
      </c>
      <c r="N177" s="697">
        <v>0.14285714285714279</v>
      </c>
      <c r="O177" s="615" t="s">
        <v>247</v>
      </c>
      <c r="P177" s="611">
        <v>23</v>
      </c>
      <c r="Q177" s="612"/>
      <c r="R177" s="702">
        <v>0.14999999999999991</v>
      </c>
      <c r="U177" s="185" t="s">
        <v>282</v>
      </c>
      <c r="V177" s="215">
        <v>22</v>
      </c>
      <c r="W177" s="50" t="s">
        <v>199</v>
      </c>
      <c r="X177" s="135">
        <v>-4.3478260869565188E-2</v>
      </c>
      <c r="Y177" s="185" t="s">
        <v>374</v>
      </c>
      <c r="Z177" s="215">
        <v>23</v>
      </c>
      <c r="AA177" s="50"/>
      <c r="AB177" s="135">
        <v>0</v>
      </c>
    </row>
    <row r="178" spans="2:28" ht="27.75" customHeight="1">
      <c r="B178" s="209">
        <v>140</v>
      </c>
      <c r="C178" s="194" t="s">
        <v>315</v>
      </c>
      <c r="D178" s="210">
        <v>31</v>
      </c>
      <c r="E178" s="125">
        <f>D178/G174-1</f>
        <v>-3.125E-2</v>
      </c>
      <c r="F178" s="194" t="s">
        <v>578</v>
      </c>
      <c r="G178" s="210">
        <v>28</v>
      </c>
      <c r="H178" s="125">
        <v>3.7037037037036979E-2</v>
      </c>
      <c r="I178" s="194" t="s">
        <v>897</v>
      </c>
      <c r="J178" s="210">
        <v>27</v>
      </c>
      <c r="K178" s="125">
        <v>0.42105263157894735</v>
      </c>
      <c r="L178" s="194" t="s">
        <v>1857</v>
      </c>
      <c r="M178" s="210">
        <v>24</v>
      </c>
      <c r="N178" s="125">
        <v>4.3478260869565188E-2</v>
      </c>
      <c r="O178" s="198" t="s">
        <v>369</v>
      </c>
      <c r="P178" s="215">
        <v>23</v>
      </c>
      <c r="Q178" s="50"/>
      <c r="R178" s="219">
        <v>0.27777777777777768</v>
      </c>
      <c r="U178" s="185" t="s">
        <v>309</v>
      </c>
      <c r="V178" s="215">
        <v>22</v>
      </c>
      <c r="W178" s="50" t="s">
        <v>199</v>
      </c>
      <c r="X178" s="135">
        <v>-0.18518518518518523</v>
      </c>
      <c r="Y178" s="185" t="s">
        <v>306</v>
      </c>
      <c r="Z178" s="215">
        <v>23</v>
      </c>
      <c r="AA178" s="50"/>
      <c r="AB178" s="135">
        <v>-7.999999999999996E-2</v>
      </c>
    </row>
    <row r="179" spans="2:28" ht="27.75" customHeight="1">
      <c r="B179" s="209">
        <v>141</v>
      </c>
      <c r="C179" s="610" t="s">
        <v>897</v>
      </c>
      <c r="D179" s="611">
        <v>29</v>
      </c>
      <c r="E179" s="697">
        <f>D179/G181-1</f>
        <v>0.15999999999999992</v>
      </c>
      <c r="F179" s="610" t="s">
        <v>903</v>
      </c>
      <c r="G179" s="611">
        <v>28</v>
      </c>
      <c r="H179" s="697">
        <v>3.7037037037036979E-2</v>
      </c>
      <c r="I179" s="617" t="s">
        <v>890</v>
      </c>
      <c r="J179" s="611">
        <v>25</v>
      </c>
      <c r="K179" s="697">
        <v>0.31578947368421062</v>
      </c>
      <c r="L179" s="617" t="s">
        <v>319</v>
      </c>
      <c r="M179" s="611">
        <v>24</v>
      </c>
      <c r="N179" s="697">
        <v>0.14285714285714279</v>
      </c>
      <c r="O179" s="613" t="s">
        <v>335</v>
      </c>
      <c r="P179" s="611">
        <v>22</v>
      </c>
      <c r="Q179" s="612"/>
      <c r="R179" s="702">
        <v>-4.3478260869565188E-2</v>
      </c>
      <c r="U179" s="185" t="s">
        <v>306</v>
      </c>
      <c r="V179" s="215">
        <v>22</v>
      </c>
      <c r="W179" s="50" t="s">
        <v>199</v>
      </c>
      <c r="X179" s="135">
        <v>-4.3478260869565188E-2</v>
      </c>
      <c r="Y179" s="185" t="s">
        <v>371</v>
      </c>
      <c r="Z179" s="215">
        <v>22</v>
      </c>
      <c r="AA179" s="50"/>
      <c r="AB179" s="135">
        <v>0.15789473684210531</v>
      </c>
    </row>
    <row r="180" spans="2:28" ht="27.75" customHeight="1">
      <c r="B180" s="209">
        <v>142</v>
      </c>
      <c r="C180" s="194" t="s">
        <v>308</v>
      </c>
      <c r="D180" s="210">
        <v>28</v>
      </c>
      <c r="E180" s="125">
        <f>D180/G182-1</f>
        <v>0.16666666666666674</v>
      </c>
      <c r="F180" s="194" t="s">
        <v>300</v>
      </c>
      <c r="G180" s="210">
        <v>25</v>
      </c>
      <c r="H180" s="125">
        <v>4.1666666666666741E-2</v>
      </c>
      <c r="I180" s="194" t="s">
        <v>587</v>
      </c>
      <c r="J180" s="210">
        <v>25</v>
      </c>
      <c r="K180" s="125">
        <v>0</v>
      </c>
      <c r="L180" s="194" t="s">
        <v>334</v>
      </c>
      <c r="M180" s="210">
        <v>22</v>
      </c>
      <c r="N180" s="125">
        <f>(M180/P170)-1</f>
        <v>-0.15384615384615385</v>
      </c>
      <c r="O180" s="198" t="s">
        <v>300</v>
      </c>
      <c r="P180" s="215">
        <v>22</v>
      </c>
      <c r="Q180" s="50"/>
      <c r="R180" s="219">
        <v>4.7619047619047672E-2</v>
      </c>
      <c r="U180" s="185" t="s">
        <v>368</v>
      </c>
      <c r="V180" s="215">
        <v>21</v>
      </c>
      <c r="W180" s="50" t="s">
        <v>199</v>
      </c>
      <c r="X180" s="135">
        <v>-4.5454545454545414E-2</v>
      </c>
      <c r="Y180" s="185" t="s">
        <v>368</v>
      </c>
      <c r="Z180" s="215">
        <v>22</v>
      </c>
      <c r="AA180" s="50"/>
      <c r="AB180" s="135">
        <v>0.46666666666666656</v>
      </c>
    </row>
    <row r="181" spans="2:28" ht="27.75" customHeight="1">
      <c r="B181" s="209">
        <v>143</v>
      </c>
      <c r="C181" s="610" t="s">
        <v>903</v>
      </c>
      <c r="D181" s="611">
        <v>28</v>
      </c>
      <c r="E181" s="697">
        <f>D181/G179-1</f>
        <v>0</v>
      </c>
      <c r="F181" s="610" t="s">
        <v>897</v>
      </c>
      <c r="G181" s="611">
        <v>25</v>
      </c>
      <c r="H181" s="697">
        <v>-7.407407407407407E-2</v>
      </c>
      <c r="I181" s="610" t="s">
        <v>300</v>
      </c>
      <c r="J181" s="611">
        <v>24</v>
      </c>
      <c r="K181" s="697">
        <v>9.0909090909090828E-2</v>
      </c>
      <c r="L181" s="610" t="s">
        <v>595</v>
      </c>
      <c r="M181" s="611">
        <v>22</v>
      </c>
      <c r="N181" s="697">
        <f>(M181/P179)-1</f>
        <v>0</v>
      </c>
      <c r="O181" s="613" t="s">
        <v>306</v>
      </c>
      <c r="P181" s="611">
        <v>22</v>
      </c>
      <c r="Q181" s="612" t="s">
        <v>199</v>
      </c>
      <c r="R181" s="702">
        <v>0</v>
      </c>
      <c r="U181" s="185" t="s">
        <v>262</v>
      </c>
      <c r="V181" s="215">
        <v>21</v>
      </c>
      <c r="W181" s="50" t="s">
        <v>199</v>
      </c>
      <c r="X181" s="223">
        <v>-0.19230769230769229</v>
      </c>
      <c r="Y181" s="185" t="s">
        <v>366</v>
      </c>
      <c r="Z181" s="215">
        <v>22</v>
      </c>
      <c r="AA181" s="50"/>
      <c r="AB181" s="135">
        <v>-4.3478260869565188E-2</v>
      </c>
    </row>
    <row r="182" spans="2:28" ht="27.75" customHeight="1">
      <c r="B182" s="209">
        <v>144</v>
      </c>
      <c r="C182" s="194" t="s">
        <v>334</v>
      </c>
      <c r="D182" s="210">
        <v>26</v>
      </c>
      <c r="E182" s="125">
        <f>D182/G186-1</f>
        <v>0.13043478260869557</v>
      </c>
      <c r="F182" s="194" t="s">
        <v>308</v>
      </c>
      <c r="G182" s="210">
        <v>24</v>
      </c>
      <c r="H182" s="125">
        <v>9.0909090909090828E-2</v>
      </c>
      <c r="I182" s="234" t="s">
        <v>1237</v>
      </c>
      <c r="J182" s="210">
        <v>23</v>
      </c>
      <c r="K182" s="125">
        <v>9.5238095238095344E-2</v>
      </c>
      <c r="L182" s="194" t="s">
        <v>300</v>
      </c>
      <c r="M182" s="210">
        <v>22</v>
      </c>
      <c r="N182" s="125">
        <v>0</v>
      </c>
      <c r="O182" s="198" t="s">
        <v>336</v>
      </c>
      <c r="P182" s="215">
        <v>21</v>
      </c>
      <c r="Q182" s="50"/>
      <c r="R182" s="219">
        <v>-0.125</v>
      </c>
      <c r="U182" s="206" t="s">
        <v>300</v>
      </c>
      <c r="V182" s="210">
        <v>21</v>
      </c>
      <c r="W182" s="53" t="s">
        <v>199</v>
      </c>
      <c r="X182" s="223">
        <v>0.10526315789473695</v>
      </c>
      <c r="Y182" s="185" t="s">
        <v>265</v>
      </c>
      <c r="Z182" s="215">
        <v>21</v>
      </c>
      <c r="AA182" s="50"/>
      <c r="AB182" s="135">
        <v>-4.5454545454545414E-2</v>
      </c>
    </row>
    <row r="183" spans="2:28" ht="27.75" customHeight="1">
      <c r="B183" s="209">
        <v>145</v>
      </c>
      <c r="C183" s="610" t="s">
        <v>900</v>
      </c>
      <c r="D183" s="611">
        <v>24</v>
      </c>
      <c r="E183" s="697">
        <f>D183/G195-1</f>
        <v>9.0909090909090828E-2</v>
      </c>
      <c r="F183" s="610" t="s">
        <v>587</v>
      </c>
      <c r="G183" s="611">
        <v>24</v>
      </c>
      <c r="H183" s="697">
        <v>-4.0000000000000036E-2</v>
      </c>
      <c r="I183" s="610" t="s">
        <v>885</v>
      </c>
      <c r="J183" s="611">
        <v>23</v>
      </c>
      <c r="K183" s="697">
        <v>0.35294117647058831</v>
      </c>
      <c r="L183" s="610" t="s">
        <v>1818</v>
      </c>
      <c r="M183" s="611">
        <v>22</v>
      </c>
      <c r="N183" s="697">
        <f>(M183/P188)-1</f>
        <v>0.22222222222222232</v>
      </c>
      <c r="O183" s="613" t="s">
        <v>262</v>
      </c>
      <c r="P183" s="611">
        <v>21</v>
      </c>
      <c r="Q183" s="612" t="s">
        <v>199</v>
      </c>
      <c r="R183" s="702">
        <v>0</v>
      </c>
      <c r="U183" s="185" t="s">
        <v>353</v>
      </c>
      <c r="V183" s="215">
        <v>20</v>
      </c>
      <c r="W183" s="50" t="s">
        <v>199</v>
      </c>
      <c r="X183" s="135">
        <v>-0.70149253731343286</v>
      </c>
      <c r="Y183" s="185" t="s">
        <v>301</v>
      </c>
      <c r="Z183" s="215">
        <v>20</v>
      </c>
      <c r="AA183" s="50"/>
      <c r="AB183" s="135">
        <v>0.66666666666666674</v>
      </c>
    </row>
    <row r="184" spans="2:28" ht="27.75" customHeight="1">
      <c r="B184" s="209">
        <v>146</v>
      </c>
      <c r="C184" s="194" t="s">
        <v>876</v>
      </c>
      <c r="D184" s="210">
        <v>24</v>
      </c>
      <c r="E184" s="125">
        <f>D184/G187-1</f>
        <v>4.3478260869565188E-2</v>
      </c>
      <c r="F184" s="234" t="s">
        <v>577</v>
      </c>
      <c r="G184" s="210">
        <v>23</v>
      </c>
      <c r="H184" s="125">
        <v>0</v>
      </c>
      <c r="I184" s="194" t="s">
        <v>334</v>
      </c>
      <c r="J184" s="210">
        <v>23</v>
      </c>
      <c r="K184" s="125">
        <v>4.5454545454545414E-2</v>
      </c>
      <c r="L184" s="194" t="s">
        <v>597</v>
      </c>
      <c r="M184" s="210">
        <v>21</v>
      </c>
      <c r="N184" s="125">
        <v>-0.16000000000000003</v>
      </c>
      <c r="O184" s="202" t="s">
        <v>319</v>
      </c>
      <c r="P184" s="215">
        <v>21</v>
      </c>
      <c r="Q184" s="50"/>
      <c r="R184" s="219">
        <v>-8.6956521739130488E-2</v>
      </c>
      <c r="U184" s="185" t="s">
        <v>265</v>
      </c>
      <c r="V184" s="215">
        <v>19</v>
      </c>
      <c r="W184" s="50" t="s">
        <v>199</v>
      </c>
      <c r="X184" s="135">
        <v>-9.5238095238095233E-2</v>
      </c>
      <c r="Y184" s="186" t="s">
        <v>384</v>
      </c>
      <c r="Z184" s="215">
        <v>20</v>
      </c>
      <c r="AA184" s="50"/>
      <c r="AB184" s="135">
        <v>5.2631578947368363E-2</v>
      </c>
    </row>
    <row r="185" spans="2:28" ht="27.75" customHeight="1">
      <c r="B185" s="209">
        <v>147</v>
      </c>
      <c r="C185" s="610" t="s">
        <v>908</v>
      </c>
      <c r="D185" s="611">
        <v>23</v>
      </c>
      <c r="E185" s="697">
        <f>D185/G188-1</f>
        <v>4.5454545454545414E-2</v>
      </c>
      <c r="F185" s="618" t="s">
        <v>890</v>
      </c>
      <c r="G185" s="611">
        <v>23</v>
      </c>
      <c r="H185" s="697">
        <v>-7.999999999999996E-2</v>
      </c>
      <c r="I185" s="618" t="s">
        <v>886</v>
      </c>
      <c r="J185" s="611">
        <v>22</v>
      </c>
      <c r="K185" s="697">
        <v>0.10000000000000009</v>
      </c>
      <c r="L185" s="617" t="s">
        <v>577</v>
      </c>
      <c r="M185" s="611">
        <v>21</v>
      </c>
      <c r="N185" s="697">
        <v>0.39999999999999991</v>
      </c>
      <c r="O185" s="613" t="s">
        <v>370</v>
      </c>
      <c r="P185" s="611">
        <v>20</v>
      </c>
      <c r="Q185" s="612"/>
      <c r="R185" s="702">
        <v>0.17647058823529416</v>
      </c>
      <c r="U185" s="185" t="s">
        <v>372</v>
      </c>
      <c r="V185" s="215">
        <v>19</v>
      </c>
      <c r="W185" s="50" t="s">
        <v>199</v>
      </c>
      <c r="X185" s="135">
        <v>0.1875</v>
      </c>
      <c r="Y185" s="186" t="s">
        <v>369</v>
      </c>
      <c r="Z185" s="215">
        <v>20</v>
      </c>
      <c r="AA185" s="50"/>
      <c r="AB185" s="135">
        <v>5.2631578947368363E-2</v>
      </c>
    </row>
    <row r="186" spans="2:28" ht="27.75" customHeight="1">
      <c r="B186" s="209">
        <v>148</v>
      </c>
      <c r="C186" s="194" t="s">
        <v>587</v>
      </c>
      <c r="D186" s="210">
        <v>23</v>
      </c>
      <c r="E186" s="125">
        <f>D186/G183-1</f>
        <v>-4.166666666666663E-2</v>
      </c>
      <c r="F186" s="194" t="s">
        <v>334</v>
      </c>
      <c r="G186" s="210">
        <v>23</v>
      </c>
      <c r="H186" s="125">
        <v>0</v>
      </c>
      <c r="I186" s="194" t="s">
        <v>296</v>
      </c>
      <c r="J186" s="210">
        <v>22</v>
      </c>
      <c r="K186" s="125">
        <v>0</v>
      </c>
      <c r="L186" s="194" t="s">
        <v>1819</v>
      </c>
      <c r="M186" s="210">
        <v>21</v>
      </c>
      <c r="N186" s="125">
        <v>0.16666666666666674</v>
      </c>
      <c r="O186" s="198" t="s">
        <v>371</v>
      </c>
      <c r="P186" s="215">
        <v>19</v>
      </c>
      <c r="Q186" s="50" t="s">
        <v>199</v>
      </c>
      <c r="R186" s="219">
        <v>-0.13636363636363635</v>
      </c>
      <c r="U186" s="186" t="s">
        <v>281</v>
      </c>
      <c r="V186" s="215">
        <v>19</v>
      </c>
      <c r="W186" s="50" t="s">
        <v>199</v>
      </c>
      <c r="X186" s="135">
        <v>5.555555555555558E-2</v>
      </c>
      <c r="Y186" s="185" t="s">
        <v>376</v>
      </c>
      <c r="Z186" s="215">
        <v>19</v>
      </c>
      <c r="AA186" s="50"/>
      <c r="AB186" s="135">
        <v>-9.5238095238095233E-2</v>
      </c>
    </row>
    <row r="187" spans="2:28" ht="27.75" customHeight="1">
      <c r="B187" s="209">
        <v>149</v>
      </c>
      <c r="C187" s="610" t="s">
        <v>889</v>
      </c>
      <c r="D187" s="611">
        <v>22</v>
      </c>
      <c r="E187" s="697">
        <f>D187/G207-1</f>
        <v>0.29411764705882359</v>
      </c>
      <c r="F187" s="610" t="s">
        <v>876</v>
      </c>
      <c r="G187" s="611">
        <v>23</v>
      </c>
      <c r="H187" s="697">
        <v>4.5454545454545414E-2</v>
      </c>
      <c r="I187" s="610" t="s">
        <v>900</v>
      </c>
      <c r="J187" s="611">
        <v>22</v>
      </c>
      <c r="K187" s="697">
        <v>0.22222222222222232</v>
      </c>
      <c r="L187" s="610" t="s">
        <v>1835</v>
      </c>
      <c r="M187" s="611">
        <v>21</v>
      </c>
      <c r="N187" s="697">
        <v>0.16666666666666674</v>
      </c>
      <c r="O187" s="613" t="s">
        <v>372</v>
      </c>
      <c r="P187" s="611">
        <v>19</v>
      </c>
      <c r="Q187" s="612"/>
      <c r="R187" s="702">
        <v>0</v>
      </c>
      <c r="U187" s="186" t="s">
        <v>377</v>
      </c>
      <c r="V187" s="215">
        <v>18</v>
      </c>
      <c r="W187" s="50"/>
      <c r="X187" s="135">
        <v>0.125</v>
      </c>
      <c r="Y187" s="185" t="s">
        <v>300</v>
      </c>
      <c r="Z187" s="215">
        <v>19</v>
      </c>
      <c r="AA187" s="50"/>
      <c r="AB187" s="135">
        <v>0</v>
      </c>
    </row>
    <row r="188" spans="2:28" ht="27.75" customHeight="1" thickBot="1">
      <c r="B188" s="207">
        <v>150</v>
      </c>
      <c r="C188" s="195" t="s">
        <v>886</v>
      </c>
      <c r="D188" s="212">
        <v>22</v>
      </c>
      <c r="E188" s="126">
        <f>D188/G197-1</f>
        <v>4.7619047619047672E-2</v>
      </c>
      <c r="F188" s="195" t="s">
        <v>908</v>
      </c>
      <c r="G188" s="212">
        <v>22</v>
      </c>
      <c r="H188" s="126">
        <v>0.22222222222222232</v>
      </c>
      <c r="I188" s="195" t="s">
        <v>308</v>
      </c>
      <c r="J188" s="212">
        <v>22</v>
      </c>
      <c r="K188" s="126">
        <v>0.29411764705882359</v>
      </c>
      <c r="L188" s="195" t="s">
        <v>1813</v>
      </c>
      <c r="M188" s="212">
        <v>20</v>
      </c>
      <c r="N188" s="126">
        <v>0.33333333333333326</v>
      </c>
      <c r="O188" s="199" t="s">
        <v>296</v>
      </c>
      <c r="P188" s="216">
        <v>18</v>
      </c>
      <c r="Q188" s="51" t="s">
        <v>199</v>
      </c>
      <c r="R188" s="696">
        <v>0</v>
      </c>
      <c r="U188" s="192" t="s">
        <v>296</v>
      </c>
      <c r="V188" s="216">
        <v>18</v>
      </c>
      <c r="W188" s="51"/>
      <c r="X188" s="136">
        <v>0.28571428571428581</v>
      </c>
      <c r="Y188" s="192" t="s">
        <v>281</v>
      </c>
      <c r="Z188" s="216">
        <v>18</v>
      </c>
      <c r="AA188" s="51"/>
      <c r="AB188" s="136">
        <v>0.5</v>
      </c>
    </row>
    <row r="189" spans="2:28" ht="39" customHeight="1"/>
    <row r="190" spans="2:28" ht="17.25" customHeight="1">
      <c r="F190" s="1872"/>
      <c r="G190" s="1872"/>
      <c r="H190" s="1872"/>
      <c r="I190" s="1872"/>
      <c r="J190" s="1872"/>
      <c r="K190" s="1872"/>
      <c r="L190" s="1872"/>
      <c r="M190" s="1872"/>
      <c r="N190" s="1872"/>
      <c r="O190" s="1872"/>
      <c r="P190" s="1872"/>
      <c r="Q190" s="1042"/>
    </row>
    <row r="191" spans="2:28" ht="13.35" customHeight="1" thickBot="1"/>
    <row r="192" spans="2:28" ht="30.75" customHeight="1">
      <c r="B192" s="1736" t="s">
        <v>138</v>
      </c>
      <c r="C192" s="460" t="s">
        <v>1226</v>
      </c>
      <c r="D192" s="461"/>
      <c r="E192" s="672"/>
      <c r="F192" s="460" t="s">
        <v>992</v>
      </c>
      <c r="G192" s="461"/>
      <c r="H192" s="672"/>
      <c r="I192" s="460" t="s">
        <v>854</v>
      </c>
      <c r="J192" s="461"/>
      <c r="K192" s="672"/>
      <c r="L192" s="460" t="s">
        <v>549</v>
      </c>
      <c r="M192" s="461"/>
      <c r="N192" s="672"/>
      <c r="O192" s="460" t="s">
        <v>541</v>
      </c>
      <c r="P192" s="461"/>
      <c r="Q192" s="461"/>
      <c r="R192" s="672"/>
      <c r="U192" s="462" t="s">
        <v>543</v>
      </c>
      <c r="V192" s="463"/>
      <c r="W192" s="463"/>
      <c r="X192" s="464"/>
      <c r="Y192" s="462" t="s">
        <v>545</v>
      </c>
      <c r="Z192" s="463"/>
      <c r="AA192" s="463"/>
      <c r="AB192" s="464"/>
    </row>
    <row r="193" spans="2:28" ht="30.75" customHeight="1" thickBot="1">
      <c r="B193" s="1739"/>
      <c r="C193" s="179" t="s">
        <v>1227</v>
      </c>
      <c r="D193" s="282" t="s">
        <v>457</v>
      </c>
      <c r="E193" s="113" t="s">
        <v>458</v>
      </c>
      <c r="F193" s="179" t="s">
        <v>1227</v>
      </c>
      <c r="G193" s="282" t="s">
        <v>457</v>
      </c>
      <c r="H193" s="113" t="s">
        <v>458</v>
      </c>
      <c r="I193" s="179" t="s">
        <v>1227</v>
      </c>
      <c r="J193" s="282" t="s">
        <v>457</v>
      </c>
      <c r="K193" s="113" t="s">
        <v>458</v>
      </c>
      <c r="L193" s="179" t="s">
        <v>1227</v>
      </c>
      <c r="M193" s="282" t="s">
        <v>457</v>
      </c>
      <c r="N193" s="113" t="s">
        <v>458</v>
      </c>
      <c r="O193" s="179" t="s">
        <v>1227</v>
      </c>
      <c r="P193" s="865" t="s">
        <v>457</v>
      </c>
      <c r="Q193" s="532"/>
      <c r="R193" s="113" t="s">
        <v>458</v>
      </c>
      <c r="U193" s="179" t="s">
        <v>1227</v>
      </c>
      <c r="V193" s="531" t="s">
        <v>457</v>
      </c>
      <c r="W193" s="532"/>
      <c r="X193" s="113" t="s">
        <v>458</v>
      </c>
      <c r="Y193" s="179" t="s">
        <v>1227</v>
      </c>
      <c r="Z193" s="531" t="s">
        <v>457</v>
      </c>
      <c r="AA193" s="532"/>
      <c r="AB193" s="113" t="s">
        <v>458</v>
      </c>
    </row>
    <row r="194" spans="2:28" ht="27.75" customHeight="1">
      <c r="B194" s="208">
        <v>151</v>
      </c>
      <c r="C194" s="193" t="s">
        <v>919</v>
      </c>
      <c r="D194" s="213">
        <v>22</v>
      </c>
      <c r="E194" s="124">
        <f>D194/G201-1</f>
        <v>0.15789473684210531</v>
      </c>
      <c r="F194" s="193" t="s">
        <v>336</v>
      </c>
      <c r="G194" s="213">
        <v>22</v>
      </c>
      <c r="H194" s="124">
        <v>0.15789473684210531</v>
      </c>
      <c r="I194" s="540" t="s">
        <v>319</v>
      </c>
      <c r="J194" s="213">
        <v>22</v>
      </c>
      <c r="K194" s="124">
        <v>-8.333333333333337E-2</v>
      </c>
      <c r="L194" s="193" t="s">
        <v>1803</v>
      </c>
      <c r="M194" s="213">
        <v>20</v>
      </c>
      <c r="N194" s="124">
        <f>(M194/P182)-1</f>
        <v>-4.7619047619047672E-2</v>
      </c>
      <c r="O194" s="197" t="s">
        <v>281</v>
      </c>
      <c r="P194" s="214">
        <v>18</v>
      </c>
      <c r="Q194" s="49"/>
      <c r="R194" s="145">
        <v>-5.2631578947368474E-2</v>
      </c>
      <c r="U194" s="184" t="s">
        <v>369</v>
      </c>
      <c r="V194" s="214">
        <v>18</v>
      </c>
      <c r="W194" s="49" t="s">
        <v>199</v>
      </c>
      <c r="X194" s="134">
        <v>-9.9999999999999978E-2</v>
      </c>
      <c r="Y194" s="230" t="s">
        <v>247</v>
      </c>
      <c r="Z194" s="214">
        <v>18</v>
      </c>
      <c r="AA194" s="49" t="s">
        <v>199</v>
      </c>
      <c r="AB194" s="400">
        <v>-5.2600000000000001E-2</v>
      </c>
    </row>
    <row r="195" spans="2:28" ht="27.75" customHeight="1">
      <c r="B195" s="209">
        <v>152</v>
      </c>
      <c r="C195" s="610" t="s">
        <v>880</v>
      </c>
      <c r="D195" s="611">
        <v>22</v>
      </c>
      <c r="E195" s="697">
        <f>D195/G198-1</f>
        <v>0.10000000000000009</v>
      </c>
      <c r="F195" s="610" t="s">
        <v>900</v>
      </c>
      <c r="G195" s="611">
        <v>22</v>
      </c>
      <c r="H195" s="697">
        <v>0</v>
      </c>
      <c r="I195" s="610" t="s">
        <v>876</v>
      </c>
      <c r="J195" s="611">
        <v>22</v>
      </c>
      <c r="K195" s="697">
        <v>0.15789473684210531</v>
      </c>
      <c r="L195" s="610" t="s">
        <v>598</v>
      </c>
      <c r="M195" s="611">
        <v>20</v>
      </c>
      <c r="N195" s="697">
        <v>-9.0909090909090939E-2</v>
      </c>
      <c r="O195" s="613" t="s">
        <v>373</v>
      </c>
      <c r="P195" s="611">
        <v>18</v>
      </c>
      <c r="Q195" s="612"/>
      <c r="R195" s="702">
        <v>0.125</v>
      </c>
      <c r="U195" s="185" t="s">
        <v>370</v>
      </c>
      <c r="V195" s="215">
        <v>17</v>
      </c>
      <c r="W195" s="50" t="s">
        <v>199</v>
      </c>
      <c r="X195" s="135">
        <v>-5.555555555555558E-2</v>
      </c>
      <c r="Y195" s="185" t="s">
        <v>370</v>
      </c>
      <c r="Z195" s="215">
        <v>18</v>
      </c>
      <c r="AA195" s="50"/>
      <c r="AB195" s="135">
        <v>0</v>
      </c>
    </row>
    <row r="196" spans="2:28" ht="27.75" customHeight="1">
      <c r="B196" s="209">
        <v>153</v>
      </c>
      <c r="C196" s="194" t="s">
        <v>885</v>
      </c>
      <c r="D196" s="210">
        <v>22</v>
      </c>
      <c r="E196" s="125">
        <f>D196/G203-1</f>
        <v>0.15789473684210531</v>
      </c>
      <c r="F196" s="234" t="s">
        <v>319</v>
      </c>
      <c r="G196" s="210">
        <v>22</v>
      </c>
      <c r="H196" s="125">
        <v>0</v>
      </c>
      <c r="I196" s="194" t="s">
        <v>888</v>
      </c>
      <c r="J196" s="210">
        <v>21</v>
      </c>
      <c r="K196" s="125">
        <v>0</v>
      </c>
      <c r="L196" s="194" t="s">
        <v>1806</v>
      </c>
      <c r="M196" s="210">
        <v>19</v>
      </c>
      <c r="N196" s="125">
        <v>-0.17391304347826086</v>
      </c>
      <c r="O196" s="198" t="s">
        <v>374</v>
      </c>
      <c r="P196" s="215">
        <v>18</v>
      </c>
      <c r="Q196" s="50" t="s">
        <v>199</v>
      </c>
      <c r="R196" s="219">
        <v>0.38461538461538458</v>
      </c>
      <c r="U196" s="185" t="s">
        <v>375</v>
      </c>
      <c r="V196" s="215">
        <v>16</v>
      </c>
      <c r="W196" s="50" t="s">
        <v>199</v>
      </c>
      <c r="X196" s="223">
        <v>6.6666666666666652E-2</v>
      </c>
      <c r="Y196" s="185" t="s">
        <v>396</v>
      </c>
      <c r="Z196" s="215">
        <v>18</v>
      </c>
      <c r="AA196" s="50"/>
      <c r="AB196" s="135">
        <v>0</v>
      </c>
    </row>
    <row r="197" spans="2:28" ht="27.75" customHeight="1">
      <c r="B197" s="209">
        <v>154</v>
      </c>
      <c r="C197" s="617" t="s">
        <v>319</v>
      </c>
      <c r="D197" s="611">
        <v>22</v>
      </c>
      <c r="E197" s="697">
        <f>D197/G196-1</f>
        <v>0</v>
      </c>
      <c r="F197" s="610" t="s">
        <v>886</v>
      </c>
      <c r="G197" s="611">
        <v>21</v>
      </c>
      <c r="H197" s="697">
        <v>-4.5454545454545414E-2</v>
      </c>
      <c r="I197" s="610" t="s">
        <v>335</v>
      </c>
      <c r="J197" s="611">
        <v>20</v>
      </c>
      <c r="K197" s="697">
        <v>0</v>
      </c>
      <c r="L197" s="610" t="s">
        <v>1826</v>
      </c>
      <c r="M197" s="611">
        <v>19</v>
      </c>
      <c r="N197" s="697">
        <v>-5.0000000000000044E-2</v>
      </c>
      <c r="O197" s="613" t="s">
        <v>375</v>
      </c>
      <c r="P197" s="611">
        <v>16</v>
      </c>
      <c r="Q197" s="612"/>
      <c r="R197" s="702">
        <v>0</v>
      </c>
      <c r="U197" s="185" t="s">
        <v>373</v>
      </c>
      <c r="V197" s="215">
        <v>16</v>
      </c>
      <c r="W197" s="50" t="s">
        <v>199</v>
      </c>
      <c r="X197" s="135">
        <v>0.14285714285714279</v>
      </c>
      <c r="Y197" s="185" t="s">
        <v>1238</v>
      </c>
      <c r="Z197" s="215">
        <v>17</v>
      </c>
      <c r="AA197" s="50"/>
      <c r="AB197" s="135">
        <v>0.1333333333333333</v>
      </c>
    </row>
    <row r="198" spans="2:28" ht="27.75" customHeight="1">
      <c r="B198" s="209">
        <v>155</v>
      </c>
      <c r="C198" s="194" t="s">
        <v>335</v>
      </c>
      <c r="D198" s="210">
        <v>21</v>
      </c>
      <c r="E198" s="125">
        <f>D198/G202-1</f>
        <v>0.10526315789473695</v>
      </c>
      <c r="F198" s="194" t="s">
        <v>880</v>
      </c>
      <c r="G198" s="210">
        <v>20</v>
      </c>
      <c r="H198" s="125">
        <v>5.2631578947368363E-2</v>
      </c>
      <c r="I198" s="194" t="s">
        <v>598</v>
      </c>
      <c r="J198" s="210">
        <v>20</v>
      </c>
      <c r="K198" s="125">
        <v>0</v>
      </c>
      <c r="L198" s="194" t="s">
        <v>1830</v>
      </c>
      <c r="M198" s="210">
        <v>19</v>
      </c>
      <c r="N198" s="873">
        <v>1.1111111111111112</v>
      </c>
      <c r="O198" s="198" t="s">
        <v>376</v>
      </c>
      <c r="P198" s="215">
        <v>16</v>
      </c>
      <c r="Q198" s="50" t="s">
        <v>199</v>
      </c>
      <c r="R198" s="219">
        <v>6.6666666666666652E-2</v>
      </c>
      <c r="U198" s="185" t="s">
        <v>287</v>
      </c>
      <c r="V198" s="215">
        <v>15</v>
      </c>
      <c r="W198" s="50" t="s">
        <v>199</v>
      </c>
      <c r="X198" s="135">
        <v>0.25</v>
      </c>
      <c r="Y198" s="185" t="s">
        <v>377</v>
      </c>
      <c r="Z198" s="215">
        <v>16</v>
      </c>
      <c r="AA198" s="50"/>
      <c r="AB198" s="135">
        <v>6.6666666666666652E-2</v>
      </c>
    </row>
    <row r="199" spans="2:28" ht="27.75" customHeight="1">
      <c r="B199" s="209">
        <v>156</v>
      </c>
      <c r="C199" s="610" t="s">
        <v>902</v>
      </c>
      <c r="D199" s="611">
        <v>20</v>
      </c>
      <c r="E199" s="697">
        <f>D199/G200-1</f>
        <v>5.2631578947368363E-2</v>
      </c>
      <c r="F199" s="610" t="s">
        <v>888</v>
      </c>
      <c r="G199" s="611">
        <v>20</v>
      </c>
      <c r="H199" s="697">
        <v>-4.7619047619047672E-2</v>
      </c>
      <c r="I199" s="610" t="s">
        <v>591</v>
      </c>
      <c r="J199" s="611">
        <v>19</v>
      </c>
      <c r="K199" s="697">
        <v>0.26666666666666661</v>
      </c>
      <c r="L199" s="610" t="s">
        <v>1815</v>
      </c>
      <c r="M199" s="611">
        <v>18</v>
      </c>
      <c r="N199" s="697">
        <v>0.125</v>
      </c>
      <c r="O199" s="613" t="s">
        <v>287</v>
      </c>
      <c r="P199" s="611">
        <v>15</v>
      </c>
      <c r="Q199" s="612"/>
      <c r="R199" s="702">
        <v>0</v>
      </c>
      <c r="U199" s="185" t="s">
        <v>381</v>
      </c>
      <c r="V199" s="215">
        <v>15</v>
      </c>
      <c r="W199" s="50" t="s">
        <v>199</v>
      </c>
      <c r="X199" s="135">
        <v>-6.25E-2</v>
      </c>
      <c r="Y199" s="185" t="s">
        <v>381</v>
      </c>
      <c r="Z199" s="215">
        <v>16</v>
      </c>
      <c r="AA199" s="50"/>
      <c r="AB199" s="135">
        <v>-0.15789473684210531</v>
      </c>
    </row>
    <row r="200" spans="2:28" ht="27.75" customHeight="1">
      <c r="B200" s="209">
        <v>157</v>
      </c>
      <c r="C200" s="234" t="s">
        <v>577</v>
      </c>
      <c r="D200" s="210">
        <v>20</v>
      </c>
      <c r="E200" s="125">
        <f>D200/G184-1</f>
        <v>-0.13043478260869568</v>
      </c>
      <c r="F200" s="194" t="s">
        <v>902</v>
      </c>
      <c r="G200" s="210">
        <v>19</v>
      </c>
      <c r="H200" s="125">
        <v>0.58333333333333326</v>
      </c>
      <c r="I200" s="194" t="s">
        <v>336</v>
      </c>
      <c r="J200" s="210">
        <v>19</v>
      </c>
      <c r="K200" s="125">
        <v>-5.0000000000000044E-2</v>
      </c>
      <c r="L200" s="194" t="s">
        <v>1811</v>
      </c>
      <c r="M200" s="210">
        <v>18</v>
      </c>
      <c r="N200" s="125">
        <v>-5.2631578947368474E-2</v>
      </c>
      <c r="O200" s="198" t="s">
        <v>377</v>
      </c>
      <c r="P200" s="215">
        <v>15</v>
      </c>
      <c r="Q200" s="50"/>
      <c r="R200" s="219">
        <v>-0.16666666666666663</v>
      </c>
      <c r="U200" s="185" t="s">
        <v>376</v>
      </c>
      <c r="V200" s="215">
        <v>15</v>
      </c>
      <c r="W200" s="50"/>
      <c r="X200" s="135">
        <v>-0.21052631578947367</v>
      </c>
      <c r="Y200" s="185" t="s">
        <v>372</v>
      </c>
      <c r="Z200" s="215">
        <v>16</v>
      </c>
      <c r="AA200" s="50"/>
      <c r="AB200" s="228">
        <v>2.2000000000000002</v>
      </c>
    </row>
    <row r="201" spans="2:28" ht="27.75" customHeight="1">
      <c r="B201" s="209">
        <v>158</v>
      </c>
      <c r="C201" s="610" t="s">
        <v>890</v>
      </c>
      <c r="D201" s="611">
        <v>20</v>
      </c>
      <c r="E201" s="697">
        <f>D201/G185-1</f>
        <v>-0.13043478260869568</v>
      </c>
      <c r="F201" s="610" t="s">
        <v>919</v>
      </c>
      <c r="G201" s="611">
        <v>19</v>
      </c>
      <c r="H201" s="697">
        <v>0.35714285714285721</v>
      </c>
      <c r="I201" s="610" t="s">
        <v>880</v>
      </c>
      <c r="J201" s="611">
        <v>19</v>
      </c>
      <c r="K201" s="697">
        <v>5.555555555555558E-2</v>
      </c>
      <c r="L201" s="610" t="s">
        <v>1851</v>
      </c>
      <c r="M201" s="611">
        <v>18</v>
      </c>
      <c r="N201" s="697">
        <v>0.19999999999999996</v>
      </c>
      <c r="O201" s="613" t="s">
        <v>378</v>
      </c>
      <c r="P201" s="611">
        <v>15</v>
      </c>
      <c r="Q201" s="612"/>
      <c r="R201" s="702">
        <v>7.1428571428571397E-2</v>
      </c>
      <c r="U201" s="203" t="s">
        <v>253</v>
      </c>
      <c r="V201" s="215">
        <v>15</v>
      </c>
      <c r="W201" s="50" t="s">
        <v>199</v>
      </c>
      <c r="X201" s="135">
        <v>0</v>
      </c>
      <c r="Y201" s="185" t="s">
        <v>375</v>
      </c>
      <c r="Z201" s="215">
        <v>15</v>
      </c>
      <c r="AA201" s="50"/>
      <c r="AB201" s="135">
        <v>0</v>
      </c>
    </row>
    <row r="202" spans="2:28" ht="27.75" customHeight="1">
      <c r="B202" s="209">
        <v>159</v>
      </c>
      <c r="C202" s="194" t="s">
        <v>300</v>
      </c>
      <c r="D202" s="210">
        <v>20</v>
      </c>
      <c r="E202" s="125">
        <f>D202/G180-1</f>
        <v>-0.19999999999999996</v>
      </c>
      <c r="F202" s="194" t="s">
        <v>335</v>
      </c>
      <c r="G202" s="210">
        <v>19</v>
      </c>
      <c r="H202" s="125">
        <v>-5.0000000000000044E-2</v>
      </c>
      <c r="I202" s="194" t="s">
        <v>908</v>
      </c>
      <c r="J202" s="210">
        <v>18</v>
      </c>
      <c r="K202" s="125">
        <v>5.8823529411764719E-2</v>
      </c>
      <c r="L202" s="194" t="s">
        <v>1845</v>
      </c>
      <c r="M202" s="210">
        <v>17</v>
      </c>
      <c r="N202" s="125">
        <v>0.1333333333333333</v>
      </c>
      <c r="O202" s="198" t="s">
        <v>265</v>
      </c>
      <c r="P202" s="215">
        <v>15</v>
      </c>
      <c r="Q202" s="50"/>
      <c r="R202" s="219">
        <v>-0.21052631578947367</v>
      </c>
      <c r="U202" s="185" t="s">
        <v>301</v>
      </c>
      <c r="V202" s="215">
        <v>15</v>
      </c>
      <c r="W202" s="50"/>
      <c r="X202" s="135">
        <v>-0.25</v>
      </c>
      <c r="Y202" s="267" t="s">
        <v>253</v>
      </c>
      <c r="Z202" s="210">
        <v>15</v>
      </c>
      <c r="AA202" s="47"/>
      <c r="AB202" s="223">
        <v>-6.25E-2</v>
      </c>
    </row>
    <row r="203" spans="2:28" ht="27.75" customHeight="1">
      <c r="B203" s="209">
        <v>160</v>
      </c>
      <c r="C203" s="618" t="s">
        <v>316</v>
      </c>
      <c r="D203" s="611">
        <v>19</v>
      </c>
      <c r="E203" s="697">
        <f>D203/G228-1</f>
        <v>0.58333333333333326</v>
      </c>
      <c r="F203" s="610" t="s">
        <v>885</v>
      </c>
      <c r="G203" s="611">
        <v>19</v>
      </c>
      <c r="H203" s="697">
        <v>-0.17391304347826086</v>
      </c>
      <c r="I203" s="610" t="s">
        <v>883</v>
      </c>
      <c r="J203" s="611">
        <v>18</v>
      </c>
      <c r="K203" s="697">
        <v>0</v>
      </c>
      <c r="L203" s="610" t="s">
        <v>1843</v>
      </c>
      <c r="M203" s="611">
        <v>17</v>
      </c>
      <c r="N203" s="697">
        <f>(M203/P224)-1</f>
        <v>0.7</v>
      </c>
      <c r="O203" s="616" t="s">
        <v>253</v>
      </c>
      <c r="P203" s="611">
        <v>15</v>
      </c>
      <c r="Q203" s="612" t="s">
        <v>199</v>
      </c>
      <c r="R203" s="702">
        <v>0</v>
      </c>
      <c r="U203" s="185" t="s">
        <v>384</v>
      </c>
      <c r="V203" s="215">
        <v>15</v>
      </c>
      <c r="W203" s="50"/>
      <c r="X203" s="135">
        <v>-0.25</v>
      </c>
      <c r="Y203" s="185" t="s">
        <v>296</v>
      </c>
      <c r="Z203" s="215">
        <v>14</v>
      </c>
      <c r="AA203" s="50"/>
      <c r="AB203" s="135">
        <v>0.75</v>
      </c>
    </row>
    <row r="204" spans="2:28" ht="27.75" customHeight="1">
      <c r="B204" s="209">
        <v>161</v>
      </c>
      <c r="C204" s="194" t="s">
        <v>336</v>
      </c>
      <c r="D204" s="210">
        <v>19</v>
      </c>
      <c r="E204" s="125">
        <f>D204/G194-1</f>
        <v>-0.13636363636363635</v>
      </c>
      <c r="F204" s="194" t="s">
        <v>591</v>
      </c>
      <c r="G204" s="210">
        <v>18</v>
      </c>
      <c r="H204" s="125">
        <v>-5.2631578947368474E-2</v>
      </c>
      <c r="I204" s="194" t="s">
        <v>584</v>
      </c>
      <c r="J204" s="210">
        <v>18</v>
      </c>
      <c r="K204" s="125">
        <v>0.125</v>
      </c>
      <c r="L204" s="194" t="s">
        <v>1814</v>
      </c>
      <c r="M204" s="210">
        <v>17</v>
      </c>
      <c r="N204" s="125">
        <v>0.41666666666666674</v>
      </c>
      <c r="O204" s="198" t="s">
        <v>379</v>
      </c>
      <c r="P204" s="215">
        <v>15</v>
      </c>
      <c r="Q204" s="50"/>
      <c r="R204" s="219">
        <v>7.1428571428571397E-2</v>
      </c>
      <c r="U204" s="185" t="s">
        <v>378</v>
      </c>
      <c r="V204" s="215">
        <v>14</v>
      </c>
      <c r="W204" s="50"/>
      <c r="X204" s="148">
        <v>0.75</v>
      </c>
      <c r="Y204" s="185" t="s">
        <v>379</v>
      </c>
      <c r="Z204" s="215">
        <v>14</v>
      </c>
      <c r="AA204" s="50"/>
      <c r="AB204" s="135">
        <v>0</v>
      </c>
    </row>
    <row r="205" spans="2:28" ht="27.75" customHeight="1">
      <c r="B205" s="209">
        <v>162</v>
      </c>
      <c r="C205" s="610" t="s">
        <v>907</v>
      </c>
      <c r="D205" s="611">
        <v>19</v>
      </c>
      <c r="E205" s="697">
        <f>D205/G209-1</f>
        <v>0.1875</v>
      </c>
      <c r="F205" s="610" t="s">
        <v>883</v>
      </c>
      <c r="G205" s="611">
        <v>18</v>
      </c>
      <c r="H205" s="697">
        <v>0</v>
      </c>
      <c r="I205" s="610" t="s">
        <v>921</v>
      </c>
      <c r="J205" s="611">
        <v>17</v>
      </c>
      <c r="K205" s="697">
        <v>0.54545454545454541</v>
      </c>
      <c r="L205" s="610" t="s">
        <v>584</v>
      </c>
      <c r="M205" s="611">
        <v>16</v>
      </c>
      <c r="N205" s="697">
        <v>6.6666666666666652E-2</v>
      </c>
      <c r="O205" s="613" t="s">
        <v>380</v>
      </c>
      <c r="P205" s="611">
        <v>15</v>
      </c>
      <c r="Q205" s="612"/>
      <c r="R205" s="702">
        <v>7.1428571428571397E-2</v>
      </c>
      <c r="U205" s="185" t="s">
        <v>379</v>
      </c>
      <c r="V205" s="215">
        <v>14</v>
      </c>
      <c r="W205" s="50" t="s">
        <v>199</v>
      </c>
      <c r="X205" s="223">
        <v>0</v>
      </c>
      <c r="Y205" s="185" t="s">
        <v>373</v>
      </c>
      <c r="Z205" s="215">
        <v>14</v>
      </c>
      <c r="AA205" s="50"/>
      <c r="AB205" s="135">
        <v>7.6923076923076872E-2</v>
      </c>
    </row>
    <row r="206" spans="2:28" ht="27.75" customHeight="1">
      <c r="B206" s="209">
        <v>163</v>
      </c>
      <c r="C206" s="194" t="s">
        <v>888</v>
      </c>
      <c r="D206" s="210">
        <v>19</v>
      </c>
      <c r="E206" s="125">
        <f>D206/G199-1</f>
        <v>-5.0000000000000044E-2</v>
      </c>
      <c r="F206" s="194" t="s">
        <v>921</v>
      </c>
      <c r="G206" s="210">
        <v>18</v>
      </c>
      <c r="H206" s="125">
        <v>5.8823529411764719E-2</v>
      </c>
      <c r="I206" s="194" t="s">
        <v>894</v>
      </c>
      <c r="J206" s="210">
        <v>16</v>
      </c>
      <c r="K206" s="125">
        <v>0</v>
      </c>
      <c r="L206" s="194" t="s">
        <v>1829</v>
      </c>
      <c r="M206" s="210">
        <v>16</v>
      </c>
      <c r="N206" s="125">
        <v>0</v>
      </c>
      <c r="O206" s="198" t="s">
        <v>268</v>
      </c>
      <c r="P206" s="215">
        <v>15</v>
      </c>
      <c r="Q206" s="50"/>
      <c r="R206" s="219">
        <v>0.25</v>
      </c>
      <c r="U206" s="185" t="s">
        <v>380</v>
      </c>
      <c r="V206" s="215">
        <v>14</v>
      </c>
      <c r="W206" s="50" t="s">
        <v>199</v>
      </c>
      <c r="X206" s="228">
        <v>1</v>
      </c>
      <c r="Y206" s="185" t="s">
        <v>275</v>
      </c>
      <c r="Z206" s="215">
        <v>14</v>
      </c>
      <c r="AA206" s="50"/>
      <c r="AB206" s="135">
        <v>0</v>
      </c>
    </row>
    <row r="207" spans="2:28" ht="27.75" customHeight="1">
      <c r="B207" s="209">
        <v>164</v>
      </c>
      <c r="C207" s="610" t="s">
        <v>921</v>
      </c>
      <c r="D207" s="611">
        <v>19</v>
      </c>
      <c r="E207" s="697">
        <f>D207/G206-1</f>
        <v>5.555555555555558E-2</v>
      </c>
      <c r="F207" s="610" t="s">
        <v>889</v>
      </c>
      <c r="G207" s="611">
        <v>17</v>
      </c>
      <c r="H207" s="697">
        <v>0.41666666666666674</v>
      </c>
      <c r="I207" s="610" t="s">
        <v>907</v>
      </c>
      <c r="J207" s="611">
        <v>16</v>
      </c>
      <c r="K207" s="697">
        <v>0.33333333333333326</v>
      </c>
      <c r="L207" s="610" t="s">
        <v>591</v>
      </c>
      <c r="M207" s="611">
        <v>15</v>
      </c>
      <c r="N207" s="697">
        <v>0</v>
      </c>
      <c r="O207" s="613" t="s">
        <v>275</v>
      </c>
      <c r="P207" s="611">
        <v>15</v>
      </c>
      <c r="Q207" s="612"/>
      <c r="R207" s="702">
        <v>7.1428571428571397E-2</v>
      </c>
      <c r="U207" s="272" t="s">
        <v>383</v>
      </c>
      <c r="V207" s="215">
        <v>14</v>
      </c>
      <c r="W207" s="50" t="s">
        <v>199</v>
      </c>
      <c r="X207" s="135">
        <v>-0.17647058823529416</v>
      </c>
      <c r="Y207" s="185" t="s">
        <v>382</v>
      </c>
      <c r="Z207" s="215">
        <v>13</v>
      </c>
      <c r="AA207" s="50" t="s">
        <v>199</v>
      </c>
      <c r="AB207" s="135">
        <v>8.3333333333333259E-2</v>
      </c>
    </row>
    <row r="208" spans="2:28" ht="27.75" customHeight="1">
      <c r="B208" s="209">
        <v>165</v>
      </c>
      <c r="C208" s="194" t="s">
        <v>883</v>
      </c>
      <c r="D208" s="210">
        <v>18</v>
      </c>
      <c r="E208" s="125">
        <f>D208/G205-1</f>
        <v>0</v>
      </c>
      <c r="F208" s="194" t="s">
        <v>894</v>
      </c>
      <c r="G208" s="210">
        <v>16</v>
      </c>
      <c r="H208" s="125">
        <v>0</v>
      </c>
      <c r="I208" s="194" t="s">
        <v>292</v>
      </c>
      <c r="J208" s="210">
        <v>15</v>
      </c>
      <c r="K208" s="125">
        <v>0.25</v>
      </c>
      <c r="L208" s="194" t="s">
        <v>1827</v>
      </c>
      <c r="M208" s="210">
        <v>15</v>
      </c>
      <c r="N208" s="125">
        <f>(M208/P217)-1</f>
        <v>0.36363636363636354</v>
      </c>
      <c r="O208" s="198" t="s">
        <v>381</v>
      </c>
      <c r="P208" s="215">
        <v>14</v>
      </c>
      <c r="Q208" s="50"/>
      <c r="R208" s="219">
        <v>-6.6666666666666652E-2</v>
      </c>
      <c r="U208" s="185" t="s">
        <v>275</v>
      </c>
      <c r="V208" s="215">
        <v>14</v>
      </c>
      <c r="W208" s="50" t="s">
        <v>199</v>
      </c>
      <c r="X208" s="135">
        <v>0</v>
      </c>
      <c r="Y208" s="185" t="s">
        <v>287</v>
      </c>
      <c r="Z208" s="215">
        <v>12</v>
      </c>
      <c r="AA208" s="50"/>
      <c r="AB208" s="135">
        <v>-7.6923076923076872E-2</v>
      </c>
    </row>
    <row r="209" spans="2:28" ht="27.75" customHeight="1">
      <c r="B209" s="209">
        <v>166</v>
      </c>
      <c r="C209" s="610" t="s">
        <v>894</v>
      </c>
      <c r="D209" s="611">
        <v>18</v>
      </c>
      <c r="E209" s="697">
        <f>D209/G208-1</f>
        <v>0.125</v>
      </c>
      <c r="F209" s="610" t="s">
        <v>907</v>
      </c>
      <c r="G209" s="611">
        <v>16</v>
      </c>
      <c r="H209" s="697">
        <v>0</v>
      </c>
      <c r="I209" s="617" t="s">
        <v>919</v>
      </c>
      <c r="J209" s="611">
        <v>14</v>
      </c>
      <c r="K209" s="697">
        <v>7.6923076923076872E-2</v>
      </c>
      <c r="L209" s="617" t="s">
        <v>1861</v>
      </c>
      <c r="M209" s="611">
        <v>14</v>
      </c>
      <c r="N209" s="697">
        <f>(M209/P210)-1</f>
        <v>7.6923076923076872E-2</v>
      </c>
      <c r="O209" s="613" t="s">
        <v>382</v>
      </c>
      <c r="P209" s="611">
        <v>13</v>
      </c>
      <c r="Q209" s="612"/>
      <c r="R209" s="702">
        <v>0</v>
      </c>
      <c r="U209" s="185" t="s">
        <v>382</v>
      </c>
      <c r="V209" s="215">
        <v>13</v>
      </c>
      <c r="W209" s="50" t="s">
        <v>199</v>
      </c>
      <c r="X209" s="135">
        <v>0</v>
      </c>
      <c r="Y209" s="185" t="s">
        <v>335</v>
      </c>
      <c r="Z209" s="215">
        <v>12</v>
      </c>
      <c r="AA209" s="50"/>
      <c r="AB209" s="135">
        <v>-0.19999999999999996</v>
      </c>
    </row>
    <row r="210" spans="2:28" ht="27.75" customHeight="1">
      <c r="B210" s="209">
        <v>167</v>
      </c>
      <c r="C210" s="194" t="s">
        <v>292</v>
      </c>
      <c r="D210" s="210">
        <v>18</v>
      </c>
      <c r="E210" s="125">
        <f>D210/G210-1</f>
        <v>0.125</v>
      </c>
      <c r="F210" s="194" t="s">
        <v>292</v>
      </c>
      <c r="G210" s="210">
        <v>16</v>
      </c>
      <c r="H210" s="125">
        <v>6.6666666666666652E-2</v>
      </c>
      <c r="I210" s="194" t="s">
        <v>301</v>
      </c>
      <c r="J210" s="210">
        <v>14</v>
      </c>
      <c r="K210" s="125">
        <v>-6.6666666666666652E-2</v>
      </c>
      <c r="L210" s="194" t="s">
        <v>298</v>
      </c>
      <c r="M210" s="210">
        <v>13</v>
      </c>
      <c r="N210" s="125">
        <v>0</v>
      </c>
      <c r="O210" s="205" t="s">
        <v>337</v>
      </c>
      <c r="P210" s="215">
        <v>13</v>
      </c>
      <c r="Q210" s="50"/>
      <c r="R210" s="219">
        <v>0.18181818181818188</v>
      </c>
      <c r="U210" s="185" t="s">
        <v>374</v>
      </c>
      <c r="V210" s="215">
        <v>13</v>
      </c>
      <c r="W210" s="50" t="s">
        <v>199</v>
      </c>
      <c r="X210" s="135">
        <v>-0.43478260869565222</v>
      </c>
      <c r="Y210" s="185" t="s">
        <v>268</v>
      </c>
      <c r="Z210" s="215">
        <v>12</v>
      </c>
      <c r="AA210" s="50"/>
      <c r="AB210" s="135">
        <v>9.0909090909090828E-2</v>
      </c>
    </row>
    <row r="211" spans="2:28" ht="27.75" customHeight="1">
      <c r="B211" s="209">
        <v>168</v>
      </c>
      <c r="C211" s="610" t="s">
        <v>598</v>
      </c>
      <c r="D211" s="611">
        <v>18</v>
      </c>
      <c r="E211" s="697">
        <f>D211/G212-1</f>
        <v>0.19999999999999996</v>
      </c>
      <c r="F211" s="610" t="s">
        <v>584</v>
      </c>
      <c r="G211" s="611">
        <v>16</v>
      </c>
      <c r="H211" s="697">
        <v>-0.11111111111111116</v>
      </c>
      <c r="I211" s="610" t="s">
        <v>597</v>
      </c>
      <c r="J211" s="611">
        <v>14</v>
      </c>
      <c r="K211" s="697">
        <v>-0.33333333333333337</v>
      </c>
      <c r="L211" s="610" t="s">
        <v>1842</v>
      </c>
      <c r="M211" s="611">
        <v>13</v>
      </c>
      <c r="N211" s="697">
        <v>8.3333333333333259E-2</v>
      </c>
      <c r="O211" s="620" t="s">
        <v>383</v>
      </c>
      <c r="P211" s="611">
        <v>13</v>
      </c>
      <c r="Q211" s="612"/>
      <c r="R211" s="702">
        <v>-7.1428571428571397E-2</v>
      </c>
      <c r="U211" s="185" t="s">
        <v>388</v>
      </c>
      <c r="V211" s="215">
        <v>12</v>
      </c>
      <c r="W211" s="50" t="s">
        <v>199</v>
      </c>
      <c r="X211" s="223">
        <v>9.0909090909090828E-2</v>
      </c>
      <c r="Y211" s="185" t="s">
        <v>320</v>
      </c>
      <c r="Z211" s="215">
        <v>11</v>
      </c>
      <c r="AA211" s="50"/>
      <c r="AB211" s="135">
        <v>0.83333333333333326</v>
      </c>
    </row>
    <row r="212" spans="2:28" ht="27.75" customHeight="1">
      <c r="B212" s="209">
        <v>169</v>
      </c>
      <c r="C212" s="194" t="s">
        <v>1239</v>
      </c>
      <c r="D212" s="210">
        <v>17</v>
      </c>
      <c r="E212" s="125">
        <f>D212/G216-1</f>
        <v>0.30769230769230771</v>
      </c>
      <c r="F212" s="194" t="s">
        <v>598</v>
      </c>
      <c r="G212" s="210">
        <v>15</v>
      </c>
      <c r="H212" s="125">
        <v>-0.25</v>
      </c>
      <c r="I212" s="273" t="s">
        <v>969</v>
      </c>
      <c r="J212" s="210">
        <v>13</v>
      </c>
      <c r="K212" s="125">
        <v>0.18181818181818188</v>
      </c>
      <c r="L212" s="194" t="s">
        <v>1860</v>
      </c>
      <c r="M212" s="210">
        <v>13</v>
      </c>
      <c r="N212" s="125">
        <v>-7.1428571428571397E-2</v>
      </c>
      <c r="O212" s="198" t="s">
        <v>298</v>
      </c>
      <c r="P212" s="215">
        <v>13</v>
      </c>
      <c r="Q212" s="50"/>
      <c r="R212" s="218">
        <v>1.6</v>
      </c>
      <c r="U212" s="185" t="s">
        <v>268</v>
      </c>
      <c r="V212" s="215">
        <v>12</v>
      </c>
      <c r="W212" s="50" t="s">
        <v>199</v>
      </c>
      <c r="X212" s="135">
        <v>0</v>
      </c>
      <c r="Y212" s="185" t="s">
        <v>385</v>
      </c>
      <c r="Z212" s="215">
        <v>11</v>
      </c>
      <c r="AA212" s="50"/>
      <c r="AB212" s="135">
        <v>-0.15384615384615385</v>
      </c>
    </row>
    <row r="213" spans="2:28" ht="27.75" customHeight="1">
      <c r="B213" s="209">
        <v>170</v>
      </c>
      <c r="C213" s="610" t="s">
        <v>591</v>
      </c>
      <c r="D213" s="611">
        <v>16</v>
      </c>
      <c r="E213" s="697">
        <f>D213/G204-1</f>
        <v>-0.11111111111111116</v>
      </c>
      <c r="F213" s="610" t="s">
        <v>301</v>
      </c>
      <c r="G213" s="611">
        <v>14</v>
      </c>
      <c r="H213" s="697">
        <v>0</v>
      </c>
      <c r="I213" s="610" t="s">
        <v>338</v>
      </c>
      <c r="J213" s="611">
        <v>13</v>
      </c>
      <c r="K213" s="697">
        <v>0.30000000000000004</v>
      </c>
      <c r="L213" s="610" t="s">
        <v>1847</v>
      </c>
      <c r="M213" s="611">
        <v>13</v>
      </c>
      <c r="N213" s="697">
        <v>0</v>
      </c>
      <c r="O213" s="613" t="s">
        <v>384</v>
      </c>
      <c r="P213" s="611">
        <v>12</v>
      </c>
      <c r="Q213" s="612"/>
      <c r="R213" s="702">
        <v>-0.19999999999999996</v>
      </c>
      <c r="U213" s="185" t="s">
        <v>386</v>
      </c>
      <c r="V213" s="215">
        <v>12</v>
      </c>
      <c r="W213" s="50" t="s">
        <v>199</v>
      </c>
      <c r="X213" s="135">
        <v>0.19999999999999996</v>
      </c>
      <c r="Y213" s="185" t="s">
        <v>388</v>
      </c>
      <c r="Z213" s="215">
        <v>11</v>
      </c>
      <c r="AA213" s="50"/>
      <c r="AB213" s="135">
        <v>0.10000000000000009</v>
      </c>
    </row>
    <row r="214" spans="2:28" ht="27.75" customHeight="1">
      <c r="B214" s="209">
        <v>171</v>
      </c>
      <c r="C214" s="194" t="s">
        <v>301</v>
      </c>
      <c r="D214" s="210">
        <v>15</v>
      </c>
      <c r="E214" s="125">
        <f>D214/G213-1</f>
        <v>7.1428571428571397E-2</v>
      </c>
      <c r="F214" s="194" t="s">
        <v>597</v>
      </c>
      <c r="G214" s="210">
        <v>14</v>
      </c>
      <c r="H214" s="125">
        <v>0</v>
      </c>
      <c r="I214" s="194" t="s">
        <v>911</v>
      </c>
      <c r="J214" s="210">
        <v>13</v>
      </c>
      <c r="K214" s="125">
        <v>0</v>
      </c>
      <c r="L214" s="194" t="s">
        <v>1805</v>
      </c>
      <c r="M214" s="210">
        <v>13</v>
      </c>
      <c r="N214" s="125">
        <v>-0.43478260869565222</v>
      </c>
      <c r="O214" s="198" t="s">
        <v>385</v>
      </c>
      <c r="P214" s="215">
        <v>12</v>
      </c>
      <c r="Q214" s="50"/>
      <c r="R214" s="219">
        <v>9.0909090909090828E-2</v>
      </c>
      <c r="U214" s="185" t="s">
        <v>385</v>
      </c>
      <c r="V214" s="215">
        <v>11</v>
      </c>
      <c r="W214" s="50" t="s">
        <v>199</v>
      </c>
      <c r="X214" s="135">
        <v>0</v>
      </c>
      <c r="Y214" s="203" t="s">
        <v>337</v>
      </c>
      <c r="Z214" s="215">
        <v>11</v>
      </c>
      <c r="AA214" s="50"/>
      <c r="AB214" s="135">
        <v>0.10000000000000009</v>
      </c>
    </row>
    <row r="215" spans="2:28" ht="27.75" customHeight="1">
      <c r="B215" s="209">
        <v>172</v>
      </c>
      <c r="C215" s="610" t="s">
        <v>905</v>
      </c>
      <c r="D215" s="611">
        <v>15</v>
      </c>
      <c r="E215" s="697">
        <f>D215/G234-1</f>
        <v>0.5</v>
      </c>
      <c r="F215" s="610" t="s">
        <v>298</v>
      </c>
      <c r="G215" s="611">
        <v>14</v>
      </c>
      <c r="H215" s="697">
        <v>0.16666666666666674</v>
      </c>
      <c r="I215" s="610" t="s">
        <v>893</v>
      </c>
      <c r="J215" s="611">
        <v>12</v>
      </c>
      <c r="K215" s="697">
        <v>-7.6923076923076872E-2</v>
      </c>
      <c r="L215" s="610" t="s">
        <v>1817</v>
      </c>
      <c r="M215" s="611">
        <v>13</v>
      </c>
      <c r="N215" s="697">
        <v>0.18181818181818188</v>
      </c>
      <c r="O215" s="613" t="s">
        <v>386</v>
      </c>
      <c r="P215" s="611">
        <v>12</v>
      </c>
      <c r="Q215" s="612" t="s">
        <v>199</v>
      </c>
      <c r="R215" s="702">
        <v>0</v>
      </c>
      <c r="U215" s="203" t="s">
        <v>337</v>
      </c>
      <c r="V215" s="215">
        <v>11</v>
      </c>
      <c r="W215" s="50"/>
      <c r="X215" s="135">
        <v>0</v>
      </c>
      <c r="Y215" s="186" t="s">
        <v>386</v>
      </c>
      <c r="Z215" s="215">
        <v>10</v>
      </c>
      <c r="AA215" s="50"/>
      <c r="AB215" s="135">
        <v>0.66666666666666674</v>
      </c>
    </row>
    <row r="216" spans="2:28" ht="27.75" customHeight="1">
      <c r="B216" s="209">
        <v>173</v>
      </c>
      <c r="C216" s="194" t="s">
        <v>338</v>
      </c>
      <c r="D216" s="210">
        <v>15</v>
      </c>
      <c r="E216" s="125">
        <f>D216/G224-1</f>
        <v>0.15384615384615374</v>
      </c>
      <c r="F216" s="194" t="s">
        <v>893</v>
      </c>
      <c r="G216" s="210">
        <v>13</v>
      </c>
      <c r="H216" s="125">
        <v>8.3333333333333259E-2</v>
      </c>
      <c r="I216" s="194" t="s">
        <v>889</v>
      </c>
      <c r="J216" s="210">
        <v>12</v>
      </c>
      <c r="K216" s="125">
        <v>-7.6923076923076872E-2</v>
      </c>
      <c r="L216" s="194" t="s">
        <v>1823</v>
      </c>
      <c r="M216" s="210">
        <v>13</v>
      </c>
      <c r="N216" s="125">
        <v>0.85714285714285721</v>
      </c>
      <c r="O216" s="198" t="s">
        <v>387</v>
      </c>
      <c r="P216" s="215">
        <v>11</v>
      </c>
      <c r="Q216" s="50" t="s">
        <v>199</v>
      </c>
      <c r="R216" s="219">
        <v>0.10000000000000009</v>
      </c>
      <c r="U216" s="186" t="s">
        <v>387</v>
      </c>
      <c r="V216" s="215">
        <v>10</v>
      </c>
      <c r="W216" s="50" t="s">
        <v>199</v>
      </c>
      <c r="X216" s="135">
        <v>0.25</v>
      </c>
      <c r="Y216" s="185" t="s">
        <v>308</v>
      </c>
      <c r="Z216" s="215">
        <v>9</v>
      </c>
      <c r="AA216" s="50"/>
      <c r="AB216" s="135">
        <v>0.125</v>
      </c>
    </row>
    <row r="217" spans="2:28" ht="27.75" customHeight="1">
      <c r="B217" s="209">
        <v>174</v>
      </c>
      <c r="C217" s="610" t="s">
        <v>584</v>
      </c>
      <c r="D217" s="611">
        <v>15</v>
      </c>
      <c r="E217" s="697">
        <f>D217/G211-1</f>
        <v>-6.25E-2</v>
      </c>
      <c r="F217" s="610" t="s">
        <v>892</v>
      </c>
      <c r="G217" s="611">
        <v>13</v>
      </c>
      <c r="H217" s="697">
        <v>8.3333333333333259E-2</v>
      </c>
      <c r="I217" s="610" t="s">
        <v>902</v>
      </c>
      <c r="J217" s="611">
        <v>12</v>
      </c>
      <c r="K217" s="697">
        <v>-7.6923076923076872E-2</v>
      </c>
      <c r="L217" s="610" t="s">
        <v>265</v>
      </c>
      <c r="M217" s="611">
        <v>12</v>
      </c>
      <c r="N217" s="697">
        <v>-0.19999999999999996</v>
      </c>
      <c r="O217" s="613" t="s">
        <v>301</v>
      </c>
      <c r="P217" s="611">
        <v>11</v>
      </c>
      <c r="Q217" s="612"/>
      <c r="R217" s="702">
        <v>-0.26666666666666672</v>
      </c>
      <c r="U217" s="186" t="s">
        <v>394</v>
      </c>
      <c r="V217" s="215">
        <v>9</v>
      </c>
      <c r="W217" s="50" t="s">
        <v>199</v>
      </c>
      <c r="X217" s="135">
        <v>0.5</v>
      </c>
      <c r="Y217" s="185" t="s">
        <v>292</v>
      </c>
      <c r="Z217" s="215">
        <v>9</v>
      </c>
      <c r="AA217" s="50"/>
      <c r="AB217" s="135">
        <v>0.125</v>
      </c>
    </row>
    <row r="218" spans="2:28" ht="27.75" customHeight="1" thickBot="1">
      <c r="B218" s="207">
        <v>175</v>
      </c>
      <c r="C218" s="539" t="s">
        <v>1240</v>
      </c>
      <c r="D218" s="212">
        <v>14</v>
      </c>
      <c r="E218" s="126">
        <f>D218/G230-1</f>
        <v>0.27272727272727271</v>
      </c>
      <c r="F218" s="541" t="s">
        <v>969</v>
      </c>
      <c r="G218" s="212">
        <v>13</v>
      </c>
      <c r="H218" s="126">
        <v>0</v>
      </c>
      <c r="I218" s="195" t="s">
        <v>892</v>
      </c>
      <c r="J218" s="212">
        <v>12</v>
      </c>
      <c r="K218" s="126">
        <v>0.19999999999999996</v>
      </c>
      <c r="L218" s="195" t="s">
        <v>292</v>
      </c>
      <c r="M218" s="212">
        <v>12</v>
      </c>
      <c r="N218" s="126">
        <v>0.19999999999999996</v>
      </c>
      <c r="O218" s="199" t="s">
        <v>320</v>
      </c>
      <c r="P218" s="216">
        <v>10</v>
      </c>
      <c r="Q218" s="51"/>
      <c r="R218" s="696">
        <v>0.25</v>
      </c>
      <c r="U218" s="192" t="s">
        <v>308</v>
      </c>
      <c r="V218" s="216">
        <v>9</v>
      </c>
      <c r="W218" s="51"/>
      <c r="X218" s="136">
        <v>0</v>
      </c>
      <c r="Y218" s="192" t="s">
        <v>311</v>
      </c>
      <c r="Z218" s="216">
        <v>9</v>
      </c>
      <c r="AA218" s="51"/>
      <c r="AB218" s="136">
        <v>-9.9999999999999978E-2</v>
      </c>
    </row>
    <row r="219" spans="2:28" ht="39" customHeight="1"/>
    <row r="220" spans="2:28" ht="17.25" customHeight="1">
      <c r="F220" s="1872"/>
      <c r="G220" s="1872"/>
      <c r="H220" s="1872"/>
      <c r="I220" s="1872"/>
      <c r="J220" s="1872"/>
      <c r="K220" s="1872"/>
      <c r="L220" s="1872"/>
      <c r="M220" s="1872"/>
      <c r="N220" s="1872"/>
      <c r="O220" s="1872"/>
      <c r="P220" s="1872"/>
      <c r="Q220" s="1042"/>
    </row>
    <row r="221" spans="2:28" ht="13.35" customHeight="1" thickBot="1"/>
    <row r="222" spans="2:28" ht="30.75" customHeight="1">
      <c r="B222" s="1736" t="s">
        <v>138</v>
      </c>
      <c r="C222" s="460" t="s">
        <v>1226</v>
      </c>
      <c r="D222" s="461"/>
      <c r="E222" s="672"/>
      <c r="F222" s="460" t="s">
        <v>992</v>
      </c>
      <c r="G222" s="461"/>
      <c r="H222" s="672"/>
      <c r="I222" s="460" t="s">
        <v>854</v>
      </c>
      <c r="J222" s="461"/>
      <c r="K222" s="672"/>
      <c r="L222" s="460" t="s">
        <v>549</v>
      </c>
      <c r="M222" s="461"/>
      <c r="N222" s="672"/>
      <c r="O222" s="460" t="s">
        <v>541</v>
      </c>
      <c r="P222" s="461"/>
      <c r="Q222" s="461"/>
      <c r="R222" s="672"/>
      <c r="U222" s="462" t="s">
        <v>543</v>
      </c>
      <c r="V222" s="463"/>
      <c r="W222" s="463"/>
      <c r="X222" s="464"/>
      <c r="Y222" s="462" t="s">
        <v>545</v>
      </c>
      <c r="Z222" s="463"/>
      <c r="AA222" s="463"/>
      <c r="AB222" s="464"/>
    </row>
    <row r="223" spans="2:28" ht="30.75" customHeight="1" thickBot="1">
      <c r="B223" s="1739"/>
      <c r="C223" s="179" t="s">
        <v>1227</v>
      </c>
      <c r="D223" s="282" t="s">
        <v>457</v>
      </c>
      <c r="E223" s="113" t="s">
        <v>458</v>
      </c>
      <c r="F223" s="179" t="s">
        <v>1227</v>
      </c>
      <c r="G223" s="282" t="s">
        <v>457</v>
      </c>
      <c r="H223" s="113" t="s">
        <v>458</v>
      </c>
      <c r="I223" s="179" t="s">
        <v>1227</v>
      </c>
      <c r="J223" s="282" t="s">
        <v>457</v>
      </c>
      <c r="K223" s="113" t="s">
        <v>458</v>
      </c>
      <c r="L223" s="179" t="s">
        <v>1227</v>
      </c>
      <c r="M223" s="282" t="s">
        <v>457</v>
      </c>
      <c r="N223" s="113" t="s">
        <v>458</v>
      </c>
      <c r="O223" s="179" t="s">
        <v>1227</v>
      </c>
      <c r="P223" s="865" t="s">
        <v>457</v>
      </c>
      <c r="Q223" s="532"/>
      <c r="R223" s="113" t="s">
        <v>458</v>
      </c>
      <c r="U223" s="179" t="s">
        <v>1227</v>
      </c>
      <c r="V223" s="531" t="s">
        <v>457</v>
      </c>
      <c r="W223" s="532"/>
      <c r="X223" s="113" t="s">
        <v>458</v>
      </c>
      <c r="Y223" s="179" t="s">
        <v>1227</v>
      </c>
      <c r="Z223" s="531" t="s">
        <v>457</v>
      </c>
      <c r="AA223" s="532"/>
      <c r="AB223" s="113" t="s">
        <v>458</v>
      </c>
    </row>
    <row r="224" spans="2:28" ht="27.75" customHeight="1">
      <c r="B224" s="208">
        <v>176</v>
      </c>
      <c r="C224" s="193" t="s">
        <v>892</v>
      </c>
      <c r="D224" s="213">
        <v>14</v>
      </c>
      <c r="E224" s="124">
        <f>D224/G217-1</f>
        <v>7.6923076923076872E-2</v>
      </c>
      <c r="F224" s="193" t="s">
        <v>338</v>
      </c>
      <c r="G224" s="213">
        <v>13</v>
      </c>
      <c r="H224" s="124">
        <v>0</v>
      </c>
      <c r="I224" s="193" t="s">
        <v>298</v>
      </c>
      <c r="J224" s="213">
        <v>12</v>
      </c>
      <c r="K224" s="124">
        <v>-7.6923076923076872E-2</v>
      </c>
      <c r="L224" s="193" t="s">
        <v>1831</v>
      </c>
      <c r="M224" s="213">
        <v>12</v>
      </c>
      <c r="N224" s="124">
        <v>0</v>
      </c>
      <c r="O224" s="197" t="s">
        <v>308</v>
      </c>
      <c r="P224" s="214">
        <v>10</v>
      </c>
      <c r="Q224" s="49"/>
      <c r="R224" s="145">
        <v>0.11111111111111116</v>
      </c>
      <c r="U224" s="184" t="s">
        <v>292</v>
      </c>
      <c r="V224" s="214">
        <v>9</v>
      </c>
      <c r="W224" s="49" t="s">
        <v>199</v>
      </c>
      <c r="X224" s="134">
        <v>0</v>
      </c>
      <c r="Y224" s="184" t="s">
        <v>392</v>
      </c>
      <c r="Z224" s="214">
        <v>8</v>
      </c>
      <c r="AA224" s="49"/>
      <c r="AB224" s="134">
        <v>-0.11111111111111116</v>
      </c>
    </row>
    <row r="225" spans="2:28" ht="27.75" customHeight="1">
      <c r="B225" s="209">
        <v>177</v>
      </c>
      <c r="C225" s="610" t="s">
        <v>298</v>
      </c>
      <c r="D225" s="611">
        <v>14</v>
      </c>
      <c r="E225" s="697">
        <f>D225/G215-1</f>
        <v>0</v>
      </c>
      <c r="F225" s="610" t="s">
        <v>911</v>
      </c>
      <c r="G225" s="611">
        <v>13</v>
      </c>
      <c r="H225" s="697">
        <v>0</v>
      </c>
      <c r="I225" s="618" t="s">
        <v>926</v>
      </c>
      <c r="J225" s="611">
        <v>11</v>
      </c>
      <c r="K225" s="697">
        <v>0.22222222222222232</v>
      </c>
      <c r="L225" s="621" t="s">
        <v>1822</v>
      </c>
      <c r="M225" s="611">
        <v>11</v>
      </c>
      <c r="N225" s="697">
        <v>-0.15384615384615385</v>
      </c>
      <c r="O225" s="613" t="s">
        <v>388</v>
      </c>
      <c r="P225" s="611">
        <v>10</v>
      </c>
      <c r="Q225" s="612"/>
      <c r="R225" s="702">
        <v>-0.16666666666666663</v>
      </c>
      <c r="U225" s="185" t="s">
        <v>311</v>
      </c>
      <c r="V225" s="215">
        <v>9</v>
      </c>
      <c r="W225" s="50"/>
      <c r="X225" s="135">
        <v>0</v>
      </c>
      <c r="Y225" s="185" t="s">
        <v>387</v>
      </c>
      <c r="Z225" s="215">
        <v>8</v>
      </c>
      <c r="AA225" s="50"/>
      <c r="AB225" s="135">
        <v>0.33333333333333326</v>
      </c>
    </row>
    <row r="226" spans="2:28" ht="27.75" customHeight="1">
      <c r="B226" s="209">
        <v>178</v>
      </c>
      <c r="C226" s="194" t="s">
        <v>597</v>
      </c>
      <c r="D226" s="210">
        <v>13</v>
      </c>
      <c r="E226" s="685">
        <f>D226/G214-1</f>
        <v>-7.1428571428571397E-2</v>
      </c>
      <c r="F226" s="232" t="s">
        <v>926</v>
      </c>
      <c r="G226" s="210">
        <v>12</v>
      </c>
      <c r="H226" s="685">
        <v>9.0909090909090828E-2</v>
      </c>
      <c r="I226" s="232" t="s">
        <v>580</v>
      </c>
      <c r="J226" s="210">
        <v>11</v>
      </c>
      <c r="K226" s="685" t="s">
        <v>99</v>
      </c>
      <c r="L226" s="194" t="s">
        <v>1868</v>
      </c>
      <c r="M226" s="210">
        <v>11</v>
      </c>
      <c r="N226" s="125">
        <v>0.22222222222222232</v>
      </c>
      <c r="O226" s="198" t="s">
        <v>292</v>
      </c>
      <c r="P226" s="215">
        <v>10</v>
      </c>
      <c r="Q226" s="50"/>
      <c r="R226" s="219">
        <v>0.11111111111111116</v>
      </c>
      <c r="U226" s="185" t="s">
        <v>390</v>
      </c>
      <c r="V226" s="215">
        <v>9</v>
      </c>
      <c r="W226" s="50"/>
      <c r="X226" s="223">
        <v>0.5</v>
      </c>
      <c r="Y226" s="185" t="s">
        <v>378</v>
      </c>
      <c r="Z226" s="215">
        <v>8</v>
      </c>
      <c r="AA226" s="50"/>
      <c r="AB226" s="135">
        <v>0.14285714285714279</v>
      </c>
    </row>
    <row r="227" spans="2:28" ht="27.75" customHeight="1">
      <c r="B227" s="209">
        <v>179</v>
      </c>
      <c r="C227" s="610" t="s">
        <v>891</v>
      </c>
      <c r="D227" s="611">
        <v>12</v>
      </c>
      <c r="E227" s="697">
        <f>D227/G236-1</f>
        <v>0.5</v>
      </c>
      <c r="F227" s="610" t="s">
        <v>265</v>
      </c>
      <c r="G227" s="611">
        <v>12</v>
      </c>
      <c r="H227" s="697">
        <v>9.0909090909090828E-2</v>
      </c>
      <c r="I227" s="610" t="s">
        <v>265</v>
      </c>
      <c r="J227" s="611">
        <v>11</v>
      </c>
      <c r="K227" s="697">
        <v>-8.333333333333337E-2</v>
      </c>
      <c r="L227" s="610" t="s">
        <v>338</v>
      </c>
      <c r="M227" s="611">
        <v>10</v>
      </c>
      <c r="N227" s="697">
        <v>0.11111111111111116</v>
      </c>
      <c r="O227" s="613" t="s">
        <v>338</v>
      </c>
      <c r="P227" s="611">
        <v>9</v>
      </c>
      <c r="Q227" s="612" t="s">
        <v>199</v>
      </c>
      <c r="R227" s="702">
        <v>0.125</v>
      </c>
      <c r="U227" s="185" t="s">
        <v>392</v>
      </c>
      <c r="V227" s="215">
        <v>8</v>
      </c>
      <c r="W227" s="50" t="s">
        <v>199</v>
      </c>
      <c r="X227" s="135">
        <v>0</v>
      </c>
      <c r="Y227" s="185" t="s">
        <v>338</v>
      </c>
      <c r="Z227" s="215">
        <v>8</v>
      </c>
      <c r="AA227" s="50"/>
      <c r="AB227" s="135">
        <v>0</v>
      </c>
    </row>
    <row r="228" spans="2:28" ht="27.75" customHeight="1">
      <c r="B228" s="209">
        <v>180</v>
      </c>
      <c r="C228" s="194" t="s">
        <v>265</v>
      </c>
      <c r="D228" s="210">
        <v>12</v>
      </c>
      <c r="E228" s="125">
        <f>D228/G227-1</f>
        <v>0</v>
      </c>
      <c r="F228" s="232" t="s">
        <v>1241</v>
      </c>
      <c r="G228" s="210">
        <v>12</v>
      </c>
      <c r="H228" s="125">
        <v>0.19999999999999996</v>
      </c>
      <c r="I228" s="194" t="s">
        <v>875</v>
      </c>
      <c r="J228" s="210">
        <v>11</v>
      </c>
      <c r="K228" s="125">
        <v>0.10000000000000009</v>
      </c>
      <c r="L228" s="194" t="s">
        <v>590</v>
      </c>
      <c r="M228" s="210">
        <v>10</v>
      </c>
      <c r="N228" s="125">
        <v>0</v>
      </c>
      <c r="O228" s="198" t="s">
        <v>311</v>
      </c>
      <c r="P228" s="215">
        <v>9</v>
      </c>
      <c r="Q228" s="50"/>
      <c r="R228" s="219">
        <v>0</v>
      </c>
      <c r="U228" s="185" t="s">
        <v>320</v>
      </c>
      <c r="V228" s="215">
        <v>8</v>
      </c>
      <c r="W228" s="50"/>
      <c r="X228" s="135">
        <v>-0.27272727272727271</v>
      </c>
      <c r="Y228" s="186" t="s">
        <v>393</v>
      </c>
      <c r="Z228" s="215">
        <v>7</v>
      </c>
      <c r="AA228" s="50"/>
      <c r="AB228" s="135">
        <v>0.16666666666666674</v>
      </c>
    </row>
    <row r="229" spans="2:28" ht="27.75" customHeight="1">
      <c r="B229" s="209">
        <v>181</v>
      </c>
      <c r="C229" s="610" t="s">
        <v>875</v>
      </c>
      <c r="D229" s="611">
        <v>12</v>
      </c>
      <c r="E229" s="697">
        <f>D229/G231-1</f>
        <v>9.0909090909090828E-2</v>
      </c>
      <c r="F229" s="610" t="s">
        <v>1039</v>
      </c>
      <c r="G229" s="611">
        <v>12</v>
      </c>
      <c r="H229" s="697">
        <v>-7.6923076923076872E-2</v>
      </c>
      <c r="I229" s="617" t="s">
        <v>337</v>
      </c>
      <c r="J229" s="611">
        <v>11</v>
      </c>
      <c r="K229" s="697">
        <v>-8.333333333333337E-2</v>
      </c>
      <c r="L229" s="610" t="s">
        <v>1824</v>
      </c>
      <c r="M229" s="611">
        <v>10</v>
      </c>
      <c r="N229" s="697">
        <v>-0.33333333333333337</v>
      </c>
      <c r="O229" s="613" t="s">
        <v>389</v>
      </c>
      <c r="P229" s="611">
        <v>9</v>
      </c>
      <c r="Q229" s="612"/>
      <c r="R229" s="702" t="s">
        <v>99</v>
      </c>
      <c r="U229" s="185" t="s">
        <v>338</v>
      </c>
      <c r="V229" s="215">
        <v>8</v>
      </c>
      <c r="W229" s="50" t="s">
        <v>199</v>
      </c>
      <c r="X229" s="135">
        <v>0</v>
      </c>
      <c r="Y229" s="185" t="s">
        <v>380</v>
      </c>
      <c r="Z229" s="215">
        <v>7</v>
      </c>
      <c r="AA229" s="50"/>
      <c r="AB229" s="135">
        <v>0.16666666666666674</v>
      </c>
    </row>
    <row r="230" spans="2:28" ht="27.75" customHeight="1">
      <c r="B230" s="209">
        <v>182</v>
      </c>
      <c r="C230" s="234" t="s">
        <v>1242</v>
      </c>
      <c r="D230" s="210">
        <v>11</v>
      </c>
      <c r="E230" s="125">
        <f>D230/G232-1</f>
        <v>0.10000000000000009</v>
      </c>
      <c r="F230" s="232" t="s">
        <v>580</v>
      </c>
      <c r="G230" s="210">
        <v>11</v>
      </c>
      <c r="H230" s="125">
        <v>0</v>
      </c>
      <c r="I230" s="232" t="s">
        <v>316</v>
      </c>
      <c r="J230" s="210">
        <v>10</v>
      </c>
      <c r="K230" s="125">
        <v>0.25</v>
      </c>
      <c r="L230" s="232" t="s">
        <v>1877</v>
      </c>
      <c r="M230" s="210">
        <v>9</v>
      </c>
      <c r="N230" s="125">
        <v>0.28571428571428581</v>
      </c>
      <c r="O230" s="198" t="s">
        <v>390</v>
      </c>
      <c r="P230" s="215">
        <v>9</v>
      </c>
      <c r="Q230" s="50" t="s">
        <v>199</v>
      </c>
      <c r="R230" s="219">
        <v>0</v>
      </c>
      <c r="U230" s="203" t="s">
        <v>317</v>
      </c>
      <c r="V230" s="215">
        <v>7</v>
      </c>
      <c r="W230" s="50"/>
      <c r="X230" s="135">
        <v>0.16666666666666674</v>
      </c>
      <c r="Y230" s="185" t="s">
        <v>389</v>
      </c>
      <c r="Z230" s="215">
        <v>7</v>
      </c>
      <c r="AA230" s="50"/>
      <c r="AB230" s="135">
        <v>0.16666666666666674</v>
      </c>
    </row>
    <row r="231" spans="2:28" ht="27.75" customHeight="1">
      <c r="B231" s="209">
        <v>183</v>
      </c>
      <c r="C231" s="618" t="s">
        <v>926</v>
      </c>
      <c r="D231" s="611">
        <v>11</v>
      </c>
      <c r="E231" s="697">
        <f>D231/G226-1</f>
        <v>-8.333333333333337E-2</v>
      </c>
      <c r="F231" s="610" t="s">
        <v>875</v>
      </c>
      <c r="G231" s="611">
        <v>11</v>
      </c>
      <c r="H231" s="697">
        <v>0</v>
      </c>
      <c r="I231" s="610" t="s">
        <v>922</v>
      </c>
      <c r="J231" s="611">
        <v>9</v>
      </c>
      <c r="K231" s="697">
        <v>0</v>
      </c>
      <c r="L231" s="610" t="s">
        <v>1854</v>
      </c>
      <c r="M231" s="611">
        <v>9</v>
      </c>
      <c r="N231" s="697">
        <v>0.125</v>
      </c>
      <c r="O231" s="613" t="s">
        <v>391</v>
      </c>
      <c r="P231" s="611">
        <v>8</v>
      </c>
      <c r="Q231" s="612"/>
      <c r="R231" s="702">
        <v>0.33333333333333326</v>
      </c>
      <c r="U231" s="272" t="s">
        <v>395</v>
      </c>
      <c r="V231" s="215">
        <v>7</v>
      </c>
      <c r="W231" s="50" t="s">
        <v>199</v>
      </c>
      <c r="X231" s="135">
        <v>0.39999999999999991</v>
      </c>
      <c r="Y231" s="185" t="s">
        <v>339</v>
      </c>
      <c r="Z231" s="215">
        <v>7</v>
      </c>
      <c r="AA231" s="50"/>
      <c r="AB231" s="135">
        <v>0</v>
      </c>
    </row>
    <row r="232" spans="2:28" ht="27.75" customHeight="1">
      <c r="B232" s="209">
        <v>184</v>
      </c>
      <c r="C232" s="194" t="s">
        <v>1207</v>
      </c>
      <c r="D232" s="210">
        <v>11</v>
      </c>
      <c r="E232" s="873">
        <f>D232/G255-1</f>
        <v>1.2000000000000002</v>
      </c>
      <c r="F232" s="234" t="s">
        <v>337</v>
      </c>
      <c r="G232" s="210">
        <v>10</v>
      </c>
      <c r="H232" s="125">
        <v>-9.0909090909090939E-2</v>
      </c>
      <c r="I232" s="194" t="s">
        <v>891</v>
      </c>
      <c r="J232" s="210">
        <v>9</v>
      </c>
      <c r="K232" s="125">
        <v>-0.30769230769230771</v>
      </c>
      <c r="L232" s="194" t="s">
        <v>1850</v>
      </c>
      <c r="M232" s="210">
        <v>9</v>
      </c>
      <c r="N232" s="125">
        <f>(M232/P228)-1</f>
        <v>0</v>
      </c>
      <c r="O232" s="198" t="s">
        <v>392</v>
      </c>
      <c r="P232" s="215">
        <v>8</v>
      </c>
      <c r="Q232" s="50"/>
      <c r="R232" s="219">
        <v>0</v>
      </c>
      <c r="U232" s="185" t="s">
        <v>391</v>
      </c>
      <c r="V232" s="215">
        <v>6</v>
      </c>
      <c r="W232" s="50" t="s">
        <v>199</v>
      </c>
      <c r="X232" s="135">
        <v>0.19999999999999996</v>
      </c>
      <c r="Y232" s="185" t="s">
        <v>394</v>
      </c>
      <c r="Z232" s="215">
        <v>6</v>
      </c>
      <c r="AA232" s="50"/>
      <c r="AB232" s="135">
        <v>-0.25</v>
      </c>
    </row>
    <row r="233" spans="2:28" ht="27.75" customHeight="1">
      <c r="B233" s="209">
        <v>185</v>
      </c>
      <c r="C233" s="621" t="s">
        <v>1243</v>
      </c>
      <c r="D233" s="611">
        <v>11</v>
      </c>
      <c r="E233" s="697">
        <f>D233/G218-1</f>
        <v>-0.15384615384615385</v>
      </c>
      <c r="F233" s="610" t="s">
        <v>923</v>
      </c>
      <c r="G233" s="611">
        <v>10</v>
      </c>
      <c r="H233" s="697">
        <v>0.4285714285714286</v>
      </c>
      <c r="I233" s="610" t="s">
        <v>311</v>
      </c>
      <c r="J233" s="611">
        <v>9</v>
      </c>
      <c r="K233" s="697">
        <v>0</v>
      </c>
      <c r="L233" s="610" t="s">
        <v>1856</v>
      </c>
      <c r="M233" s="611">
        <v>8</v>
      </c>
      <c r="N233" s="697">
        <v>0</v>
      </c>
      <c r="O233" s="615" t="s">
        <v>393</v>
      </c>
      <c r="P233" s="611">
        <v>7</v>
      </c>
      <c r="Q233" s="612"/>
      <c r="R233" s="702">
        <v>0.16666666666666674</v>
      </c>
      <c r="U233" s="186" t="s">
        <v>393</v>
      </c>
      <c r="V233" s="215">
        <v>6</v>
      </c>
      <c r="W233" s="50"/>
      <c r="X233" s="135">
        <v>-0.1428571428571429</v>
      </c>
      <c r="Y233" s="185" t="s">
        <v>407</v>
      </c>
      <c r="Z233" s="215">
        <v>6</v>
      </c>
      <c r="AA233" s="50"/>
      <c r="AB233" s="135">
        <v>0</v>
      </c>
    </row>
    <row r="234" spans="2:28" ht="27.75" customHeight="1">
      <c r="B234" s="209">
        <v>186</v>
      </c>
      <c r="C234" s="194" t="s">
        <v>923</v>
      </c>
      <c r="D234" s="210">
        <v>11</v>
      </c>
      <c r="E234" s="125">
        <f>D234/G233-1</f>
        <v>0.10000000000000009</v>
      </c>
      <c r="F234" s="194" t="s">
        <v>905</v>
      </c>
      <c r="G234" s="210">
        <v>10</v>
      </c>
      <c r="H234" s="873">
        <v>1</v>
      </c>
      <c r="I234" s="194" t="s">
        <v>909</v>
      </c>
      <c r="J234" s="210">
        <v>8</v>
      </c>
      <c r="K234" s="125">
        <v>0</v>
      </c>
      <c r="L234" s="273" t="s">
        <v>602</v>
      </c>
      <c r="M234" s="210">
        <v>8</v>
      </c>
      <c r="N234" s="125">
        <v>0.14285714285714279</v>
      </c>
      <c r="O234" s="198" t="s">
        <v>394</v>
      </c>
      <c r="P234" s="215">
        <v>7</v>
      </c>
      <c r="Q234" s="50"/>
      <c r="R234" s="219">
        <v>-0.22222222222222221</v>
      </c>
      <c r="U234" s="186" t="s">
        <v>316</v>
      </c>
      <c r="V234" s="215">
        <v>6</v>
      </c>
      <c r="W234" s="50"/>
      <c r="X234" s="148">
        <v>0.19999999999999996</v>
      </c>
      <c r="Y234" s="186" t="s">
        <v>317</v>
      </c>
      <c r="Z234" s="215">
        <v>6</v>
      </c>
      <c r="AA234" s="50"/>
      <c r="AB234" s="228">
        <v>2</v>
      </c>
    </row>
    <row r="235" spans="2:28" ht="27.75" customHeight="1">
      <c r="B235" s="209">
        <v>187</v>
      </c>
      <c r="C235" s="610" t="s">
        <v>911</v>
      </c>
      <c r="D235" s="611">
        <v>11</v>
      </c>
      <c r="E235" s="697">
        <f>D235/G225-1</f>
        <v>-0.15384615384615385</v>
      </c>
      <c r="F235" s="618" t="s">
        <v>922</v>
      </c>
      <c r="G235" s="611">
        <v>9</v>
      </c>
      <c r="H235" s="697">
        <v>0</v>
      </c>
      <c r="I235" s="618" t="s">
        <v>924</v>
      </c>
      <c r="J235" s="611">
        <v>8</v>
      </c>
      <c r="K235" s="697">
        <v>-0.5</v>
      </c>
      <c r="L235" s="618" t="s">
        <v>1859</v>
      </c>
      <c r="M235" s="611">
        <v>8</v>
      </c>
      <c r="N235" s="697">
        <f>(M235/P238)-1</f>
        <v>0.33333333333333326</v>
      </c>
      <c r="O235" s="616" t="s">
        <v>317</v>
      </c>
      <c r="P235" s="611">
        <v>7</v>
      </c>
      <c r="Q235" s="612"/>
      <c r="R235" s="702">
        <v>0</v>
      </c>
      <c r="U235" s="185" t="s">
        <v>397</v>
      </c>
      <c r="V235" s="215">
        <v>6</v>
      </c>
      <c r="W235" s="50" t="s">
        <v>199</v>
      </c>
      <c r="X235" s="223">
        <v>0.19999999999999996</v>
      </c>
      <c r="Y235" s="185" t="s">
        <v>426</v>
      </c>
      <c r="Z235" s="215">
        <v>6</v>
      </c>
      <c r="AA235" s="50"/>
      <c r="AB235" s="135">
        <v>0.19999999999999996</v>
      </c>
    </row>
    <row r="236" spans="2:28" ht="27.75" customHeight="1">
      <c r="B236" s="209">
        <v>188</v>
      </c>
      <c r="C236" s="194" t="s">
        <v>1039</v>
      </c>
      <c r="D236" s="210">
        <v>10</v>
      </c>
      <c r="E236" s="125">
        <f>D236/G229-1</f>
        <v>-0.16666666666666663</v>
      </c>
      <c r="F236" s="194" t="s">
        <v>891</v>
      </c>
      <c r="G236" s="210">
        <v>8</v>
      </c>
      <c r="H236" s="125">
        <v>-0.11111111111111116</v>
      </c>
      <c r="I236" s="273" t="s">
        <v>970</v>
      </c>
      <c r="J236" s="210">
        <v>8</v>
      </c>
      <c r="K236" s="125">
        <v>0</v>
      </c>
      <c r="L236" s="194" t="s">
        <v>1873</v>
      </c>
      <c r="M236" s="210">
        <v>7</v>
      </c>
      <c r="N236" s="125">
        <v>0.16666666666666674</v>
      </c>
      <c r="O236" s="271" t="s">
        <v>395</v>
      </c>
      <c r="P236" s="215">
        <v>7</v>
      </c>
      <c r="Q236" s="50"/>
      <c r="R236" s="219">
        <v>0</v>
      </c>
      <c r="U236" s="185" t="s">
        <v>398</v>
      </c>
      <c r="V236" s="215">
        <v>6</v>
      </c>
      <c r="W236" s="50" t="s">
        <v>199</v>
      </c>
      <c r="X236" s="135">
        <v>0</v>
      </c>
      <c r="Y236" s="185" t="s">
        <v>390</v>
      </c>
      <c r="Z236" s="215">
        <v>6</v>
      </c>
      <c r="AA236" s="50"/>
      <c r="AB236" s="135">
        <v>-0.1428571428571429</v>
      </c>
    </row>
    <row r="237" spans="2:28" ht="27.75" customHeight="1">
      <c r="B237" s="209">
        <v>189</v>
      </c>
      <c r="C237" s="621" t="s">
        <v>970</v>
      </c>
      <c r="D237" s="611">
        <v>9</v>
      </c>
      <c r="E237" s="697">
        <f>D237/G238-1</f>
        <v>0.125</v>
      </c>
      <c r="F237" s="610" t="s">
        <v>924</v>
      </c>
      <c r="G237" s="611">
        <v>8</v>
      </c>
      <c r="H237" s="697">
        <v>0</v>
      </c>
      <c r="I237" s="610" t="s">
        <v>896</v>
      </c>
      <c r="J237" s="611">
        <v>8</v>
      </c>
      <c r="K237" s="697">
        <v>0.33333333333333326</v>
      </c>
      <c r="L237" s="610" t="s">
        <v>1864</v>
      </c>
      <c r="M237" s="611">
        <v>6</v>
      </c>
      <c r="N237" s="896">
        <v>1</v>
      </c>
      <c r="O237" s="613" t="s">
        <v>396</v>
      </c>
      <c r="P237" s="611">
        <v>7</v>
      </c>
      <c r="Q237" s="612"/>
      <c r="R237" s="702" t="s">
        <v>99</v>
      </c>
      <c r="U237" s="185" t="s">
        <v>339</v>
      </c>
      <c r="V237" s="215">
        <v>6</v>
      </c>
      <c r="W237" s="50" t="s">
        <v>199</v>
      </c>
      <c r="X237" s="135">
        <v>-0.1428571428571429</v>
      </c>
      <c r="Y237" s="185" t="s">
        <v>398</v>
      </c>
      <c r="Z237" s="215">
        <v>6</v>
      </c>
      <c r="AA237" s="50"/>
      <c r="AB237" s="135">
        <v>0</v>
      </c>
    </row>
    <row r="238" spans="2:28" ht="27.75" customHeight="1">
      <c r="B238" s="209">
        <v>190</v>
      </c>
      <c r="C238" s="194" t="s">
        <v>311</v>
      </c>
      <c r="D238" s="210">
        <v>8</v>
      </c>
      <c r="E238" s="125">
        <f>D238/G239-1</f>
        <v>0</v>
      </c>
      <c r="F238" s="273" t="s">
        <v>970</v>
      </c>
      <c r="G238" s="210">
        <v>8</v>
      </c>
      <c r="H238" s="125">
        <v>0</v>
      </c>
      <c r="I238" s="194" t="s">
        <v>923</v>
      </c>
      <c r="J238" s="210">
        <v>7</v>
      </c>
      <c r="K238" s="125">
        <v>0</v>
      </c>
      <c r="L238" s="194" t="s">
        <v>1875</v>
      </c>
      <c r="M238" s="210">
        <v>6</v>
      </c>
      <c r="N238" s="125">
        <v>0.19999999999999996</v>
      </c>
      <c r="O238" s="205" t="s">
        <v>316</v>
      </c>
      <c r="P238" s="215">
        <v>6</v>
      </c>
      <c r="Q238" s="50"/>
      <c r="R238" s="219">
        <v>0</v>
      </c>
      <c r="U238" s="185" t="s">
        <v>314</v>
      </c>
      <c r="V238" s="215">
        <v>5</v>
      </c>
      <c r="W238" s="50"/>
      <c r="X238" s="135">
        <v>0.25</v>
      </c>
      <c r="Y238" s="185" t="s">
        <v>391</v>
      </c>
      <c r="Z238" s="215">
        <v>5</v>
      </c>
      <c r="AA238" s="50"/>
      <c r="AB238" s="135">
        <v>0</v>
      </c>
    </row>
    <row r="239" spans="2:28" ht="27.75" customHeight="1">
      <c r="B239" s="209">
        <v>191</v>
      </c>
      <c r="C239" s="610" t="s">
        <v>313</v>
      </c>
      <c r="D239" s="611">
        <v>7</v>
      </c>
      <c r="E239" s="697">
        <f>D239/G243-1</f>
        <v>0.16666666666666674</v>
      </c>
      <c r="F239" s="610" t="s">
        <v>311</v>
      </c>
      <c r="G239" s="611">
        <v>8</v>
      </c>
      <c r="H239" s="697">
        <v>-0.11111111111111116</v>
      </c>
      <c r="I239" s="610" t="s">
        <v>927</v>
      </c>
      <c r="J239" s="611">
        <v>7</v>
      </c>
      <c r="K239" s="697">
        <v>0.16666666666666674</v>
      </c>
      <c r="L239" s="610" t="s">
        <v>1841</v>
      </c>
      <c r="M239" s="611">
        <v>6</v>
      </c>
      <c r="N239" s="697">
        <v>0.19999999999999996</v>
      </c>
      <c r="O239" s="613" t="s">
        <v>397</v>
      </c>
      <c r="P239" s="611">
        <v>6</v>
      </c>
      <c r="Q239" s="612"/>
      <c r="R239" s="702">
        <v>0</v>
      </c>
      <c r="U239" s="185" t="s">
        <v>399</v>
      </c>
      <c r="V239" s="215">
        <v>5</v>
      </c>
      <c r="W239" s="50" t="s">
        <v>199</v>
      </c>
      <c r="X239" s="228">
        <v>4</v>
      </c>
      <c r="Y239" s="185" t="s">
        <v>400</v>
      </c>
      <c r="Z239" s="215">
        <v>5</v>
      </c>
      <c r="AA239" s="50"/>
      <c r="AB239" s="228">
        <v>1.5</v>
      </c>
    </row>
    <row r="240" spans="2:28" ht="27.75" customHeight="1">
      <c r="B240" s="209">
        <v>192</v>
      </c>
      <c r="C240" s="194" t="s">
        <v>922</v>
      </c>
      <c r="D240" s="210">
        <v>7</v>
      </c>
      <c r="E240" s="125">
        <f>D240/G235-1</f>
        <v>-0.22222222222222221</v>
      </c>
      <c r="F240" s="194" t="s">
        <v>920</v>
      </c>
      <c r="G240" s="210">
        <v>8</v>
      </c>
      <c r="H240" s="125">
        <v>0.14285714285714279</v>
      </c>
      <c r="I240" s="194" t="s">
        <v>920</v>
      </c>
      <c r="J240" s="210">
        <v>7</v>
      </c>
      <c r="K240" s="125">
        <v>0.16666666666666674</v>
      </c>
      <c r="L240" s="194" t="s">
        <v>1863</v>
      </c>
      <c r="M240" s="210">
        <v>6</v>
      </c>
      <c r="N240" s="125">
        <v>0</v>
      </c>
      <c r="O240" s="198" t="s">
        <v>398</v>
      </c>
      <c r="P240" s="215">
        <v>6</v>
      </c>
      <c r="Q240" s="50"/>
      <c r="R240" s="219">
        <v>0</v>
      </c>
      <c r="U240" s="185" t="s">
        <v>414</v>
      </c>
      <c r="V240" s="215">
        <v>5</v>
      </c>
      <c r="W240" s="50" t="s">
        <v>199</v>
      </c>
      <c r="X240" s="135">
        <v>0.25</v>
      </c>
      <c r="Y240" s="186" t="s">
        <v>316</v>
      </c>
      <c r="Z240" s="215">
        <v>5</v>
      </c>
      <c r="AA240" s="50"/>
      <c r="AB240" s="135">
        <v>-0.2857142857142857</v>
      </c>
    </row>
    <row r="241" spans="2:28" ht="27.75" customHeight="1">
      <c r="B241" s="209">
        <v>193</v>
      </c>
      <c r="C241" s="610" t="s">
        <v>932</v>
      </c>
      <c r="D241" s="611">
        <v>7</v>
      </c>
      <c r="E241" s="697">
        <f>D241/G246-1</f>
        <v>0.16666666666666674</v>
      </c>
      <c r="F241" s="618" t="s">
        <v>909</v>
      </c>
      <c r="G241" s="611">
        <v>7</v>
      </c>
      <c r="H241" s="697">
        <v>-0.125</v>
      </c>
      <c r="I241" s="618" t="s">
        <v>313</v>
      </c>
      <c r="J241" s="611">
        <v>6</v>
      </c>
      <c r="K241" s="697">
        <v>0.5</v>
      </c>
      <c r="L241" s="617" t="s">
        <v>600</v>
      </c>
      <c r="M241" s="611">
        <v>6</v>
      </c>
      <c r="N241" s="697">
        <f>(M241/P235)-1</f>
        <v>-0.1428571428571429</v>
      </c>
      <c r="O241" s="613" t="s">
        <v>399</v>
      </c>
      <c r="P241" s="611">
        <v>5</v>
      </c>
      <c r="Q241" s="612"/>
      <c r="R241" s="702">
        <v>0</v>
      </c>
      <c r="U241" s="185" t="s">
        <v>298</v>
      </c>
      <c r="V241" s="215">
        <v>5</v>
      </c>
      <c r="W241" s="50" t="s">
        <v>199</v>
      </c>
      <c r="X241" s="223">
        <v>0</v>
      </c>
      <c r="Y241" s="185" t="s">
        <v>397</v>
      </c>
      <c r="Z241" s="215">
        <v>5</v>
      </c>
      <c r="AA241" s="50"/>
      <c r="AB241" s="135" t="s">
        <v>99</v>
      </c>
    </row>
    <row r="242" spans="2:28" ht="27.75" customHeight="1">
      <c r="B242" s="209">
        <v>194</v>
      </c>
      <c r="C242" s="194" t="s">
        <v>924</v>
      </c>
      <c r="D242" s="210">
        <v>7</v>
      </c>
      <c r="E242" s="125">
        <f>D242/G237-1</f>
        <v>-0.125</v>
      </c>
      <c r="F242" s="194" t="s">
        <v>339</v>
      </c>
      <c r="G242" s="210">
        <v>7</v>
      </c>
      <c r="H242" s="125">
        <v>0.16666666666666674</v>
      </c>
      <c r="I242" s="194" t="s">
        <v>935</v>
      </c>
      <c r="J242" s="210">
        <v>6</v>
      </c>
      <c r="K242" s="873">
        <v>2</v>
      </c>
      <c r="L242" s="194" t="s">
        <v>1867</v>
      </c>
      <c r="M242" s="210">
        <v>6</v>
      </c>
      <c r="N242" s="125">
        <v>0.19999999999999996</v>
      </c>
      <c r="O242" s="198" t="s">
        <v>400</v>
      </c>
      <c r="P242" s="215">
        <v>5</v>
      </c>
      <c r="Q242" s="50"/>
      <c r="R242" s="219" t="s">
        <v>99</v>
      </c>
      <c r="U242" s="185" t="s">
        <v>274</v>
      </c>
      <c r="V242" s="215">
        <v>4</v>
      </c>
      <c r="W242" s="50" t="s">
        <v>199</v>
      </c>
      <c r="X242" s="135">
        <v>0</v>
      </c>
      <c r="Y242" s="272" t="s">
        <v>395</v>
      </c>
      <c r="Z242" s="215">
        <v>5</v>
      </c>
      <c r="AA242" s="50"/>
      <c r="AB242" s="135">
        <v>0</v>
      </c>
    </row>
    <row r="243" spans="2:28" ht="27.75" customHeight="1">
      <c r="B243" s="209">
        <v>195</v>
      </c>
      <c r="C243" s="610" t="s">
        <v>920</v>
      </c>
      <c r="D243" s="611">
        <v>7</v>
      </c>
      <c r="E243" s="697">
        <f>D243/G240-1</f>
        <v>-0.125</v>
      </c>
      <c r="F243" s="610" t="s">
        <v>313</v>
      </c>
      <c r="G243" s="611">
        <v>6</v>
      </c>
      <c r="H243" s="697">
        <v>0</v>
      </c>
      <c r="I243" s="610" t="s">
        <v>904</v>
      </c>
      <c r="J243" s="611">
        <v>6</v>
      </c>
      <c r="K243" s="697">
        <v>0</v>
      </c>
      <c r="L243" s="610" t="s">
        <v>1833</v>
      </c>
      <c r="M243" s="611">
        <v>6</v>
      </c>
      <c r="N243" s="697">
        <v>0.5</v>
      </c>
      <c r="O243" s="613" t="s">
        <v>401</v>
      </c>
      <c r="P243" s="611">
        <v>5</v>
      </c>
      <c r="Q243" s="612"/>
      <c r="R243" s="702">
        <v>0.25</v>
      </c>
      <c r="U243" s="185" t="s">
        <v>401</v>
      </c>
      <c r="V243" s="215">
        <v>4</v>
      </c>
      <c r="W243" s="50" t="s">
        <v>199</v>
      </c>
      <c r="X243" s="135">
        <v>0</v>
      </c>
      <c r="Y243" s="185" t="s">
        <v>298</v>
      </c>
      <c r="Z243" s="215">
        <v>5</v>
      </c>
      <c r="AA243" s="50"/>
      <c r="AB243" s="135" t="s">
        <v>99</v>
      </c>
    </row>
    <row r="244" spans="2:28" ht="27.75" customHeight="1">
      <c r="B244" s="209">
        <v>196</v>
      </c>
      <c r="C244" s="194" t="s">
        <v>935</v>
      </c>
      <c r="D244" s="210">
        <v>6</v>
      </c>
      <c r="E244" s="125">
        <f>D244/G244-1</f>
        <v>0</v>
      </c>
      <c r="F244" s="194" t="s">
        <v>935</v>
      </c>
      <c r="G244" s="210">
        <v>6</v>
      </c>
      <c r="H244" s="125">
        <v>0</v>
      </c>
      <c r="I244" s="194" t="s">
        <v>339</v>
      </c>
      <c r="J244" s="210">
        <v>6</v>
      </c>
      <c r="K244" s="125">
        <v>0.19999999999999996</v>
      </c>
      <c r="L244" s="194" t="s">
        <v>1852</v>
      </c>
      <c r="M244" s="210">
        <v>5</v>
      </c>
      <c r="N244" s="125">
        <v>0</v>
      </c>
      <c r="O244" s="198" t="s">
        <v>402</v>
      </c>
      <c r="P244" s="215">
        <v>5</v>
      </c>
      <c r="Q244" s="50"/>
      <c r="R244" s="219">
        <v>0.25</v>
      </c>
      <c r="U244" s="185" t="s">
        <v>404</v>
      </c>
      <c r="V244" s="215">
        <v>4</v>
      </c>
      <c r="W244" s="50"/>
      <c r="X244" s="135">
        <v>0</v>
      </c>
      <c r="Y244" s="186" t="s">
        <v>274</v>
      </c>
      <c r="Z244" s="215">
        <v>4</v>
      </c>
      <c r="AA244" s="50"/>
      <c r="AB244" s="135">
        <v>0</v>
      </c>
    </row>
    <row r="245" spans="2:28" ht="27.75" customHeight="1">
      <c r="B245" s="209">
        <v>197</v>
      </c>
      <c r="C245" s="610" t="s">
        <v>929</v>
      </c>
      <c r="D245" s="611">
        <v>6</v>
      </c>
      <c r="E245" s="697">
        <f>D245/G257-1</f>
        <v>0.19999999999999996</v>
      </c>
      <c r="F245" s="610" t="s">
        <v>915</v>
      </c>
      <c r="G245" s="611">
        <v>6</v>
      </c>
      <c r="H245" s="697">
        <v>0.5</v>
      </c>
      <c r="I245" s="610" t="s">
        <v>929</v>
      </c>
      <c r="J245" s="611">
        <v>5</v>
      </c>
      <c r="K245" s="697">
        <v>0.25</v>
      </c>
      <c r="L245" s="610" t="s">
        <v>274</v>
      </c>
      <c r="M245" s="611">
        <v>4</v>
      </c>
      <c r="N245" s="697">
        <v>0</v>
      </c>
      <c r="O245" s="613" t="s">
        <v>403</v>
      </c>
      <c r="P245" s="611">
        <v>5</v>
      </c>
      <c r="Q245" s="612"/>
      <c r="R245" s="702">
        <v>0.25</v>
      </c>
      <c r="U245" s="185" t="s">
        <v>362</v>
      </c>
      <c r="V245" s="215">
        <v>4</v>
      </c>
      <c r="W245" s="50" t="s">
        <v>199</v>
      </c>
      <c r="X245" s="135">
        <v>0</v>
      </c>
      <c r="Y245" s="186" t="s">
        <v>314</v>
      </c>
      <c r="Z245" s="215">
        <v>4</v>
      </c>
      <c r="AA245" s="50"/>
      <c r="AB245" s="135">
        <v>0</v>
      </c>
    </row>
    <row r="246" spans="2:28" ht="27.75" customHeight="1">
      <c r="B246" s="209">
        <v>198</v>
      </c>
      <c r="C246" s="194" t="s">
        <v>899</v>
      </c>
      <c r="D246" s="210">
        <v>6</v>
      </c>
      <c r="E246" s="125">
        <f>D246/G261-1</f>
        <v>0.5</v>
      </c>
      <c r="F246" s="194" t="s">
        <v>932</v>
      </c>
      <c r="G246" s="210">
        <v>6</v>
      </c>
      <c r="H246" s="125">
        <v>0.5</v>
      </c>
      <c r="I246" s="194" t="s">
        <v>925</v>
      </c>
      <c r="J246" s="210">
        <v>5</v>
      </c>
      <c r="K246" s="125">
        <v>-0.16666666666666663</v>
      </c>
      <c r="L246" s="194" t="s">
        <v>599</v>
      </c>
      <c r="M246" s="210">
        <v>4</v>
      </c>
      <c r="N246" s="125">
        <v>-0.19999999999999996</v>
      </c>
      <c r="O246" s="198" t="s">
        <v>339</v>
      </c>
      <c r="P246" s="215">
        <v>5</v>
      </c>
      <c r="Q246" s="50"/>
      <c r="R246" s="219">
        <v>-0.16666666666666663</v>
      </c>
      <c r="U246" s="186" t="s">
        <v>402</v>
      </c>
      <c r="V246" s="215">
        <v>4</v>
      </c>
      <c r="W246" s="50" t="s">
        <v>199</v>
      </c>
      <c r="X246" s="228">
        <v>3</v>
      </c>
      <c r="Y246" s="185" t="s">
        <v>414</v>
      </c>
      <c r="Z246" s="215">
        <v>4</v>
      </c>
      <c r="AA246" s="50"/>
      <c r="AB246" s="135">
        <v>0</v>
      </c>
    </row>
    <row r="247" spans="2:28" ht="27.75" customHeight="1">
      <c r="B247" s="209">
        <v>199</v>
      </c>
      <c r="C247" s="610" t="s">
        <v>901</v>
      </c>
      <c r="D247" s="611">
        <v>6</v>
      </c>
      <c r="E247" s="697">
        <f>D247/G262-1</f>
        <v>0.5</v>
      </c>
      <c r="F247" s="610" t="s">
        <v>916</v>
      </c>
      <c r="G247" s="611">
        <v>6</v>
      </c>
      <c r="H247" s="697">
        <v>0.19999999999999996</v>
      </c>
      <c r="I247" s="610" t="s">
        <v>916</v>
      </c>
      <c r="J247" s="611">
        <v>5</v>
      </c>
      <c r="K247" s="697">
        <v>-0.16666666666666663</v>
      </c>
      <c r="L247" s="610" t="s">
        <v>601</v>
      </c>
      <c r="M247" s="611">
        <v>4</v>
      </c>
      <c r="N247" s="697">
        <v>0</v>
      </c>
      <c r="O247" s="613" t="s">
        <v>274</v>
      </c>
      <c r="P247" s="611">
        <v>4</v>
      </c>
      <c r="Q247" s="612"/>
      <c r="R247" s="702">
        <v>0</v>
      </c>
      <c r="U247" s="186" t="s">
        <v>405</v>
      </c>
      <c r="V247" s="215">
        <v>4</v>
      </c>
      <c r="W247" s="50" t="s">
        <v>199</v>
      </c>
      <c r="X247" s="135">
        <v>0</v>
      </c>
      <c r="Y247" s="185" t="s">
        <v>401</v>
      </c>
      <c r="Z247" s="215">
        <v>4</v>
      </c>
      <c r="AA247" s="50"/>
      <c r="AB247" s="135">
        <v>0</v>
      </c>
    </row>
    <row r="248" spans="2:28" ht="27.75" customHeight="1" thickBot="1">
      <c r="B248" s="207">
        <v>200</v>
      </c>
      <c r="C248" s="195" t="s">
        <v>896</v>
      </c>
      <c r="D248" s="212">
        <v>6</v>
      </c>
      <c r="E248" s="126">
        <f>D248/G248-1</f>
        <v>0</v>
      </c>
      <c r="F248" s="195" t="s">
        <v>896</v>
      </c>
      <c r="G248" s="212">
        <v>6</v>
      </c>
      <c r="H248" s="126">
        <v>-0.25</v>
      </c>
      <c r="I248" s="195" t="s">
        <v>905</v>
      </c>
      <c r="J248" s="212">
        <v>5</v>
      </c>
      <c r="K248" s="126">
        <v>0.66666666666666674</v>
      </c>
      <c r="L248" s="195" t="s">
        <v>1834</v>
      </c>
      <c r="M248" s="212">
        <v>4</v>
      </c>
      <c r="N248" s="126">
        <v>0.33333333333333326</v>
      </c>
      <c r="O248" s="199" t="s">
        <v>404</v>
      </c>
      <c r="P248" s="216">
        <v>4</v>
      </c>
      <c r="Q248" s="51"/>
      <c r="R248" s="892">
        <v>0</v>
      </c>
      <c r="U248" s="192" t="s">
        <v>406</v>
      </c>
      <c r="V248" s="216">
        <v>4</v>
      </c>
      <c r="W248" s="51" t="s">
        <v>199</v>
      </c>
      <c r="X248" s="893">
        <v>1</v>
      </c>
      <c r="Y248" s="192" t="s">
        <v>419</v>
      </c>
      <c r="Z248" s="216">
        <v>4</v>
      </c>
      <c r="AA248" s="51"/>
      <c r="AB248" s="136">
        <v>0</v>
      </c>
    </row>
    <row r="249" spans="2:28" ht="39" customHeight="1"/>
    <row r="250" spans="2:28" ht="17.25" customHeight="1">
      <c r="F250" s="1872"/>
      <c r="G250" s="1872"/>
      <c r="H250" s="1872"/>
      <c r="I250" s="1872"/>
      <c r="J250" s="1872"/>
      <c r="K250" s="1872"/>
      <c r="L250" s="1872"/>
      <c r="M250" s="1872"/>
      <c r="N250" s="1872"/>
      <c r="O250" s="1872"/>
      <c r="P250" s="1872"/>
      <c r="Q250" s="1042"/>
    </row>
    <row r="251" spans="2:28" ht="13.35" customHeight="1" thickBot="1"/>
    <row r="252" spans="2:28" ht="30.75" customHeight="1">
      <c r="B252" s="1736" t="s">
        <v>138</v>
      </c>
      <c r="C252" s="460" t="s">
        <v>1226</v>
      </c>
      <c r="D252" s="461"/>
      <c r="E252" s="672"/>
      <c r="F252" s="460" t="s">
        <v>992</v>
      </c>
      <c r="G252" s="461"/>
      <c r="H252" s="672"/>
      <c r="I252" s="460" t="s">
        <v>854</v>
      </c>
      <c r="J252" s="461"/>
      <c r="K252" s="672"/>
      <c r="L252" s="460" t="s">
        <v>549</v>
      </c>
      <c r="M252" s="461"/>
      <c r="N252" s="672"/>
      <c r="O252" s="460" t="s">
        <v>541</v>
      </c>
      <c r="P252" s="461"/>
      <c r="Q252" s="461"/>
      <c r="R252" s="672"/>
      <c r="U252" s="462" t="s">
        <v>543</v>
      </c>
      <c r="V252" s="463"/>
      <c r="W252" s="463"/>
      <c r="X252" s="464"/>
      <c r="Y252" s="462" t="s">
        <v>545</v>
      </c>
      <c r="Z252" s="463"/>
      <c r="AA252" s="463"/>
      <c r="AB252" s="464"/>
    </row>
    <row r="253" spans="2:28" ht="30.75" customHeight="1" thickBot="1">
      <c r="B253" s="1739"/>
      <c r="C253" s="179" t="s">
        <v>1227</v>
      </c>
      <c r="D253" s="282" t="s">
        <v>457</v>
      </c>
      <c r="E253" s="113" t="s">
        <v>458</v>
      </c>
      <c r="F253" s="179" t="s">
        <v>1227</v>
      </c>
      <c r="G253" s="282" t="s">
        <v>457</v>
      </c>
      <c r="H253" s="113" t="s">
        <v>458</v>
      </c>
      <c r="I253" s="179" t="s">
        <v>1227</v>
      </c>
      <c r="J253" s="282" t="s">
        <v>457</v>
      </c>
      <c r="K253" s="113" t="s">
        <v>458</v>
      </c>
      <c r="L253" s="179" t="s">
        <v>1227</v>
      </c>
      <c r="M253" s="282" t="s">
        <v>457</v>
      </c>
      <c r="N253" s="113" t="s">
        <v>458</v>
      </c>
      <c r="O253" s="179" t="s">
        <v>1227</v>
      </c>
      <c r="P253" s="865" t="s">
        <v>457</v>
      </c>
      <c r="Q253" s="532"/>
      <c r="R253" s="113" t="s">
        <v>458</v>
      </c>
      <c r="U253" s="179" t="s">
        <v>1227</v>
      </c>
      <c r="V253" s="531" t="s">
        <v>457</v>
      </c>
      <c r="W253" s="532"/>
      <c r="X253" s="113" t="s">
        <v>458</v>
      </c>
      <c r="Y253" s="179" t="s">
        <v>1227</v>
      </c>
      <c r="Z253" s="531" t="s">
        <v>457</v>
      </c>
      <c r="AA253" s="532"/>
      <c r="AB253" s="113" t="s">
        <v>458</v>
      </c>
    </row>
    <row r="254" spans="2:28" ht="27.75" customHeight="1">
      <c r="B254" s="208">
        <v>201</v>
      </c>
      <c r="C254" s="193" t="s">
        <v>927</v>
      </c>
      <c r="D254" s="213">
        <v>6</v>
      </c>
      <c r="E254" s="124">
        <f>D254/G254-1</f>
        <v>0</v>
      </c>
      <c r="F254" s="193" t="s">
        <v>927</v>
      </c>
      <c r="G254" s="213">
        <v>6</v>
      </c>
      <c r="H254" s="124">
        <v>-0.1428571428571429</v>
      </c>
      <c r="I254" s="193" t="s">
        <v>971</v>
      </c>
      <c r="J254" s="213">
        <v>5</v>
      </c>
      <c r="K254" s="124">
        <v>0.25</v>
      </c>
      <c r="L254" s="193" t="s">
        <v>1839</v>
      </c>
      <c r="M254" s="213">
        <v>4</v>
      </c>
      <c r="N254" s="124">
        <v>0.33333333333333326</v>
      </c>
      <c r="O254" s="197" t="s">
        <v>405</v>
      </c>
      <c r="P254" s="214">
        <v>4</v>
      </c>
      <c r="Q254" s="49"/>
      <c r="R254" s="145">
        <v>0</v>
      </c>
      <c r="U254" s="184" t="s">
        <v>403</v>
      </c>
      <c r="V254" s="214">
        <v>4</v>
      </c>
      <c r="W254" s="49" t="s">
        <v>199</v>
      </c>
      <c r="X254" s="894">
        <v>1</v>
      </c>
      <c r="Y254" s="184" t="s">
        <v>404</v>
      </c>
      <c r="Z254" s="214">
        <v>4</v>
      </c>
      <c r="AA254" s="49"/>
      <c r="AB254" s="134">
        <v>0.33333333333333326</v>
      </c>
    </row>
    <row r="255" spans="2:28" ht="27.75" customHeight="1">
      <c r="B255" s="209">
        <v>202</v>
      </c>
      <c r="C255" s="610" t="s">
        <v>339</v>
      </c>
      <c r="D255" s="611">
        <v>6</v>
      </c>
      <c r="E255" s="697">
        <f>D255/G242-1</f>
        <v>-0.1428571428571429</v>
      </c>
      <c r="F255" s="610" t="s">
        <v>972</v>
      </c>
      <c r="G255" s="611">
        <v>5</v>
      </c>
      <c r="H255" s="697">
        <v>0.25</v>
      </c>
      <c r="I255" s="610" t="s">
        <v>972</v>
      </c>
      <c r="J255" s="611">
        <v>4</v>
      </c>
      <c r="K255" s="697">
        <v>0</v>
      </c>
      <c r="L255" s="610" t="s">
        <v>1965</v>
      </c>
      <c r="M255" s="611">
        <v>4</v>
      </c>
      <c r="N255" s="697">
        <v>-0.19999999999999996</v>
      </c>
      <c r="O255" s="613" t="s">
        <v>406</v>
      </c>
      <c r="P255" s="611">
        <v>4</v>
      </c>
      <c r="Q255" s="612"/>
      <c r="R255" s="702">
        <v>0</v>
      </c>
      <c r="U255" s="185" t="s">
        <v>409</v>
      </c>
      <c r="V255" s="215">
        <v>3</v>
      </c>
      <c r="W255" s="50" t="s">
        <v>199</v>
      </c>
      <c r="X255" s="135">
        <v>0.5</v>
      </c>
      <c r="Y255" s="185" t="s">
        <v>362</v>
      </c>
      <c r="Z255" s="215">
        <v>4</v>
      </c>
      <c r="AA255" s="50" t="s">
        <v>199</v>
      </c>
      <c r="AB255" s="135">
        <v>0</v>
      </c>
    </row>
    <row r="256" spans="2:28" ht="27.75" customHeight="1">
      <c r="B256" s="209">
        <v>203</v>
      </c>
      <c r="C256" s="234" t="s">
        <v>317</v>
      </c>
      <c r="D256" s="210">
        <v>5</v>
      </c>
      <c r="E256" s="125">
        <f>D256/G256-1</f>
        <v>0</v>
      </c>
      <c r="F256" s="234" t="s">
        <v>317</v>
      </c>
      <c r="G256" s="210">
        <v>5</v>
      </c>
      <c r="H256" s="125">
        <v>0.25</v>
      </c>
      <c r="I256" s="234" t="s">
        <v>317</v>
      </c>
      <c r="J256" s="210">
        <v>4</v>
      </c>
      <c r="K256" s="125">
        <v>-0.33333333333333337</v>
      </c>
      <c r="L256" s="194" t="s">
        <v>1865</v>
      </c>
      <c r="M256" s="210">
        <v>4</v>
      </c>
      <c r="N256" s="873">
        <f>(M256/P264)-1</f>
        <v>1</v>
      </c>
      <c r="O256" s="198" t="s">
        <v>407</v>
      </c>
      <c r="P256" s="215">
        <v>3</v>
      </c>
      <c r="Q256" s="50"/>
      <c r="R256" s="219">
        <v>0.5</v>
      </c>
      <c r="U256" s="185" t="s">
        <v>419</v>
      </c>
      <c r="V256" s="215">
        <v>3</v>
      </c>
      <c r="W256" s="50"/>
      <c r="X256" s="223">
        <v>-0.25</v>
      </c>
      <c r="Y256" s="185" t="s">
        <v>405</v>
      </c>
      <c r="Z256" s="215">
        <v>4</v>
      </c>
      <c r="AA256" s="50"/>
      <c r="AB256" s="135">
        <v>0.33333333333333326</v>
      </c>
    </row>
    <row r="257" spans="2:28" ht="27.75" customHeight="1">
      <c r="B257" s="209">
        <v>204</v>
      </c>
      <c r="C257" s="610" t="s">
        <v>909</v>
      </c>
      <c r="D257" s="611">
        <v>5</v>
      </c>
      <c r="E257" s="697">
        <f>D257/G241-1</f>
        <v>-0.2857142857142857</v>
      </c>
      <c r="F257" s="610" t="s">
        <v>929</v>
      </c>
      <c r="G257" s="611">
        <v>5</v>
      </c>
      <c r="H257" s="697">
        <v>0</v>
      </c>
      <c r="I257" s="610" t="s">
        <v>915</v>
      </c>
      <c r="J257" s="611">
        <v>4</v>
      </c>
      <c r="K257" s="697">
        <v>0</v>
      </c>
      <c r="L257" s="610" t="s">
        <v>1862</v>
      </c>
      <c r="M257" s="611">
        <v>4</v>
      </c>
      <c r="N257" s="697">
        <v>0.33333333333333326</v>
      </c>
      <c r="O257" s="613" t="s">
        <v>314</v>
      </c>
      <c r="P257" s="611">
        <v>3</v>
      </c>
      <c r="Q257" s="612"/>
      <c r="R257" s="702">
        <v>-0.4</v>
      </c>
      <c r="U257" s="185" t="s">
        <v>407</v>
      </c>
      <c r="V257" s="215">
        <v>2</v>
      </c>
      <c r="W257" s="50" t="s">
        <v>199</v>
      </c>
      <c r="X257" s="135">
        <v>-0.66666666666666674</v>
      </c>
      <c r="Y257" s="185" t="s">
        <v>313</v>
      </c>
      <c r="Z257" s="215">
        <v>3</v>
      </c>
      <c r="AA257" s="50"/>
      <c r="AB257" s="135">
        <v>0</v>
      </c>
    </row>
    <row r="258" spans="2:28" ht="27.75" customHeight="1">
      <c r="B258" s="209">
        <v>205</v>
      </c>
      <c r="C258" s="194" t="s">
        <v>937</v>
      </c>
      <c r="D258" s="210">
        <v>5</v>
      </c>
      <c r="E258" s="873">
        <f>D258/G271-1</f>
        <v>1.5</v>
      </c>
      <c r="F258" s="194" t="s">
        <v>925</v>
      </c>
      <c r="G258" s="210">
        <v>5</v>
      </c>
      <c r="H258" s="125">
        <v>0</v>
      </c>
      <c r="I258" s="194" t="s">
        <v>930</v>
      </c>
      <c r="J258" s="210">
        <v>4</v>
      </c>
      <c r="K258" s="873">
        <v>1</v>
      </c>
      <c r="L258" s="194" t="s">
        <v>1809</v>
      </c>
      <c r="M258" s="210">
        <v>4</v>
      </c>
      <c r="N258" s="125">
        <v>0.33333333333333326</v>
      </c>
      <c r="O258" s="198" t="s">
        <v>408</v>
      </c>
      <c r="P258" s="215">
        <v>3</v>
      </c>
      <c r="Q258" s="50"/>
      <c r="R258" s="219">
        <v>0</v>
      </c>
      <c r="U258" s="185" t="s">
        <v>313</v>
      </c>
      <c r="V258" s="215">
        <v>2</v>
      </c>
      <c r="W258" s="50"/>
      <c r="X258" s="135">
        <v>-0.33333333333333337</v>
      </c>
      <c r="Y258" s="206" t="s">
        <v>415</v>
      </c>
      <c r="Z258" s="210">
        <v>2</v>
      </c>
      <c r="AA258" s="47"/>
      <c r="AB258" s="223">
        <v>0</v>
      </c>
    </row>
    <row r="259" spans="2:28" ht="27.75" customHeight="1">
      <c r="B259" s="209">
        <v>206</v>
      </c>
      <c r="C259" s="610" t="s">
        <v>904</v>
      </c>
      <c r="D259" s="611">
        <v>5</v>
      </c>
      <c r="E259" s="697">
        <f>D259/G260-1</f>
        <v>0.25</v>
      </c>
      <c r="F259" s="610" t="s">
        <v>971</v>
      </c>
      <c r="G259" s="611">
        <v>5</v>
      </c>
      <c r="H259" s="697">
        <v>0</v>
      </c>
      <c r="I259" s="610" t="s">
        <v>932</v>
      </c>
      <c r="J259" s="611">
        <v>4</v>
      </c>
      <c r="K259" s="697">
        <v>0.33333333333333326</v>
      </c>
      <c r="L259" s="610" t="s">
        <v>1869</v>
      </c>
      <c r="M259" s="611">
        <v>3</v>
      </c>
      <c r="N259" s="697">
        <v>0</v>
      </c>
      <c r="O259" s="613" t="s">
        <v>409</v>
      </c>
      <c r="P259" s="611">
        <v>3</v>
      </c>
      <c r="Q259" s="612" t="s">
        <v>199</v>
      </c>
      <c r="R259" s="702">
        <v>0</v>
      </c>
      <c r="U259" s="185" t="s">
        <v>417</v>
      </c>
      <c r="V259" s="215">
        <v>2</v>
      </c>
      <c r="W259" s="50"/>
      <c r="X259" s="228">
        <v>1</v>
      </c>
      <c r="Y259" s="185" t="s">
        <v>409</v>
      </c>
      <c r="Z259" s="215">
        <v>2</v>
      </c>
      <c r="AA259" s="50"/>
      <c r="AB259" s="228">
        <v>1</v>
      </c>
    </row>
    <row r="260" spans="2:28" ht="27.75" customHeight="1">
      <c r="B260" s="209">
        <v>207</v>
      </c>
      <c r="C260" s="194" t="s">
        <v>916</v>
      </c>
      <c r="D260" s="210">
        <v>5</v>
      </c>
      <c r="E260" s="685">
        <f>D260/G247-1</f>
        <v>-0.16666666666666663</v>
      </c>
      <c r="F260" s="194" t="s">
        <v>904</v>
      </c>
      <c r="G260" s="210">
        <v>4</v>
      </c>
      <c r="H260" s="685">
        <v>-0.33333333333333337</v>
      </c>
      <c r="I260" s="194" t="s">
        <v>899</v>
      </c>
      <c r="J260" s="210">
        <v>4</v>
      </c>
      <c r="K260" s="685">
        <v>0</v>
      </c>
      <c r="L260" s="194" t="s">
        <v>1880</v>
      </c>
      <c r="M260" s="210">
        <v>3</v>
      </c>
      <c r="N260" s="685" t="s">
        <v>485</v>
      </c>
      <c r="O260" s="198" t="s">
        <v>410</v>
      </c>
      <c r="P260" s="215">
        <v>3</v>
      </c>
      <c r="Q260" s="50"/>
      <c r="R260" s="219">
        <v>0.5</v>
      </c>
      <c r="U260" s="185" t="s">
        <v>415</v>
      </c>
      <c r="V260" s="215">
        <v>2</v>
      </c>
      <c r="W260" s="50" t="s">
        <v>199</v>
      </c>
      <c r="X260" s="135">
        <v>0</v>
      </c>
      <c r="Y260" s="185" t="s">
        <v>410</v>
      </c>
      <c r="Z260" s="215">
        <v>2</v>
      </c>
      <c r="AA260" s="50"/>
      <c r="AB260" s="228">
        <v>1</v>
      </c>
    </row>
    <row r="261" spans="2:28" ht="27.75" customHeight="1">
      <c r="B261" s="209">
        <v>208</v>
      </c>
      <c r="C261" s="610" t="s">
        <v>1208</v>
      </c>
      <c r="D261" s="611">
        <v>5</v>
      </c>
      <c r="E261" s="702" t="s">
        <v>485</v>
      </c>
      <c r="F261" s="610" t="s">
        <v>899</v>
      </c>
      <c r="G261" s="611">
        <v>4</v>
      </c>
      <c r="H261" s="697">
        <v>0</v>
      </c>
      <c r="I261" s="610" t="s">
        <v>928</v>
      </c>
      <c r="J261" s="611">
        <v>4</v>
      </c>
      <c r="K261" s="697">
        <v>0.33333333333333326</v>
      </c>
      <c r="L261" s="610" t="s">
        <v>280</v>
      </c>
      <c r="M261" s="611">
        <v>3</v>
      </c>
      <c r="N261" s="697">
        <v>0.5</v>
      </c>
      <c r="O261" s="613" t="s">
        <v>411</v>
      </c>
      <c r="P261" s="611">
        <v>3</v>
      </c>
      <c r="Q261" s="612" t="s">
        <v>199</v>
      </c>
      <c r="R261" s="702">
        <v>0.5</v>
      </c>
      <c r="U261" s="185" t="s">
        <v>410</v>
      </c>
      <c r="V261" s="215">
        <v>2</v>
      </c>
      <c r="W261" s="50" t="s">
        <v>199</v>
      </c>
      <c r="X261" s="135">
        <v>0</v>
      </c>
      <c r="Y261" s="185" t="s">
        <v>411</v>
      </c>
      <c r="Z261" s="215">
        <v>2</v>
      </c>
      <c r="AA261" s="50"/>
      <c r="AB261" s="135">
        <v>0</v>
      </c>
    </row>
    <row r="262" spans="2:28" ht="27.75" customHeight="1">
      <c r="B262" s="209">
        <v>209</v>
      </c>
      <c r="C262" s="194" t="s">
        <v>971</v>
      </c>
      <c r="D262" s="210">
        <v>5</v>
      </c>
      <c r="E262" s="125">
        <f>D262/G259-1</f>
        <v>0</v>
      </c>
      <c r="F262" s="194" t="s">
        <v>901</v>
      </c>
      <c r="G262" s="210">
        <v>4</v>
      </c>
      <c r="H262" s="125">
        <v>0.33333333333333326</v>
      </c>
      <c r="I262" s="194" t="s">
        <v>601</v>
      </c>
      <c r="J262" s="210">
        <v>4</v>
      </c>
      <c r="K262" s="125">
        <v>0</v>
      </c>
      <c r="L262" s="194" t="s">
        <v>1887</v>
      </c>
      <c r="M262" s="210">
        <v>3</v>
      </c>
      <c r="N262" s="125">
        <v>-0.25</v>
      </c>
      <c r="O262" s="198" t="s">
        <v>412</v>
      </c>
      <c r="P262" s="215">
        <v>3</v>
      </c>
      <c r="Q262" s="50"/>
      <c r="R262" s="219">
        <v>0.5</v>
      </c>
      <c r="U262" s="185" t="s">
        <v>411</v>
      </c>
      <c r="V262" s="215">
        <v>2</v>
      </c>
      <c r="W262" s="50" t="s">
        <v>199</v>
      </c>
      <c r="X262" s="135">
        <v>0</v>
      </c>
      <c r="Y262" s="185" t="s">
        <v>280</v>
      </c>
      <c r="Z262" s="215">
        <v>2</v>
      </c>
      <c r="AA262" s="50"/>
      <c r="AB262" s="135">
        <v>0</v>
      </c>
    </row>
    <row r="263" spans="2:28" ht="27.75" customHeight="1">
      <c r="B263" s="209">
        <v>210</v>
      </c>
      <c r="C263" s="610" t="s">
        <v>915</v>
      </c>
      <c r="D263" s="611">
        <v>4</v>
      </c>
      <c r="E263" s="697">
        <f>D263/G245-1</f>
        <v>-0.33333333333333337</v>
      </c>
      <c r="F263" s="610" t="s">
        <v>601</v>
      </c>
      <c r="G263" s="611">
        <v>4</v>
      </c>
      <c r="H263" s="697">
        <v>0</v>
      </c>
      <c r="I263" s="610" t="s">
        <v>881</v>
      </c>
      <c r="J263" s="611">
        <v>4</v>
      </c>
      <c r="K263" s="697">
        <v>0</v>
      </c>
      <c r="L263" s="610" t="s">
        <v>1853</v>
      </c>
      <c r="M263" s="611">
        <v>3</v>
      </c>
      <c r="N263" s="697">
        <v>0</v>
      </c>
      <c r="O263" s="613" t="s">
        <v>413</v>
      </c>
      <c r="P263" s="611">
        <v>3</v>
      </c>
      <c r="Q263" s="612"/>
      <c r="R263" s="702" t="s">
        <v>99</v>
      </c>
      <c r="U263" s="185" t="s">
        <v>280</v>
      </c>
      <c r="V263" s="215">
        <v>2</v>
      </c>
      <c r="W263" s="50"/>
      <c r="X263" s="135">
        <v>0</v>
      </c>
      <c r="Y263" s="185" t="s">
        <v>416</v>
      </c>
      <c r="Z263" s="215">
        <v>2</v>
      </c>
      <c r="AA263" s="50"/>
      <c r="AB263" s="228">
        <v>1</v>
      </c>
    </row>
    <row r="264" spans="2:28" ht="27.75" customHeight="1">
      <c r="B264" s="209">
        <v>211</v>
      </c>
      <c r="C264" s="194" t="s">
        <v>925</v>
      </c>
      <c r="D264" s="210">
        <v>4</v>
      </c>
      <c r="E264" s="125">
        <f>D264/G258-1</f>
        <v>-0.19999999999999996</v>
      </c>
      <c r="F264" s="194" t="s">
        <v>881</v>
      </c>
      <c r="G264" s="210">
        <v>4</v>
      </c>
      <c r="H264" s="125">
        <v>0</v>
      </c>
      <c r="I264" s="194" t="s">
        <v>917</v>
      </c>
      <c r="J264" s="210">
        <v>3</v>
      </c>
      <c r="K264" s="125">
        <v>0</v>
      </c>
      <c r="L264" s="194" t="s">
        <v>1832</v>
      </c>
      <c r="M264" s="210">
        <v>2</v>
      </c>
      <c r="N264" s="125">
        <v>0</v>
      </c>
      <c r="O264" s="198" t="s">
        <v>313</v>
      </c>
      <c r="P264" s="215">
        <v>2</v>
      </c>
      <c r="Q264" s="50" t="s">
        <v>199</v>
      </c>
      <c r="R264" s="219">
        <v>0</v>
      </c>
      <c r="U264" s="185" t="s">
        <v>416</v>
      </c>
      <c r="V264" s="215">
        <v>2</v>
      </c>
      <c r="W264" s="50" t="s">
        <v>199</v>
      </c>
      <c r="X264" s="148">
        <v>0</v>
      </c>
      <c r="Y264" s="185" t="s">
        <v>406</v>
      </c>
      <c r="Z264" s="215">
        <v>2</v>
      </c>
      <c r="AA264" s="50"/>
      <c r="AB264" s="135">
        <v>0</v>
      </c>
    </row>
    <row r="265" spans="2:28" ht="27.75" customHeight="1">
      <c r="B265" s="209">
        <v>212</v>
      </c>
      <c r="C265" s="610" t="s">
        <v>280</v>
      </c>
      <c r="D265" s="611">
        <v>4</v>
      </c>
      <c r="E265" s="697">
        <f>D265/G269-1</f>
        <v>0.33333333333333326</v>
      </c>
      <c r="F265" s="610" t="s">
        <v>917</v>
      </c>
      <c r="G265" s="611">
        <v>3</v>
      </c>
      <c r="H265" s="697">
        <v>0</v>
      </c>
      <c r="I265" s="610" t="s">
        <v>918</v>
      </c>
      <c r="J265" s="611">
        <v>3</v>
      </c>
      <c r="K265" s="697">
        <v>-0.25</v>
      </c>
      <c r="L265" s="610" t="s">
        <v>1874</v>
      </c>
      <c r="M265" s="611">
        <v>2</v>
      </c>
      <c r="N265" s="896">
        <v>1</v>
      </c>
      <c r="O265" s="613" t="s">
        <v>414</v>
      </c>
      <c r="P265" s="611">
        <v>2</v>
      </c>
      <c r="Q265" s="612"/>
      <c r="R265" s="702">
        <v>-0.6</v>
      </c>
      <c r="U265" s="185" t="s">
        <v>412</v>
      </c>
      <c r="V265" s="215">
        <v>2</v>
      </c>
      <c r="W265" s="50" t="s">
        <v>199</v>
      </c>
      <c r="X265" s="223">
        <v>0</v>
      </c>
      <c r="Y265" s="185" t="s">
        <v>403</v>
      </c>
      <c r="Z265" s="215">
        <v>2</v>
      </c>
      <c r="AA265" s="50"/>
      <c r="AB265" s="135">
        <v>0</v>
      </c>
    </row>
    <row r="266" spans="2:28" ht="27.75" customHeight="1">
      <c r="B266" s="209">
        <v>213</v>
      </c>
      <c r="C266" s="194" t="s">
        <v>601</v>
      </c>
      <c r="D266" s="210">
        <v>4</v>
      </c>
      <c r="E266" s="125">
        <f>D266/G263-1</f>
        <v>0</v>
      </c>
      <c r="F266" s="194" t="s">
        <v>918</v>
      </c>
      <c r="G266" s="210">
        <v>3</v>
      </c>
      <c r="H266" s="125">
        <v>0</v>
      </c>
      <c r="I266" s="194" t="s">
        <v>280</v>
      </c>
      <c r="J266" s="210">
        <v>3</v>
      </c>
      <c r="K266" s="125">
        <v>0</v>
      </c>
      <c r="L266" s="194" t="s">
        <v>1883</v>
      </c>
      <c r="M266" s="210">
        <v>2</v>
      </c>
      <c r="N266" s="873">
        <v>1</v>
      </c>
      <c r="O266" s="198" t="s">
        <v>280</v>
      </c>
      <c r="P266" s="215">
        <v>2</v>
      </c>
      <c r="Q266" s="50"/>
      <c r="R266" s="219">
        <v>0</v>
      </c>
      <c r="U266" s="185" t="s">
        <v>418</v>
      </c>
      <c r="V266" s="215">
        <v>1</v>
      </c>
      <c r="W266" s="50" t="s">
        <v>199</v>
      </c>
      <c r="X266" s="135" t="s">
        <v>99</v>
      </c>
      <c r="Y266" s="185" t="s">
        <v>412</v>
      </c>
      <c r="Z266" s="215">
        <v>2</v>
      </c>
      <c r="AA266" s="50"/>
      <c r="AB266" s="135" t="s">
        <v>99</v>
      </c>
    </row>
    <row r="267" spans="2:28" ht="27.75" customHeight="1">
      <c r="B267" s="209">
        <v>214</v>
      </c>
      <c r="C267" s="610" t="s">
        <v>1040</v>
      </c>
      <c r="D267" s="611">
        <v>4</v>
      </c>
      <c r="E267" s="697">
        <f>D267/G270-1</f>
        <v>0.33333333333333326</v>
      </c>
      <c r="F267" s="610" t="s">
        <v>930</v>
      </c>
      <c r="G267" s="611">
        <v>3</v>
      </c>
      <c r="H267" s="697">
        <v>-0.25</v>
      </c>
      <c r="I267" s="610" t="s">
        <v>901</v>
      </c>
      <c r="J267" s="611">
        <v>3</v>
      </c>
      <c r="K267" s="697">
        <v>0.5</v>
      </c>
      <c r="L267" s="610" t="s">
        <v>1838</v>
      </c>
      <c r="M267" s="611">
        <v>2</v>
      </c>
      <c r="N267" s="896">
        <v>1</v>
      </c>
      <c r="O267" s="613" t="s">
        <v>416</v>
      </c>
      <c r="P267" s="611">
        <v>2</v>
      </c>
      <c r="Q267" s="612"/>
      <c r="R267" s="702">
        <v>0</v>
      </c>
      <c r="U267" s="185" t="s">
        <v>421</v>
      </c>
      <c r="V267" s="215">
        <v>1</v>
      </c>
      <c r="W267" s="50" t="s">
        <v>199</v>
      </c>
      <c r="X267" s="135" t="s">
        <v>99</v>
      </c>
      <c r="Y267" s="185" t="s">
        <v>417</v>
      </c>
      <c r="Z267" s="215">
        <v>1</v>
      </c>
      <c r="AA267" s="50"/>
      <c r="AB267" s="135">
        <v>0</v>
      </c>
    </row>
    <row r="268" spans="2:28" ht="27.75" customHeight="1">
      <c r="B268" s="209">
        <v>215</v>
      </c>
      <c r="C268" s="194" t="s">
        <v>917</v>
      </c>
      <c r="D268" s="210">
        <v>3</v>
      </c>
      <c r="E268" s="685">
        <f>D268/G265-1</f>
        <v>0</v>
      </c>
      <c r="F268" s="194" t="s">
        <v>928</v>
      </c>
      <c r="G268" s="210">
        <v>3</v>
      </c>
      <c r="H268" s="685">
        <v>-0.25</v>
      </c>
      <c r="I268" s="194" t="s">
        <v>931</v>
      </c>
      <c r="J268" s="210">
        <v>2</v>
      </c>
      <c r="K268" s="685" t="s">
        <v>99</v>
      </c>
      <c r="L268" s="194" t="s">
        <v>1884</v>
      </c>
      <c r="M268" s="210">
        <v>1</v>
      </c>
      <c r="N268" s="685" t="s">
        <v>99</v>
      </c>
      <c r="O268" s="198" t="s">
        <v>417</v>
      </c>
      <c r="P268" s="215">
        <v>1</v>
      </c>
      <c r="Q268" s="50"/>
      <c r="R268" s="219">
        <v>-0.5</v>
      </c>
      <c r="U268" s="185" t="s">
        <v>422</v>
      </c>
      <c r="V268" s="215">
        <v>1</v>
      </c>
      <c r="W268" s="50"/>
      <c r="X268" s="135">
        <v>0</v>
      </c>
      <c r="Y268" s="185" t="s">
        <v>399</v>
      </c>
      <c r="Z268" s="215">
        <v>1</v>
      </c>
      <c r="AA268" s="50"/>
      <c r="AB268" s="135">
        <v>-0.5</v>
      </c>
    </row>
    <row r="269" spans="2:28" ht="27.75" customHeight="1">
      <c r="B269" s="209">
        <v>216</v>
      </c>
      <c r="C269" s="610" t="s">
        <v>910</v>
      </c>
      <c r="D269" s="611">
        <v>3</v>
      </c>
      <c r="E269" s="697">
        <f>D269/G273-1</f>
        <v>0.5</v>
      </c>
      <c r="F269" s="610" t="s">
        <v>280</v>
      </c>
      <c r="G269" s="611">
        <v>3</v>
      </c>
      <c r="H269" s="697">
        <v>0</v>
      </c>
      <c r="I269" s="610" t="s">
        <v>910</v>
      </c>
      <c r="J269" s="611">
        <v>2</v>
      </c>
      <c r="K269" s="697">
        <v>0</v>
      </c>
      <c r="L269" s="610" t="s">
        <v>1866</v>
      </c>
      <c r="M269" s="611">
        <v>1</v>
      </c>
      <c r="N269" s="697">
        <f>(M269/P257)-1</f>
        <v>-0.66666666666666674</v>
      </c>
      <c r="O269" s="613" t="s">
        <v>418</v>
      </c>
      <c r="P269" s="611">
        <v>1</v>
      </c>
      <c r="Q269" s="612"/>
      <c r="R269" s="702">
        <v>0</v>
      </c>
      <c r="U269" s="185" t="s">
        <v>423</v>
      </c>
      <c r="V269" s="215">
        <v>0</v>
      </c>
      <c r="W269" s="50"/>
      <c r="X269" s="135" t="s">
        <v>99</v>
      </c>
      <c r="Y269" s="185" t="s">
        <v>420</v>
      </c>
      <c r="Z269" s="215">
        <v>1</v>
      </c>
      <c r="AA269" s="50"/>
      <c r="AB269" s="135" t="s">
        <v>99</v>
      </c>
    </row>
    <row r="270" spans="2:28" ht="27.75" customHeight="1">
      <c r="B270" s="209">
        <v>217</v>
      </c>
      <c r="C270" s="194" t="s">
        <v>930</v>
      </c>
      <c r="D270" s="210">
        <v>3</v>
      </c>
      <c r="E270" s="125">
        <f>D270/G267-1</f>
        <v>0</v>
      </c>
      <c r="F270" s="194" t="s">
        <v>1040</v>
      </c>
      <c r="G270" s="210">
        <v>3</v>
      </c>
      <c r="H270" s="873">
        <v>2</v>
      </c>
      <c r="I270" s="194" t="s">
        <v>936</v>
      </c>
      <c r="J270" s="210">
        <v>2</v>
      </c>
      <c r="K270" s="125">
        <v>0</v>
      </c>
      <c r="L270" s="194" t="s">
        <v>1849</v>
      </c>
      <c r="M270" s="210">
        <v>1</v>
      </c>
      <c r="N270" s="125">
        <v>0</v>
      </c>
      <c r="O270" s="198" t="s">
        <v>419</v>
      </c>
      <c r="P270" s="215">
        <v>1</v>
      </c>
      <c r="Q270" s="50"/>
      <c r="R270" s="219">
        <v>-0.66666666666666674</v>
      </c>
      <c r="U270" s="186" t="s">
        <v>267</v>
      </c>
      <c r="V270" s="215">
        <v>0</v>
      </c>
      <c r="W270" s="50"/>
      <c r="X270" s="135" t="s">
        <v>99</v>
      </c>
      <c r="Y270" s="185" t="s">
        <v>402</v>
      </c>
      <c r="Z270" s="215">
        <v>1</v>
      </c>
      <c r="AA270" s="50"/>
      <c r="AB270" s="135">
        <v>0</v>
      </c>
    </row>
    <row r="271" spans="2:28" ht="27.75" customHeight="1">
      <c r="B271" s="209">
        <v>218</v>
      </c>
      <c r="C271" s="610" t="s">
        <v>881</v>
      </c>
      <c r="D271" s="611">
        <v>3</v>
      </c>
      <c r="E271" s="697">
        <f>D271/G264-1</f>
        <v>-0.25</v>
      </c>
      <c r="F271" s="610" t="s">
        <v>937</v>
      </c>
      <c r="G271" s="611">
        <v>2</v>
      </c>
      <c r="H271" s="896">
        <v>1</v>
      </c>
      <c r="I271" s="610" t="s">
        <v>940</v>
      </c>
      <c r="J271" s="611">
        <v>2</v>
      </c>
      <c r="K271" s="697">
        <v>0</v>
      </c>
      <c r="L271" s="610" t="s">
        <v>1855</v>
      </c>
      <c r="M271" s="611">
        <v>1</v>
      </c>
      <c r="N271" s="697">
        <v>0</v>
      </c>
      <c r="O271" s="613" t="s">
        <v>420</v>
      </c>
      <c r="P271" s="611">
        <v>1</v>
      </c>
      <c r="Q271" s="612"/>
      <c r="R271" s="702" t="s">
        <v>99</v>
      </c>
      <c r="U271" s="185" t="s">
        <v>400</v>
      </c>
      <c r="V271" s="215">
        <v>0</v>
      </c>
      <c r="W271" s="50"/>
      <c r="X271" s="223" t="s">
        <v>99</v>
      </c>
      <c r="Y271" s="185" t="s">
        <v>422</v>
      </c>
      <c r="Z271" s="215">
        <v>1</v>
      </c>
      <c r="AA271" s="50"/>
      <c r="AB271" s="135">
        <v>0</v>
      </c>
    </row>
    <row r="272" spans="2:28" ht="27.75" customHeight="1">
      <c r="B272" s="209">
        <v>219</v>
      </c>
      <c r="C272" s="194" t="s">
        <v>931</v>
      </c>
      <c r="D272" s="210">
        <v>2</v>
      </c>
      <c r="E272" s="125">
        <f>D272/G272-1</f>
        <v>0</v>
      </c>
      <c r="F272" s="194" t="s">
        <v>931</v>
      </c>
      <c r="G272" s="210">
        <v>2</v>
      </c>
      <c r="H272" s="125">
        <v>0</v>
      </c>
      <c r="I272" s="194" t="s">
        <v>937</v>
      </c>
      <c r="J272" s="210">
        <v>1</v>
      </c>
      <c r="K272" s="125">
        <v>0</v>
      </c>
      <c r="L272" s="194" t="s">
        <v>1889</v>
      </c>
      <c r="M272" s="210">
        <v>1</v>
      </c>
      <c r="N272" s="125">
        <v>0</v>
      </c>
      <c r="O272" s="198" t="s">
        <v>421</v>
      </c>
      <c r="P272" s="215">
        <v>1</v>
      </c>
      <c r="Q272" s="50"/>
      <c r="R272" s="219">
        <v>0</v>
      </c>
      <c r="U272" s="185" t="s">
        <v>424</v>
      </c>
      <c r="V272" s="215">
        <v>0</v>
      </c>
      <c r="W272" s="50"/>
      <c r="X272" s="135" t="s">
        <v>99</v>
      </c>
      <c r="Y272" s="185" t="s">
        <v>423</v>
      </c>
      <c r="Z272" s="215">
        <v>0</v>
      </c>
      <c r="AA272" s="50"/>
      <c r="AB272" s="135" t="s">
        <v>99</v>
      </c>
    </row>
    <row r="273" spans="2:28" ht="27.75" customHeight="1">
      <c r="B273" s="209">
        <v>220</v>
      </c>
      <c r="C273" s="610" t="s">
        <v>918</v>
      </c>
      <c r="D273" s="611">
        <v>2</v>
      </c>
      <c r="E273" s="697">
        <f>D273/G266-1</f>
        <v>-0.33333333333333337</v>
      </c>
      <c r="F273" s="610" t="s">
        <v>910</v>
      </c>
      <c r="G273" s="611">
        <v>2</v>
      </c>
      <c r="H273" s="697">
        <v>0</v>
      </c>
      <c r="I273" s="610" t="s">
        <v>314</v>
      </c>
      <c r="J273" s="611">
        <v>1</v>
      </c>
      <c r="K273" s="697">
        <v>0</v>
      </c>
      <c r="L273" s="610" t="s">
        <v>603</v>
      </c>
      <c r="M273" s="611">
        <v>1</v>
      </c>
      <c r="N273" s="697">
        <v>-0.85714285714285721</v>
      </c>
      <c r="O273" s="613" t="s">
        <v>422</v>
      </c>
      <c r="P273" s="611">
        <v>1</v>
      </c>
      <c r="Q273" s="612"/>
      <c r="R273" s="702">
        <v>0</v>
      </c>
      <c r="U273" s="185" t="s">
        <v>425</v>
      </c>
      <c r="V273" s="215">
        <v>0</v>
      </c>
      <c r="W273" s="50"/>
      <c r="X273" s="135" t="s">
        <v>99</v>
      </c>
      <c r="Y273" s="186" t="s">
        <v>267</v>
      </c>
      <c r="Z273" s="215">
        <v>0</v>
      </c>
      <c r="AA273" s="50"/>
      <c r="AB273" s="135" t="s">
        <v>99</v>
      </c>
    </row>
    <row r="274" spans="2:28" ht="27.75" customHeight="1">
      <c r="B274" s="209">
        <v>221</v>
      </c>
      <c r="C274" s="194" t="s">
        <v>936</v>
      </c>
      <c r="D274" s="210">
        <v>2</v>
      </c>
      <c r="E274" s="685">
        <f>D274/G274-1</f>
        <v>0</v>
      </c>
      <c r="F274" s="232" t="s">
        <v>936</v>
      </c>
      <c r="G274" s="210">
        <v>2</v>
      </c>
      <c r="H274" s="685">
        <v>0</v>
      </c>
      <c r="I274" s="194" t="s">
        <v>914</v>
      </c>
      <c r="J274" s="210">
        <v>1</v>
      </c>
      <c r="K274" s="685">
        <v>0</v>
      </c>
      <c r="L274" s="232" t="s">
        <v>580</v>
      </c>
      <c r="M274" s="210">
        <v>0</v>
      </c>
      <c r="N274" s="685" t="s">
        <v>99</v>
      </c>
      <c r="O274" s="198" t="s">
        <v>423</v>
      </c>
      <c r="P274" s="215">
        <v>0</v>
      </c>
      <c r="Q274" s="50"/>
      <c r="R274" s="219" t="s">
        <v>99</v>
      </c>
      <c r="U274" s="185" t="s">
        <v>420</v>
      </c>
      <c r="V274" s="215">
        <v>0</v>
      </c>
      <c r="W274" s="50"/>
      <c r="X274" s="135" t="s">
        <v>99</v>
      </c>
      <c r="Y274" s="186" t="s">
        <v>418</v>
      </c>
      <c r="Z274" s="215">
        <v>0</v>
      </c>
      <c r="AA274" s="50"/>
      <c r="AB274" s="135" t="s">
        <v>99</v>
      </c>
    </row>
    <row r="275" spans="2:28" ht="27.75" customHeight="1">
      <c r="B275" s="209">
        <v>222</v>
      </c>
      <c r="C275" s="610" t="s">
        <v>940</v>
      </c>
      <c r="D275" s="611">
        <v>2</v>
      </c>
      <c r="E275" s="702">
        <f>D275/G275-1</f>
        <v>0</v>
      </c>
      <c r="F275" s="610" t="s">
        <v>940</v>
      </c>
      <c r="G275" s="611">
        <v>2</v>
      </c>
      <c r="H275" s="702">
        <v>0</v>
      </c>
      <c r="I275" s="610" t="s">
        <v>913</v>
      </c>
      <c r="J275" s="611">
        <v>1</v>
      </c>
      <c r="K275" s="702">
        <v>0</v>
      </c>
      <c r="L275" s="610" t="s">
        <v>1892</v>
      </c>
      <c r="M275" s="611">
        <v>0</v>
      </c>
      <c r="N275" s="702" t="s">
        <v>99</v>
      </c>
      <c r="O275" s="615" t="s">
        <v>267</v>
      </c>
      <c r="P275" s="611">
        <v>0</v>
      </c>
      <c r="Q275" s="612"/>
      <c r="R275" s="702" t="s">
        <v>99</v>
      </c>
      <c r="U275" s="185" t="s">
        <v>426</v>
      </c>
      <c r="V275" s="215">
        <v>0</v>
      </c>
      <c r="W275" s="50"/>
      <c r="X275" s="135" t="s">
        <v>99</v>
      </c>
      <c r="Y275" s="186" t="s">
        <v>424</v>
      </c>
      <c r="Z275" s="215">
        <v>0</v>
      </c>
      <c r="AA275" s="50"/>
      <c r="AB275" s="135" t="s">
        <v>99</v>
      </c>
    </row>
    <row r="276" spans="2:28" ht="27.75" customHeight="1">
      <c r="B276" s="209">
        <v>223</v>
      </c>
      <c r="C276" s="194" t="s">
        <v>914</v>
      </c>
      <c r="D276" s="210">
        <v>2</v>
      </c>
      <c r="E276" s="685">
        <f>D276/G276-1</f>
        <v>0</v>
      </c>
      <c r="F276" s="194" t="s">
        <v>914</v>
      </c>
      <c r="G276" s="210">
        <v>2</v>
      </c>
      <c r="H276" s="895">
        <v>1</v>
      </c>
      <c r="I276" s="194" t="s">
        <v>934</v>
      </c>
      <c r="J276" s="210">
        <v>1</v>
      </c>
      <c r="K276" s="685" t="s">
        <v>99</v>
      </c>
      <c r="L276" s="194" t="s">
        <v>1871</v>
      </c>
      <c r="M276" s="210">
        <v>0</v>
      </c>
      <c r="N276" s="685" t="s">
        <v>99</v>
      </c>
      <c r="O276" s="198" t="s">
        <v>424</v>
      </c>
      <c r="P276" s="215">
        <v>0</v>
      </c>
      <c r="Q276" s="50"/>
      <c r="R276" s="219" t="s">
        <v>99</v>
      </c>
      <c r="U276" s="186" t="s">
        <v>389</v>
      </c>
      <c r="V276" s="215">
        <v>0</v>
      </c>
      <c r="W276" s="50"/>
      <c r="X276" s="135" t="s">
        <v>99</v>
      </c>
      <c r="Y276" s="185" t="s">
        <v>425</v>
      </c>
      <c r="Z276" s="215">
        <v>0</v>
      </c>
      <c r="AA276" s="50"/>
      <c r="AB276" s="135" t="s">
        <v>99</v>
      </c>
    </row>
    <row r="277" spans="2:28" ht="27.75" customHeight="1">
      <c r="B277" s="209">
        <v>224</v>
      </c>
      <c r="C277" s="610" t="s">
        <v>314</v>
      </c>
      <c r="D277" s="611">
        <v>1</v>
      </c>
      <c r="E277" s="702">
        <f>D277/G277-1</f>
        <v>0</v>
      </c>
      <c r="F277" s="610" t="s">
        <v>314</v>
      </c>
      <c r="G277" s="611">
        <v>1</v>
      </c>
      <c r="H277" s="702">
        <v>0</v>
      </c>
      <c r="I277" s="610" t="s">
        <v>938</v>
      </c>
      <c r="J277" s="611">
        <v>1</v>
      </c>
      <c r="K277" s="702">
        <v>0</v>
      </c>
      <c r="L277" s="610" t="s">
        <v>1872</v>
      </c>
      <c r="M277" s="611">
        <v>0</v>
      </c>
      <c r="N277" s="702" t="s">
        <v>99</v>
      </c>
      <c r="O277" s="613" t="s">
        <v>425</v>
      </c>
      <c r="P277" s="611">
        <v>0</v>
      </c>
      <c r="Q277" s="612"/>
      <c r="R277" s="702" t="s">
        <v>99</v>
      </c>
      <c r="U277" s="186" t="s">
        <v>396</v>
      </c>
      <c r="V277" s="215">
        <v>0</v>
      </c>
      <c r="W277" s="50"/>
      <c r="X277" s="135" t="s">
        <v>99</v>
      </c>
      <c r="Y277" s="185" t="s">
        <v>421</v>
      </c>
      <c r="Z277" s="215">
        <v>0</v>
      </c>
      <c r="AA277" s="50"/>
      <c r="AB277" s="135" t="s">
        <v>99</v>
      </c>
    </row>
    <row r="278" spans="2:28" ht="27.75" customHeight="1" thickBot="1">
      <c r="B278" s="207">
        <v>225</v>
      </c>
      <c r="C278" s="195" t="s">
        <v>1209</v>
      </c>
      <c r="D278" s="263">
        <v>1</v>
      </c>
      <c r="E278" s="689" t="s">
        <v>485</v>
      </c>
      <c r="F278" s="195" t="s">
        <v>913</v>
      </c>
      <c r="G278" s="263">
        <v>1</v>
      </c>
      <c r="H278" s="689">
        <v>0</v>
      </c>
      <c r="I278" s="195" t="s">
        <v>939</v>
      </c>
      <c r="J278" s="263">
        <v>0</v>
      </c>
      <c r="K278" s="689" t="s">
        <v>99</v>
      </c>
      <c r="L278" s="195"/>
      <c r="M278" s="263"/>
      <c r="N278" s="689"/>
      <c r="O278" s="199" t="s">
        <v>1244</v>
      </c>
      <c r="P278" s="216">
        <v>0</v>
      </c>
      <c r="Q278" s="51"/>
      <c r="R278" s="892" t="s">
        <v>99</v>
      </c>
      <c r="U278" s="187"/>
      <c r="V278" s="226"/>
      <c r="W278" s="51"/>
      <c r="X278" s="136"/>
      <c r="Y278" s="187"/>
      <c r="Z278" s="226"/>
      <c r="AA278" s="51"/>
      <c r="AB278" s="136"/>
    </row>
    <row r="279" spans="2:28" ht="38.1" customHeight="1">
      <c r="B279" s="1873"/>
      <c r="C279" s="1873"/>
      <c r="D279" s="1873"/>
      <c r="E279" s="1873"/>
      <c r="F279" s="1873"/>
      <c r="G279" s="1873"/>
      <c r="H279" s="1873"/>
      <c r="I279" s="1873"/>
      <c r="J279" s="1873"/>
      <c r="K279" s="1873"/>
      <c r="L279" s="1873"/>
      <c r="M279" s="1873"/>
      <c r="N279" s="1873"/>
      <c r="O279" s="1873"/>
      <c r="P279" s="1873"/>
      <c r="Q279" s="1873"/>
      <c r="R279" s="1873"/>
    </row>
    <row r="280" spans="2:28" ht="17.25" customHeight="1">
      <c r="F280" s="1872"/>
      <c r="G280" s="1872"/>
      <c r="H280" s="1872"/>
      <c r="I280" s="1872"/>
      <c r="J280" s="1872"/>
      <c r="K280" s="1872"/>
      <c r="L280" s="1872"/>
      <c r="M280" s="1872"/>
      <c r="N280" s="1872"/>
      <c r="O280" s="1872"/>
      <c r="P280" s="1872"/>
      <c r="Q280" s="1042"/>
    </row>
    <row r="281" spans="2:28" ht="39" customHeight="1"/>
    <row r="282" spans="2:28" ht="17.25" customHeight="1">
      <c r="F282" s="1872"/>
      <c r="G282" s="1872"/>
      <c r="H282" s="1872"/>
      <c r="I282" s="1872"/>
      <c r="J282" s="1872"/>
      <c r="K282" s="1872"/>
      <c r="L282" s="1872"/>
      <c r="M282" s="1872"/>
      <c r="N282" s="1872"/>
      <c r="O282" s="1872"/>
      <c r="P282" s="1872"/>
      <c r="Q282" s="1042"/>
    </row>
    <row r="283" spans="2:28" ht="13.35" customHeight="1" thickBot="1"/>
    <row r="284" spans="2:28" ht="30.75" customHeight="1">
      <c r="B284" s="1736" t="s">
        <v>138</v>
      </c>
      <c r="C284" s="460" t="s">
        <v>1088</v>
      </c>
      <c r="D284" s="461"/>
      <c r="E284" s="672"/>
      <c r="F284" s="460" t="s">
        <v>992</v>
      </c>
      <c r="G284" s="461"/>
      <c r="H284" s="672"/>
      <c r="I284" s="460" t="s">
        <v>854</v>
      </c>
      <c r="J284" s="461"/>
      <c r="K284" s="672"/>
      <c r="L284" s="460" t="s">
        <v>549</v>
      </c>
      <c r="M284" s="461"/>
      <c r="N284" s="672"/>
      <c r="O284" s="460" t="s">
        <v>541</v>
      </c>
      <c r="P284" s="461"/>
      <c r="Q284" s="461"/>
      <c r="R284" s="672"/>
      <c r="U284" s="462" t="s">
        <v>543</v>
      </c>
      <c r="V284" s="463"/>
      <c r="W284" s="463"/>
      <c r="X284" s="464"/>
      <c r="Y284" s="462" t="s">
        <v>545</v>
      </c>
      <c r="Z284" s="463"/>
      <c r="AA284" s="463"/>
      <c r="AB284" s="464"/>
    </row>
    <row r="285" spans="2:28" ht="30.75" customHeight="1" thickBot="1">
      <c r="B285" s="1739"/>
      <c r="C285" s="179" t="s">
        <v>1227</v>
      </c>
      <c r="D285" s="282" t="s">
        <v>457</v>
      </c>
      <c r="E285" s="113" t="s">
        <v>458</v>
      </c>
      <c r="F285" s="179" t="s">
        <v>1227</v>
      </c>
      <c r="G285" s="282" t="s">
        <v>457</v>
      </c>
      <c r="H285" s="113" t="s">
        <v>458</v>
      </c>
      <c r="I285" s="179" t="s">
        <v>1227</v>
      </c>
      <c r="J285" s="282" t="s">
        <v>457</v>
      </c>
      <c r="K285" s="113" t="s">
        <v>458</v>
      </c>
      <c r="L285" s="179" t="s">
        <v>1227</v>
      </c>
      <c r="M285" s="282" t="s">
        <v>457</v>
      </c>
      <c r="N285" s="113" t="s">
        <v>458</v>
      </c>
      <c r="O285" s="179" t="s">
        <v>1227</v>
      </c>
      <c r="P285" s="865" t="s">
        <v>457</v>
      </c>
      <c r="Q285" s="532"/>
      <c r="R285" s="113" t="s">
        <v>458</v>
      </c>
      <c r="U285" s="179" t="s">
        <v>1227</v>
      </c>
      <c r="V285" s="531" t="s">
        <v>457</v>
      </c>
      <c r="W285" s="532"/>
      <c r="X285" s="113" t="s">
        <v>458</v>
      </c>
      <c r="Y285" s="179" t="s">
        <v>1227</v>
      </c>
      <c r="Z285" s="531" t="s">
        <v>457</v>
      </c>
      <c r="AA285" s="532"/>
      <c r="AB285" s="113" t="s">
        <v>458</v>
      </c>
    </row>
    <row r="286" spans="2:28" ht="27.75" customHeight="1">
      <c r="B286" s="208">
        <v>226</v>
      </c>
      <c r="C286" s="193" t="s">
        <v>928</v>
      </c>
      <c r="D286" s="213">
        <v>1</v>
      </c>
      <c r="E286" s="872">
        <f>D286/G268-1</f>
        <v>-0.66666666666666674</v>
      </c>
      <c r="F286" s="193" t="s">
        <v>934</v>
      </c>
      <c r="G286" s="213">
        <v>1</v>
      </c>
      <c r="H286" s="872">
        <v>0</v>
      </c>
      <c r="I286" s="193" t="s">
        <v>941</v>
      </c>
      <c r="J286" s="213">
        <v>0</v>
      </c>
      <c r="K286" s="872" t="s">
        <v>99</v>
      </c>
      <c r="L286" s="193"/>
      <c r="M286" s="213"/>
      <c r="N286" s="124"/>
      <c r="O286" s="184"/>
      <c r="P286" s="214"/>
      <c r="Q286" s="49"/>
      <c r="R286" s="894"/>
      <c r="U286" s="184"/>
      <c r="V286" s="214"/>
      <c r="W286" s="49"/>
      <c r="X286" s="134"/>
      <c r="Y286" s="184"/>
      <c r="Z286" s="214"/>
      <c r="AA286" s="49"/>
      <c r="AB286" s="134"/>
    </row>
    <row r="287" spans="2:28" ht="27.75" customHeight="1">
      <c r="B287" s="209">
        <v>227</v>
      </c>
      <c r="C287" s="610" t="s">
        <v>913</v>
      </c>
      <c r="D287" s="611">
        <v>1</v>
      </c>
      <c r="E287" s="702">
        <f>D287/G278-1</f>
        <v>0</v>
      </c>
      <c r="F287" s="610" t="s">
        <v>933</v>
      </c>
      <c r="G287" s="611">
        <v>1</v>
      </c>
      <c r="H287" s="702" t="s">
        <v>99</v>
      </c>
      <c r="I287" s="610" t="s">
        <v>933</v>
      </c>
      <c r="J287" s="611">
        <v>0</v>
      </c>
      <c r="K287" s="702" t="s">
        <v>99</v>
      </c>
      <c r="L287" s="610"/>
      <c r="M287" s="611"/>
      <c r="N287" s="697"/>
      <c r="O287" s="614"/>
      <c r="P287" s="611"/>
      <c r="Q287" s="612"/>
      <c r="R287" s="701"/>
      <c r="U287" s="185"/>
      <c r="V287" s="215"/>
      <c r="W287" s="50"/>
      <c r="X287" s="135"/>
      <c r="Y287" s="185"/>
      <c r="Z287" s="215"/>
      <c r="AA287" s="50"/>
      <c r="AB287" s="135"/>
    </row>
    <row r="288" spans="2:28" ht="27.75" customHeight="1">
      <c r="B288" s="209">
        <v>228</v>
      </c>
      <c r="C288" s="194" t="s">
        <v>934</v>
      </c>
      <c r="D288" s="210">
        <v>1</v>
      </c>
      <c r="E288" s="125">
        <f>D288/G286-1</f>
        <v>0</v>
      </c>
      <c r="F288" s="194" t="s">
        <v>938</v>
      </c>
      <c r="G288" s="210">
        <v>1</v>
      </c>
      <c r="H288" s="125">
        <v>0</v>
      </c>
      <c r="I288" s="194"/>
      <c r="J288" s="210"/>
      <c r="K288" s="873"/>
      <c r="L288" s="194"/>
      <c r="M288" s="210"/>
      <c r="N288" s="873"/>
      <c r="O288" s="185"/>
      <c r="P288" s="215"/>
      <c r="Q288" s="50"/>
      <c r="R288" s="223"/>
      <c r="U288" s="185"/>
      <c r="V288" s="215"/>
      <c r="W288" s="50"/>
      <c r="X288" s="135"/>
      <c r="Y288" s="185"/>
      <c r="Z288" s="215"/>
      <c r="AA288" s="50"/>
      <c r="AB288" s="135"/>
    </row>
    <row r="289" spans="2:28" ht="27.75" customHeight="1">
      <c r="B289" s="209">
        <v>229</v>
      </c>
      <c r="C289" s="610" t="s">
        <v>933</v>
      </c>
      <c r="D289" s="622">
        <v>1</v>
      </c>
      <c r="E289" s="702">
        <f>D289/G287-1</f>
        <v>0</v>
      </c>
      <c r="F289" s="610" t="s">
        <v>939</v>
      </c>
      <c r="G289" s="622">
        <v>0</v>
      </c>
      <c r="H289" s="702" t="s">
        <v>99</v>
      </c>
      <c r="I289" s="610"/>
      <c r="J289" s="611"/>
      <c r="K289" s="697"/>
      <c r="L289" s="610"/>
      <c r="M289" s="611"/>
      <c r="N289" s="697"/>
      <c r="O289" s="614"/>
      <c r="P289" s="611"/>
      <c r="Q289" s="612"/>
      <c r="R289" s="701"/>
      <c r="U289" s="185"/>
      <c r="V289" s="215"/>
      <c r="W289" s="50"/>
      <c r="X289" s="135"/>
      <c r="Y289" s="185"/>
      <c r="Z289" s="215"/>
      <c r="AA289" s="50"/>
      <c r="AB289" s="135"/>
    </row>
    <row r="290" spans="2:28" ht="27.75" customHeight="1">
      <c r="B290" s="209">
        <v>230</v>
      </c>
      <c r="C290" s="194" t="s">
        <v>938</v>
      </c>
      <c r="D290" s="542">
        <v>1</v>
      </c>
      <c r="E290" s="685">
        <f>D290/G288-1</f>
        <v>0</v>
      </c>
      <c r="F290" s="194" t="s">
        <v>941</v>
      </c>
      <c r="G290" s="542">
        <v>0</v>
      </c>
      <c r="H290" s="685" t="s">
        <v>99</v>
      </c>
      <c r="I290" s="194"/>
      <c r="J290" s="210"/>
      <c r="K290" s="125"/>
      <c r="L290" s="194"/>
      <c r="M290" s="210"/>
      <c r="N290" s="125"/>
      <c r="O290" s="185"/>
      <c r="P290" s="215"/>
      <c r="Q290" s="50"/>
      <c r="R290" s="135"/>
      <c r="U290" s="206"/>
      <c r="V290" s="210"/>
      <c r="W290" s="47"/>
      <c r="X290" s="223"/>
      <c r="Y290" s="206"/>
      <c r="Z290" s="210"/>
      <c r="AA290" s="47"/>
      <c r="AB290" s="223"/>
    </row>
    <row r="291" spans="2:28" ht="27.75" customHeight="1">
      <c r="B291" s="209">
        <v>231</v>
      </c>
      <c r="C291" s="610" t="s">
        <v>939</v>
      </c>
      <c r="D291" s="611">
        <v>0</v>
      </c>
      <c r="E291" s="702" t="s">
        <v>485</v>
      </c>
      <c r="F291" s="610"/>
      <c r="G291" s="611"/>
      <c r="H291" s="697"/>
      <c r="I291" s="610"/>
      <c r="J291" s="611"/>
      <c r="K291" s="697"/>
      <c r="L291" s="610"/>
      <c r="M291" s="611"/>
      <c r="N291" s="697"/>
      <c r="O291" s="614"/>
      <c r="P291" s="611"/>
      <c r="Q291" s="612"/>
      <c r="R291" s="898"/>
      <c r="U291" s="185"/>
      <c r="V291" s="215"/>
      <c r="W291" s="50"/>
      <c r="X291" s="228"/>
      <c r="Y291" s="185"/>
      <c r="Z291" s="215"/>
      <c r="AA291" s="50"/>
      <c r="AB291" s="228"/>
    </row>
    <row r="292" spans="2:28" ht="27.75" customHeight="1">
      <c r="B292" s="209">
        <v>232</v>
      </c>
      <c r="C292" s="194" t="s">
        <v>941</v>
      </c>
      <c r="D292" s="210">
        <v>0</v>
      </c>
      <c r="E292" s="685" t="s">
        <v>485</v>
      </c>
      <c r="F292" s="194"/>
      <c r="G292" s="210"/>
      <c r="H292" s="685"/>
      <c r="I292" s="194"/>
      <c r="J292" s="210"/>
      <c r="K292" s="685"/>
      <c r="L292" s="194"/>
      <c r="M292" s="210"/>
      <c r="N292" s="685"/>
      <c r="O292" s="185"/>
      <c r="P292" s="215"/>
      <c r="Q292" s="50"/>
      <c r="R292" s="135"/>
      <c r="U292" s="185"/>
      <c r="V292" s="215"/>
      <c r="W292" s="50"/>
      <c r="X292" s="228"/>
      <c r="Y292" s="185"/>
      <c r="Z292" s="215"/>
      <c r="AA292" s="50"/>
      <c r="AB292" s="228"/>
    </row>
    <row r="293" spans="2:28" ht="27.75" customHeight="1">
      <c r="B293" s="209">
        <v>233</v>
      </c>
      <c r="C293" s="899" t="s">
        <v>1245</v>
      </c>
      <c r="D293" s="611">
        <v>0</v>
      </c>
      <c r="E293" s="702" t="s">
        <v>485</v>
      </c>
      <c r="F293" s="610"/>
      <c r="G293" s="611"/>
      <c r="H293" s="697"/>
      <c r="I293" s="610"/>
      <c r="J293" s="611"/>
      <c r="K293" s="697"/>
      <c r="L293" s="610"/>
      <c r="M293" s="611"/>
      <c r="N293" s="697"/>
      <c r="O293" s="614"/>
      <c r="P293" s="611"/>
      <c r="Q293" s="612"/>
      <c r="R293" s="701"/>
      <c r="U293" s="185"/>
      <c r="V293" s="215"/>
      <c r="W293" s="50"/>
      <c r="X293" s="135"/>
      <c r="Y293" s="185"/>
      <c r="Z293" s="215"/>
      <c r="AA293" s="50"/>
      <c r="AB293" s="135"/>
    </row>
    <row r="294" spans="2:28" ht="27.75" customHeight="1">
      <c r="B294" s="209"/>
      <c r="C294" s="194"/>
      <c r="D294" s="210"/>
      <c r="E294" s="125"/>
      <c r="F294" s="194"/>
      <c r="G294" s="210"/>
      <c r="H294" s="125"/>
      <c r="I294" s="194"/>
      <c r="J294" s="210"/>
      <c r="K294" s="125"/>
      <c r="L294" s="194"/>
      <c r="M294" s="210"/>
      <c r="N294" s="125"/>
      <c r="O294" s="185"/>
      <c r="P294" s="215"/>
      <c r="Q294" s="50"/>
      <c r="R294" s="135"/>
      <c r="U294" s="185"/>
      <c r="V294" s="215"/>
      <c r="W294" s="50"/>
      <c r="X294" s="135"/>
      <c r="Y294" s="185"/>
      <c r="Z294" s="215"/>
      <c r="AA294" s="50"/>
      <c r="AB294" s="135"/>
    </row>
    <row r="295" spans="2:28" ht="27.75" customHeight="1">
      <c r="B295" s="209"/>
      <c r="C295" s="194"/>
      <c r="D295" s="210"/>
      <c r="E295" s="125"/>
      <c r="F295" s="194"/>
      <c r="G295" s="210"/>
      <c r="H295" s="125"/>
      <c r="I295" s="194"/>
      <c r="J295" s="210"/>
      <c r="K295" s="125"/>
      <c r="L295" s="194"/>
      <c r="M295" s="210"/>
      <c r="N295" s="125"/>
      <c r="O295" s="185"/>
      <c r="P295" s="215"/>
      <c r="Q295" s="50"/>
      <c r="R295" s="135"/>
      <c r="U295" s="185"/>
      <c r="V295" s="215"/>
      <c r="W295" s="50"/>
      <c r="X295" s="228"/>
      <c r="Y295" s="185"/>
      <c r="Z295" s="215"/>
      <c r="AA295" s="50"/>
      <c r="AB295" s="228"/>
    </row>
    <row r="296" spans="2:28" ht="27.75" customHeight="1">
      <c r="B296" s="209"/>
      <c r="C296" s="194"/>
      <c r="D296" s="210"/>
      <c r="E296" s="125"/>
      <c r="F296" s="194"/>
      <c r="G296" s="210"/>
      <c r="H296" s="125"/>
      <c r="I296" s="194"/>
      <c r="J296" s="210"/>
      <c r="K296" s="125"/>
      <c r="L296" s="194"/>
      <c r="M296" s="210"/>
      <c r="N296" s="125"/>
      <c r="O296" s="185"/>
      <c r="P296" s="215"/>
      <c r="Q296" s="50"/>
      <c r="R296" s="148"/>
      <c r="U296" s="185"/>
      <c r="V296" s="215"/>
      <c r="W296" s="50"/>
      <c r="X296" s="135"/>
      <c r="Y296" s="185"/>
      <c r="Z296" s="215"/>
      <c r="AA296" s="50"/>
      <c r="AB296" s="135"/>
    </row>
    <row r="297" spans="2:28" ht="27.75" customHeight="1">
      <c r="B297" s="209"/>
      <c r="C297" s="194"/>
      <c r="D297" s="210"/>
      <c r="E297" s="873"/>
      <c r="F297" s="194"/>
      <c r="G297" s="210"/>
      <c r="H297" s="873"/>
      <c r="I297" s="194"/>
      <c r="J297" s="210"/>
      <c r="K297" s="873"/>
      <c r="L297" s="194"/>
      <c r="M297" s="210"/>
      <c r="N297" s="873"/>
      <c r="O297" s="185"/>
      <c r="P297" s="215"/>
      <c r="Q297" s="50"/>
      <c r="R297" s="223"/>
      <c r="U297" s="185"/>
      <c r="V297" s="215"/>
      <c r="W297" s="50"/>
      <c r="X297" s="135"/>
      <c r="Y297" s="185"/>
      <c r="Z297" s="215"/>
      <c r="AA297" s="50"/>
      <c r="AB297" s="135"/>
    </row>
    <row r="298" spans="2:28" ht="27.75" customHeight="1">
      <c r="B298" s="209"/>
      <c r="C298" s="194"/>
      <c r="D298" s="210"/>
      <c r="E298" s="873"/>
      <c r="F298" s="194"/>
      <c r="G298" s="210"/>
      <c r="H298" s="873"/>
      <c r="I298" s="194"/>
      <c r="J298" s="210"/>
      <c r="K298" s="873"/>
      <c r="L298" s="194"/>
      <c r="M298" s="210"/>
      <c r="N298" s="873"/>
      <c r="O298" s="185"/>
      <c r="P298" s="215"/>
      <c r="Q298" s="50"/>
      <c r="R298" s="135"/>
      <c r="U298" s="185"/>
      <c r="V298" s="215"/>
      <c r="W298" s="50"/>
      <c r="X298" s="135"/>
      <c r="Y298" s="185"/>
      <c r="Z298" s="215"/>
      <c r="AA298" s="50"/>
      <c r="AB298" s="135"/>
    </row>
    <row r="299" spans="2:28" ht="27.75" customHeight="1">
      <c r="B299" s="209"/>
      <c r="C299" s="194"/>
      <c r="D299" s="210"/>
      <c r="E299" s="873"/>
      <c r="F299" s="194"/>
      <c r="G299" s="210"/>
      <c r="H299" s="873"/>
      <c r="I299" s="194"/>
      <c r="J299" s="210"/>
      <c r="K299" s="873"/>
      <c r="L299" s="194"/>
      <c r="M299" s="210"/>
      <c r="N299" s="873"/>
      <c r="O299" s="185"/>
      <c r="P299" s="215"/>
      <c r="Q299" s="50"/>
      <c r="R299" s="135"/>
      <c r="U299" s="185"/>
      <c r="V299" s="215"/>
      <c r="W299" s="50"/>
      <c r="X299" s="135"/>
      <c r="Y299" s="185"/>
      <c r="Z299" s="215"/>
      <c r="AA299" s="50"/>
      <c r="AB299" s="135"/>
    </row>
    <row r="300" spans="2:28" ht="27.75" customHeight="1">
      <c r="B300" s="209"/>
      <c r="C300" s="194"/>
      <c r="D300" s="210"/>
      <c r="E300" s="685"/>
      <c r="F300" s="194"/>
      <c r="G300" s="210"/>
      <c r="H300" s="685"/>
      <c r="I300" s="194"/>
      <c r="J300" s="210"/>
      <c r="K300" s="685"/>
      <c r="L300" s="194"/>
      <c r="M300" s="210"/>
      <c r="N300" s="685"/>
      <c r="O300" s="185"/>
      <c r="P300" s="215"/>
      <c r="Q300" s="50"/>
      <c r="R300" s="135"/>
      <c r="U300" s="185"/>
      <c r="V300" s="215"/>
      <c r="W300" s="50"/>
      <c r="X300" s="135"/>
      <c r="Y300" s="185"/>
      <c r="Z300" s="215"/>
      <c r="AA300" s="50"/>
      <c r="AB300" s="135"/>
    </row>
    <row r="301" spans="2:28" ht="27.75" customHeight="1">
      <c r="B301" s="209"/>
      <c r="C301" s="194"/>
      <c r="D301" s="210"/>
      <c r="E301" s="125"/>
      <c r="F301" s="194"/>
      <c r="G301" s="210"/>
      <c r="H301" s="125"/>
      <c r="I301" s="194"/>
      <c r="J301" s="210"/>
      <c r="K301" s="125"/>
      <c r="L301" s="194"/>
      <c r="M301" s="210"/>
      <c r="N301" s="125"/>
      <c r="O301" s="185"/>
      <c r="P301" s="215"/>
      <c r="Q301" s="50"/>
      <c r="R301" s="135"/>
      <c r="U301" s="185"/>
      <c r="V301" s="215"/>
      <c r="W301" s="50"/>
      <c r="X301" s="135"/>
      <c r="Y301" s="185"/>
      <c r="Z301" s="215"/>
      <c r="AA301" s="50"/>
      <c r="AB301" s="135"/>
    </row>
    <row r="302" spans="2:28" ht="27.75" customHeight="1">
      <c r="B302" s="209"/>
      <c r="C302" s="194"/>
      <c r="D302" s="210"/>
      <c r="E302" s="125"/>
      <c r="F302" s="194"/>
      <c r="G302" s="210"/>
      <c r="H302" s="125"/>
      <c r="I302" s="194"/>
      <c r="J302" s="210"/>
      <c r="K302" s="125"/>
      <c r="L302" s="194"/>
      <c r="M302" s="210"/>
      <c r="N302" s="125"/>
      <c r="O302" s="186"/>
      <c r="P302" s="215"/>
      <c r="Q302" s="50"/>
      <c r="R302" s="135"/>
      <c r="U302" s="185"/>
      <c r="V302" s="215"/>
      <c r="W302" s="50"/>
      <c r="X302" s="135"/>
      <c r="Y302" s="185"/>
      <c r="Z302" s="215"/>
      <c r="AA302" s="50"/>
      <c r="AB302" s="135"/>
    </row>
    <row r="303" spans="2:28" ht="27.75" customHeight="1">
      <c r="B303" s="209"/>
      <c r="C303" s="194"/>
      <c r="D303" s="210"/>
      <c r="E303" s="125"/>
      <c r="F303" s="194"/>
      <c r="G303" s="210"/>
      <c r="H303" s="125"/>
      <c r="I303" s="194"/>
      <c r="J303" s="210"/>
      <c r="K303" s="125"/>
      <c r="L303" s="194"/>
      <c r="M303" s="210"/>
      <c r="N303" s="125"/>
      <c r="O303" s="185"/>
      <c r="P303" s="215"/>
      <c r="Q303" s="50"/>
      <c r="R303" s="223"/>
      <c r="U303" s="185"/>
      <c r="V303" s="215"/>
      <c r="W303" s="50"/>
      <c r="X303" s="135"/>
      <c r="Y303" s="185"/>
      <c r="Z303" s="215"/>
      <c r="AA303" s="50"/>
      <c r="AB303" s="135"/>
    </row>
    <row r="304" spans="2:28" ht="27.75" customHeight="1">
      <c r="B304" s="209"/>
      <c r="C304" s="194"/>
      <c r="D304" s="210"/>
      <c r="E304" s="125"/>
      <c r="F304" s="194"/>
      <c r="G304" s="210"/>
      <c r="H304" s="125"/>
      <c r="I304" s="194"/>
      <c r="J304" s="210"/>
      <c r="K304" s="125"/>
      <c r="L304" s="194"/>
      <c r="M304" s="210"/>
      <c r="N304" s="125"/>
      <c r="O304" s="185"/>
      <c r="P304" s="215"/>
      <c r="Q304" s="50"/>
      <c r="R304" s="135"/>
      <c r="U304" s="185"/>
      <c r="V304" s="215"/>
      <c r="W304" s="50"/>
      <c r="X304" s="135"/>
      <c r="Y304" s="185"/>
      <c r="Z304" s="215"/>
      <c r="AA304" s="50"/>
      <c r="AB304" s="135"/>
    </row>
    <row r="305" spans="2:28" ht="27.75" customHeight="1">
      <c r="B305" s="209"/>
      <c r="C305" s="194"/>
      <c r="D305" s="210"/>
      <c r="E305" s="125"/>
      <c r="F305" s="194"/>
      <c r="G305" s="210"/>
      <c r="H305" s="125"/>
      <c r="I305" s="194"/>
      <c r="J305" s="210"/>
      <c r="K305" s="125"/>
      <c r="L305" s="194"/>
      <c r="M305" s="210"/>
      <c r="N305" s="125"/>
      <c r="O305" s="185"/>
      <c r="P305" s="215"/>
      <c r="Q305" s="50"/>
      <c r="R305" s="135"/>
      <c r="U305" s="186"/>
      <c r="V305" s="215"/>
      <c r="W305" s="50"/>
      <c r="X305" s="135"/>
      <c r="Y305" s="186"/>
      <c r="Z305" s="215"/>
      <c r="AA305" s="50"/>
      <c r="AB305" s="135"/>
    </row>
    <row r="306" spans="2:28" ht="27.75" customHeight="1">
      <c r="B306" s="209"/>
      <c r="C306" s="232"/>
      <c r="D306" s="210"/>
      <c r="E306" s="685"/>
      <c r="F306" s="232"/>
      <c r="G306" s="210"/>
      <c r="H306" s="685"/>
      <c r="I306" s="232"/>
      <c r="J306" s="210"/>
      <c r="K306" s="685"/>
      <c r="L306" s="232"/>
      <c r="M306" s="210"/>
      <c r="N306" s="685"/>
      <c r="O306" s="185"/>
      <c r="P306" s="215"/>
      <c r="Q306" s="50"/>
      <c r="R306" s="135"/>
      <c r="U306" s="186"/>
      <c r="V306" s="215"/>
      <c r="W306" s="50"/>
      <c r="X306" s="135"/>
      <c r="Y306" s="186"/>
      <c r="Z306" s="215"/>
      <c r="AA306" s="50"/>
      <c r="AB306" s="135"/>
    </row>
    <row r="307" spans="2:28" ht="27.75" customHeight="1">
      <c r="B307" s="209"/>
      <c r="C307" s="194"/>
      <c r="D307" s="210"/>
      <c r="E307" s="685"/>
      <c r="F307" s="194"/>
      <c r="G307" s="210"/>
      <c r="H307" s="685"/>
      <c r="I307" s="194"/>
      <c r="J307" s="210"/>
      <c r="K307" s="685"/>
      <c r="L307" s="194"/>
      <c r="M307" s="210"/>
      <c r="N307" s="685"/>
      <c r="O307" s="185"/>
      <c r="P307" s="215"/>
      <c r="Q307" s="50"/>
      <c r="R307" s="135"/>
      <c r="U307" s="186"/>
      <c r="V307" s="215"/>
      <c r="W307" s="50"/>
      <c r="X307" s="135"/>
      <c r="Y307" s="186"/>
      <c r="Z307" s="215"/>
      <c r="AA307" s="50"/>
      <c r="AB307" s="135"/>
    </row>
    <row r="308" spans="2:28" ht="27.75" customHeight="1">
      <c r="B308" s="209"/>
      <c r="C308" s="194"/>
      <c r="D308" s="210"/>
      <c r="E308" s="685"/>
      <c r="F308" s="194"/>
      <c r="G308" s="210"/>
      <c r="H308" s="685"/>
      <c r="I308" s="194"/>
      <c r="J308" s="210"/>
      <c r="K308" s="685"/>
      <c r="L308" s="194"/>
      <c r="M308" s="210"/>
      <c r="N308" s="685"/>
      <c r="O308" s="186"/>
      <c r="P308" s="215"/>
      <c r="Q308" s="50"/>
      <c r="R308" s="135"/>
      <c r="U308" s="185"/>
      <c r="V308" s="215"/>
      <c r="W308" s="50"/>
      <c r="X308" s="135"/>
      <c r="Y308" s="185"/>
      <c r="Z308" s="215"/>
      <c r="AA308" s="50"/>
      <c r="AB308" s="135"/>
    </row>
    <row r="309" spans="2:28" ht="27.75" customHeight="1">
      <c r="B309" s="209"/>
      <c r="C309" s="194"/>
      <c r="D309" s="210"/>
      <c r="E309" s="685"/>
      <c r="F309" s="194"/>
      <c r="G309" s="210"/>
      <c r="H309" s="685"/>
      <c r="I309" s="194"/>
      <c r="J309" s="210"/>
      <c r="K309" s="685"/>
      <c r="L309" s="194"/>
      <c r="M309" s="210"/>
      <c r="N309" s="685"/>
      <c r="O309" s="186"/>
      <c r="P309" s="215"/>
      <c r="Q309" s="50"/>
      <c r="R309" s="135"/>
      <c r="U309" s="185"/>
      <c r="V309" s="215"/>
      <c r="W309" s="50"/>
      <c r="X309" s="135"/>
      <c r="Y309" s="185"/>
      <c r="Z309" s="215"/>
      <c r="AA309" s="50"/>
      <c r="AB309" s="135"/>
    </row>
    <row r="310" spans="2:28" ht="27.75" customHeight="1" thickBot="1">
      <c r="B310" s="207"/>
      <c r="C310" s="195"/>
      <c r="D310" s="263"/>
      <c r="E310" s="689"/>
      <c r="F310" s="195"/>
      <c r="G310" s="263"/>
      <c r="H310" s="689"/>
      <c r="I310" s="195"/>
      <c r="J310" s="263"/>
      <c r="K310" s="689"/>
      <c r="L310" s="195"/>
      <c r="M310" s="263"/>
      <c r="N310" s="689"/>
      <c r="O310" s="187"/>
      <c r="P310" s="226"/>
      <c r="Q310" s="51"/>
      <c r="R310" s="136"/>
      <c r="U310" s="187"/>
      <c r="V310" s="226"/>
      <c r="W310" s="51"/>
      <c r="X310" s="136"/>
      <c r="Y310" s="187"/>
      <c r="Z310" s="226"/>
      <c r="AA310" s="51"/>
      <c r="AB310" s="136"/>
    </row>
    <row r="311" spans="2:28" ht="38.1" customHeight="1">
      <c r="B311" s="1873" t="s">
        <v>608</v>
      </c>
      <c r="C311" s="1873"/>
      <c r="D311" s="1873"/>
      <c r="E311" s="1873"/>
      <c r="F311" s="1873"/>
      <c r="G311" s="1873"/>
      <c r="H311" s="1873"/>
      <c r="I311" s="1873"/>
      <c r="J311" s="1873"/>
      <c r="K311" s="1873"/>
      <c r="L311" s="1873"/>
      <c r="M311" s="1873"/>
      <c r="N311" s="1873"/>
      <c r="O311" s="1873"/>
      <c r="P311" s="1873"/>
      <c r="Q311" s="1873"/>
      <c r="R311" s="1873"/>
    </row>
    <row r="312" spans="2:28" ht="17.25" customHeight="1">
      <c r="F312" s="1872"/>
      <c r="G312" s="1872"/>
      <c r="H312" s="1872"/>
      <c r="I312" s="1872"/>
      <c r="J312" s="1872"/>
      <c r="K312" s="1872"/>
      <c r="L312" s="1872"/>
      <c r="M312" s="1872"/>
      <c r="N312" s="1872"/>
      <c r="O312" s="1872"/>
      <c r="P312" s="1872"/>
      <c r="Q312" s="1042"/>
    </row>
    <row r="313" spans="2:28" ht="17.25" customHeight="1">
      <c r="F313" s="1872"/>
      <c r="G313" s="1872"/>
      <c r="H313" s="1872"/>
      <c r="I313" s="1872"/>
      <c r="J313" s="1872"/>
      <c r="K313" s="1872"/>
      <c r="L313" s="1872"/>
      <c r="M313" s="1872"/>
      <c r="N313" s="1872"/>
      <c r="O313" s="1872"/>
      <c r="P313" s="1872"/>
      <c r="Q313" s="1042"/>
    </row>
  </sheetData>
  <mergeCells count="24">
    <mergeCell ref="F190:P190"/>
    <mergeCell ref="B5:B6"/>
    <mergeCell ref="F37:P37"/>
    <mergeCell ref="B39:B40"/>
    <mergeCell ref="F70:P70"/>
    <mergeCell ref="B72:B73"/>
    <mergeCell ref="F100:P100"/>
    <mergeCell ref="B102:B103"/>
    <mergeCell ref="F130:P130"/>
    <mergeCell ref="B132:B133"/>
    <mergeCell ref="F160:P160"/>
    <mergeCell ref="B162:B163"/>
    <mergeCell ref="F313:P313"/>
    <mergeCell ref="B192:B193"/>
    <mergeCell ref="F220:P220"/>
    <mergeCell ref="B222:B223"/>
    <mergeCell ref="F250:P250"/>
    <mergeCell ref="B252:B253"/>
    <mergeCell ref="B279:R279"/>
    <mergeCell ref="F280:P280"/>
    <mergeCell ref="F282:P282"/>
    <mergeCell ref="B284:B285"/>
    <mergeCell ref="B311:R311"/>
    <mergeCell ref="F312:P312"/>
  </mergeCells>
  <phoneticPr fontId="38"/>
  <pageMargins left="0" right="0" top="0" bottom="0" header="0" footer="0"/>
  <pageSetup paperSize="9" orientation="portrait" r:id="rId1"/>
  <headerFooter alignWithMargins="0"/>
  <rowBreaks count="9" manualBreakCount="9">
    <brk id="35" max="20" man="1"/>
    <brk id="68" max="16383" man="1"/>
    <brk id="98" max="16383" man="1"/>
    <brk id="128" max="16383" man="1"/>
    <brk id="158" max="16383" man="1"/>
    <brk id="188" max="16383" man="1"/>
    <brk id="218" max="16383" man="1"/>
    <brk id="248" max="16383" man="1"/>
    <brk id="31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29"/>
  <sheetViews>
    <sheetView view="pageBreakPreview" zoomScaleNormal="100" zoomScaleSheetLayoutView="100" workbookViewId="0">
      <selection activeCell="I6" sqref="I6"/>
    </sheetView>
  </sheetViews>
  <sheetFormatPr defaultRowHeight="13.5"/>
  <cols>
    <col min="1" max="10" width="8.125" customWidth="1"/>
  </cols>
  <sheetData>
    <row r="1" spans="1:10" ht="59.25" customHeight="1">
      <c r="A1" s="1599"/>
      <c r="B1" s="1599"/>
      <c r="C1" s="1599"/>
      <c r="D1" s="1599"/>
      <c r="E1" s="1599"/>
      <c r="F1" s="1599"/>
      <c r="G1" s="1599"/>
      <c r="H1" s="1599"/>
      <c r="I1" s="1599"/>
      <c r="J1" s="1599"/>
    </row>
    <row r="9" spans="1:10" ht="21">
      <c r="D9" s="1604" t="s">
        <v>491</v>
      </c>
      <c r="E9" s="1604"/>
      <c r="F9" s="1604"/>
      <c r="G9" s="1604"/>
    </row>
    <row r="11" spans="1:10" ht="14.25" thickBot="1"/>
    <row r="12" spans="1:10" ht="23.25" customHeight="1">
      <c r="A12" s="1605" t="s">
        <v>1403</v>
      </c>
      <c r="B12" s="1606"/>
      <c r="C12" s="1606"/>
      <c r="D12" s="1606"/>
      <c r="E12" s="1606"/>
      <c r="F12" s="1606"/>
      <c r="G12" s="1606"/>
      <c r="H12" s="1606"/>
      <c r="I12" s="1606"/>
      <c r="J12" s="1607"/>
    </row>
    <row r="13" spans="1:10" ht="23.25" customHeight="1">
      <c r="A13" s="1608"/>
      <c r="B13" s="1609"/>
      <c r="C13" s="1609"/>
      <c r="D13" s="1609"/>
      <c r="E13" s="1609"/>
      <c r="F13" s="1609"/>
      <c r="G13" s="1609"/>
      <c r="H13" s="1609"/>
      <c r="I13" s="1609"/>
      <c r="J13" s="1610"/>
    </row>
    <row r="14" spans="1:10" ht="23.25" customHeight="1">
      <c r="A14" s="1608"/>
      <c r="B14" s="1609"/>
      <c r="C14" s="1609"/>
      <c r="D14" s="1609"/>
      <c r="E14" s="1609"/>
      <c r="F14" s="1609"/>
      <c r="G14" s="1609"/>
      <c r="H14" s="1609"/>
      <c r="I14" s="1609"/>
      <c r="J14" s="1610"/>
    </row>
    <row r="15" spans="1:10" ht="23.25" customHeight="1">
      <c r="A15" s="1608"/>
      <c r="B15" s="1609"/>
      <c r="C15" s="1609"/>
      <c r="D15" s="1609"/>
      <c r="E15" s="1609"/>
      <c r="F15" s="1609"/>
      <c r="G15" s="1609"/>
      <c r="H15" s="1609"/>
      <c r="I15" s="1609"/>
      <c r="J15" s="1610"/>
    </row>
    <row r="16" spans="1:10" ht="23.25" customHeight="1">
      <c r="A16" s="1608"/>
      <c r="B16" s="1609"/>
      <c r="C16" s="1609"/>
      <c r="D16" s="1609"/>
      <c r="E16" s="1609"/>
      <c r="F16" s="1609"/>
      <c r="G16" s="1609"/>
      <c r="H16" s="1609"/>
      <c r="I16" s="1609"/>
      <c r="J16" s="1610"/>
    </row>
    <row r="17" spans="1:10" ht="23.25" customHeight="1">
      <c r="A17" s="1608"/>
      <c r="B17" s="1609"/>
      <c r="C17" s="1609"/>
      <c r="D17" s="1609"/>
      <c r="E17" s="1609"/>
      <c r="F17" s="1609"/>
      <c r="G17" s="1609"/>
      <c r="H17" s="1609"/>
      <c r="I17" s="1609"/>
      <c r="J17" s="1610"/>
    </row>
    <row r="18" spans="1:10" ht="23.25" customHeight="1">
      <c r="A18" s="1608"/>
      <c r="B18" s="1609"/>
      <c r="C18" s="1609"/>
      <c r="D18" s="1609"/>
      <c r="E18" s="1609"/>
      <c r="F18" s="1609"/>
      <c r="G18" s="1609"/>
      <c r="H18" s="1609"/>
      <c r="I18" s="1609"/>
      <c r="J18" s="1610"/>
    </row>
    <row r="19" spans="1:10" ht="23.25" customHeight="1">
      <c r="A19" s="1608"/>
      <c r="B19" s="1609"/>
      <c r="C19" s="1609"/>
      <c r="D19" s="1609"/>
      <c r="E19" s="1609"/>
      <c r="F19" s="1609"/>
      <c r="G19" s="1609"/>
      <c r="H19" s="1609"/>
      <c r="I19" s="1609"/>
      <c r="J19" s="1610"/>
    </row>
    <row r="20" spans="1:10" ht="23.25" customHeight="1">
      <c r="A20" s="1608"/>
      <c r="B20" s="1609"/>
      <c r="C20" s="1609"/>
      <c r="D20" s="1609"/>
      <c r="E20" s="1609"/>
      <c r="F20" s="1609"/>
      <c r="G20" s="1609"/>
      <c r="H20" s="1609"/>
      <c r="I20" s="1609"/>
      <c r="J20" s="1610"/>
    </row>
    <row r="21" spans="1:10" ht="23.25" customHeight="1">
      <c r="A21" s="1608"/>
      <c r="B21" s="1609"/>
      <c r="C21" s="1609"/>
      <c r="D21" s="1609"/>
      <c r="E21" s="1609"/>
      <c r="F21" s="1609"/>
      <c r="G21" s="1609"/>
      <c r="H21" s="1609"/>
      <c r="I21" s="1609"/>
      <c r="J21" s="1610"/>
    </row>
    <row r="22" spans="1:10" ht="23.25" customHeight="1">
      <c r="A22" s="1608"/>
      <c r="B22" s="1609"/>
      <c r="C22" s="1609"/>
      <c r="D22" s="1609"/>
      <c r="E22" s="1609"/>
      <c r="F22" s="1609"/>
      <c r="G22" s="1609"/>
      <c r="H22" s="1609"/>
      <c r="I22" s="1609"/>
      <c r="J22" s="1610"/>
    </row>
    <row r="23" spans="1:10" ht="23.25" customHeight="1">
      <c r="A23" s="1608"/>
      <c r="B23" s="1609"/>
      <c r="C23" s="1609"/>
      <c r="D23" s="1609"/>
      <c r="E23" s="1609"/>
      <c r="F23" s="1609"/>
      <c r="G23" s="1609"/>
      <c r="H23" s="1609"/>
      <c r="I23" s="1609"/>
      <c r="J23" s="1610"/>
    </row>
    <row r="24" spans="1:10" ht="23.25" customHeight="1">
      <c r="A24" s="1608"/>
      <c r="B24" s="1609"/>
      <c r="C24" s="1609"/>
      <c r="D24" s="1609"/>
      <c r="E24" s="1609"/>
      <c r="F24" s="1609"/>
      <c r="G24" s="1609"/>
      <c r="H24" s="1609"/>
      <c r="I24" s="1609"/>
      <c r="J24" s="1610"/>
    </row>
    <row r="25" spans="1:10" ht="23.25" customHeight="1">
      <c r="A25" s="1608"/>
      <c r="B25" s="1609"/>
      <c r="C25" s="1609"/>
      <c r="D25" s="1609"/>
      <c r="E25" s="1609"/>
      <c r="F25" s="1609"/>
      <c r="G25" s="1609"/>
      <c r="H25" s="1609"/>
      <c r="I25" s="1609"/>
      <c r="J25" s="1610"/>
    </row>
    <row r="26" spans="1:10" ht="23.25" customHeight="1">
      <c r="A26" s="1608"/>
      <c r="B26" s="1609"/>
      <c r="C26" s="1609"/>
      <c r="D26" s="1609"/>
      <c r="E26" s="1609"/>
      <c r="F26" s="1609"/>
      <c r="G26" s="1609"/>
      <c r="H26" s="1609"/>
      <c r="I26" s="1609"/>
      <c r="J26" s="1610"/>
    </row>
    <row r="27" spans="1:10" ht="23.25" customHeight="1">
      <c r="A27" s="1608"/>
      <c r="B27" s="1609"/>
      <c r="C27" s="1609"/>
      <c r="D27" s="1609"/>
      <c r="E27" s="1609"/>
      <c r="F27" s="1609"/>
      <c r="G27" s="1609"/>
      <c r="H27" s="1609"/>
      <c r="I27" s="1609"/>
      <c r="J27" s="1610"/>
    </row>
    <row r="28" spans="1:10" ht="23.25" customHeight="1" thickBot="1">
      <c r="A28" s="1611"/>
      <c r="B28" s="1612"/>
      <c r="C28" s="1612"/>
      <c r="D28" s="1612"/>
      <c r="E28" s="1612"/>
      <c r="F28" s="1612"/>
      <c r="G28" s="1612"/>
      <c r="H28" s="1612"/>
      <c r="I28" s="1612"/>
      <c r="J28" s="1613"/>
    </row>
    <row r="29" spans="1:10" ht="105" customHeight="1"/>
  </sheetData>
  <mergeCells count="3">
    <mergeCell ref="A1:J1"/>
    <mergeCell ref="D9:G9"/>
    <mergeCell ref="A12:J28"/>
  </mergeCells>
  <phoneticPr fontId="38"/>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80" zoomScaleNormal="100" zoomScaleSheetLayoutView="80" workbookViewId="0">
      <selection activeCell="P11" sqref="P11"/>
    </sheetView>
  </sheetViews>
  <sheetFormatPr defaultRowHeight="13.5"/>
  <cols>
    <col min="1" max="9" width="8.125" customWidth="1"/>
    <col min="10" max="10" width="23.5" customWidth="1"/>
    <col min="11" max="11" width="4.75" customWidth="1"/>
  </cols>
  <sheetData>
    <row r="1" spans="1:11" ht="189" customHeight="1">
      <c r="A1" s="1616"/>
      <c r="B1" s="1616"/>
      <c r="C1" s="1616"/>
      <c r="D1" s="1616"/>
      <c r="E1" s="1616"/>
      <c r="F1" s="1616"/>
      <c r="G1" s="1616"/>
      <c r="H1" s="1616"/>
      <c r="I1" s="1616"/>
      <c r="J1" s="1616"/>
      <c r="K1" s="291"/>
    </row>
    <row r="2" spans="1:11" ht="43.5" customHeight="1">
      <c r="A2" s="292"/>
      <c r="B2" s="292"/>
      <c r="C2" s="292"/>
      <c r="D2" s="292"/>
      <c r="E2" s="292"/>
      <c r="F2" s="292"/>
      <c r="G2" s="292"/>
      <c r="H2" s="292"/>
      <c r="I2" s="292"/>
      <c r="J2" s="292"/>
      <c r="K2" s="292"/>
    </row>
    <row r="3" spans="1:11" ht="39" customHeight="1">
      <c r="A3" s="288"/>
      <c r="B3" s="289"/>
      <c r="C3" s="289"/>
      <c r="D3" s="289"/>
      <c r="E3" s="289"/>
      <c r="F3" s="289"/>
      <c r="G3" s="290"/>
      <c r="H3" s="1619" t="s">
        <v>649</v>
      </c>
      <c r="I3" s="1620"/>
      <c r="J3" s="1621"/>
      <c r="K3" s="293"/>
    </row>
    <row r="4" spans="1:11" ht="27.75" customHeight="1">
      <c r="A4" s="293"/>
      <c r="B4" s="293"/>
      <c r="C4" s="293"/>
      <c r="D4" s="293"/>
      <c r="E4" s="293"/>
      <c r="F4" s="293"/>
      <c r="G4" s="293"/>
      <c r="H4" s="293"/>
      <c r="I4" s="293"/>
      <c r="J4" s="293"/>
      <c r="K4" s="293"/>
    </row>
    <row r="5" spans="1:11" ht="39" customHeight="1">
      <c r="A5" s="1617" t="s">
        <v>1441</v>
      </c>
      <c r="B5" s="1618"/>
      <c r="C5" s="1618"/>
      <c r="D5" s="1618"/>
      <c r="E5" s="1618"/>
      <c r="F5" s="1618"/>
      <c r="G5" s="1618"/>
      <c r="H5" s="1618"/>
      <c r="I5" s="1618"/>
      <c r="J5" s="1618"/>
      <c r="K5" s="293"/>
    </row>
    <row r="6" spans="1:11" ht="9.75" customHeight="1">
      <c r="A6" s="1617"/>
      <c r="B6" s="1618"/>
      <c r="C6" s="1618"/>
      <c r="D6" s="1618"/>
      <c r="E6" s="1618"/>
      <c r="F6" s="1618"/>
      <c r="G6" s="1618"/>
      <c r="H6" s="1618"/>
      <c r="I6" s="1618"/>
      <c r="J6" s="1618"/>
      <c r="K6" s="293"/>
    </row>
    <row r="7" spans="1:11" ht="39" customHeight="1">
      <c r="A7" s="1617" t="s">
        <v>1442</v>
      </c>
      <c r="B7" s="1618"/>
      <c r="C7" s="1618"/>
      <c r="D7" s="1618"/>
      <c r="E7" s="1618"/>
      <c r="F7" s="1618"/>
      <c r="G7" s="1618"/>
      <c r="H7" s="1618"/>
      <c r="I7" s="1618"/>
      <c r="J7" s="1618"/>
      <c r="K7" s="293"/>
    </row>
    <row r="8" spans="1:11" ht="9.75" customHeight="1">
      <c r="A8" s="1617"/>
      <c r="B8" s="1618"/>
      <c r="C8" s="1618"/>
      <c r="D8" s="1618"/>
      <c r="E8" s="1618"/>
      <c r="F8" s="1618"/>
      <c r="G8" s="1618"/>
      <c r="H8" s="1618"/>
      <c r="I8" s="1618"/>
      <c r="J8" s="1618"/>
      <c r="K8" s="293"/>
    </row>
    <row r="9" spans="1:11" ht="39" customHeight="1">
      <c r="A9" s="1614"/>
      <c r="B9" s="1615"/>
      <c r="C9" s="1615"/>
      <c r="D9" s="1615"/>
      <c r="E9" s="1615"/>
      <c r="F9" s="1615"/>
      <c r="G9" s="1615"/>
      <c r="H9" s="1615"/>
      <c r="I9" s="1615"/>
      <c r="J9" s="1615"/>
      <c r="K9" s="294"/>
    </row>
    <row r="10" spans="1:11" ht="202.5" customHeight="1">
      <c r="A10" s="1616"/>
      <c r="B10" s="1616"/>
      <c r="C10" s="1616"/>
      <c r="D10" s="1616"/>
      <c r="E10" s="1616"/>
      <c r="F10" s="1616"/>
      <c r="G10" s="1616"/>
      <c r="H10" s="1616"/>
      <c r="I10" s="1616"/>
      <c r="J10" s="1616"/>
      <c r="K10" s="291"/>
    </row>
    <row r="11" spans="1:11" ht="202.5" customHeight="1">
      <c r="A11" s="1616"/>
      <c r="B11" s="1616"/>
      <c r="C11" s="1616"/>
      <c r="D11" s="1616"/>
      <c r="E11" s="1616"/>
      <c r="F11" s="1616"/>
      <c r="G11" s="1616"/>
      <c r="H11" s="1616"/>
      <c r="I11" s="1616"/>
      <c r="J11" s="1616"/>
      <c r="K11" s="291"/>
    </row>
    <row r="12" spans="1:11" ht="28.5" customHeight="1">
      <c r="A12" s="1616"/>
      <c r="B12" s="1616"/>
      <c r="C12" s="1616"/>
      <c r="D12" s="1616"/>
      <c r="E12" s="1616"/>
      <c r="F12" s="1616"/>
      <c r="G12" s="1616"/>
      <c r="H12" s="1616"/>
      <c r="I12" s="1616"/>
      <c r="J12" s="1616"/>
      <c r="K12" s="291"/>
    </row>
    <row r="13" spans="1:11" ht="202.5" customHeight="1">
      <c r="A13" s="1616"/>
      <c r="B13" s="1616"/>
      <c r="C13" s="1616"/>
      <c r="D13" s="1616"/>
      <c r="E13" s="1616"/>
      <c r="F13" s="1616"/>
      <c r="G13" s="1616"/>
      <c r="H13" s="1616"/>
      <c r="I13" s="1616"/>
      <c r="J13" s="1616"/>
      <c r="K13" s="291"/>
    </row>
  </sheetData>
  <mergeCells count="11">
    <mergeCell ref="A8:J8"/>
    <mergeCell ref="A1:J1"/>
    <mergeCell ref="H3:J3"/>
    <mergeCell ref="A5:J5"/>
    <mergeCell ref="A6:J6"/>
    <mergeCell ref="A7:J7"/>
    <mergeCell ref="A9:J9"/>
    <mergeCell ref="A10:J10"/>
    <mergeCell ref="A11:J11"/>
    <mergeCell ref="A12:J12"/>
    <mergeCell ref="A13:J13"/>
  </mergeCells>
  <phoneticPr fontId="38"/>
  <pageMargins left="0.23622047244094491" right="0.19685039370078741" top="0.37" bottom="0.3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226"/>
  <sheetViews>
    <sheetView view="pageBreakPreview" zoomScale="115" zoomScaleNormal="100" zoomScaleSheetLayoutView="115" workbookViewId="0">
      <selection activeCell="M97" sqref="M97"/>
    </sheetView>
  </sheetViews>
  <sheetFormatPr defaultRowHeight="13.5"/>
  <cols>
    <col min="1" max="10" width="8.125" customWidth="1"/>
  </cols>
  <sheetData>
    <row r="1" spans="1:10" ht="39" customHeight="1">
      <c r="A1" s="1680" t="s">
        <v>1443</v>
      </c>
      <c r="B1" s="1681"/>
      <c r="C1" s="1681"/>
      <c r="D1" s="1681"/>
      <c r="E1" s="1681"/>
      <c r="F1" s="1681"/>
      <c r="G1" s="1681"/>
      <c r="H1" s="1681"/>
      <c r="I1" s="1681"/>
      <c r="J1" s="1682"/>
    </row>
    <row r="2" spans="1:10" ht="15.75" customHeight="1"/>
    <row r="3" spans="1:10" ht="28.5" customHeight="1">
      <c r="A3" s="377" t="s">
        <v>1444</v>
      </c>
      <c r="B3" s="378"/>
      <c r="C3" s="379"/>
    </row>
    <row r="4" spans="1:10" ht="11.25" customHeight="1"/>
    <row r="5" spans="1:10" ht="173.25" customHeight="1">
      <c r="A5" s="1609" t="s">
        <v>839</v>
      </c>
      <c r="B5" s="1609"/>
      <c r="C5" s="1609"/>
      <c r="D5" s="1609"/>
      <c r="E5" s="1609"/>
      <c r="F5" s="1609"/>
      <c r="G5" s="1609"/>
      <c r="H5" s="1609"/>
      <c r="I5" s="1609"/>
      <c r="J5" s="1609"/>
    </row>
    <row r="6" spans="1:10" ht="15.75" customHeight="1"/>
    <row r="7" spans="1:10" ht="28.5" customHeight="1">
      <c r="A7" s="377" t="s">
        <v>1445</v>
      </c>
      <c r="B7" s="378"/>
      <c r="C7" s="379"/>
    </row>
    <row r="8" spans="1:10" ht="11.25" customHeight="1"/>
    <row r="9" spans="1:10" ht="225.75" customHeight="1">
      <c r="A9" s="1609" t="s">
        <v>1404</v>
      </c>
      <c r="B9" s="1609"/>
      <c r="C9" s="1609"/>
      <c r="D9" s="1609"/>
      <c r="E9" s="1609"/>
      <c r="F9" s="1609"/>
      <c r="G9" s="1609"/>
      <c r="H9" s="1609"/>
      <c r="I9" s="1609"/>
      <c r="J9" s="1609"/>
    </row>
    <row r="10" spans="1:10" ht="15.75" customHeight="1">
      <c r="A10" s="1037"/>
      <c r="B10" s="1037"/>
      <c r="C10" s="1037"/>
      <c r="D10" s="1037"/>
      <c r="E10" s="1037"/>
      <c r="F10" s="1037"/>
      <c r="G10" s="1037"/>
      <c r="H10" s="1037"/>
      <c r="I10" s="1037"/>
      <c r="J10" s="1037"/>
    </row>
    <row r="11" spans="1:10" ht="27.75" customHeight="1">
      <c r="A11" s="377" t="s">
        <v>1446</v>
      </c>
      <c r="B11" s="378"/>
      <c r="C11" s="379"/>
    </row>
    <row r="12" spans="1:10" ht="11.25" customHeight="1"/>
    <row r="13" spans="1:10" ht="17.25">
      <c r="A13" s="377" t="s">
        <v>1447</v>
      </c>
      <c r="B13" s="378"/>
      <c r="C13" s="379"/>
    </row>
    <row r="14" spans="1:10" ht="11.25" customHeight="1"/>
    <row r="15" spans="1:10" ht="146.25" customHeight="1">
      <c r="A15" s="1622" t="s">
        <v>1148</v>
      </c>
      <c r="B15" s="1622"/>
      <c r="C15" s="1622"/>
      <c r="D15" s="1622"/>
      <c r="E15" s="1622"/>
      <c r="F15" s="1622"/>
      <c r="G15" s="1622"/>
      <c r="H15" s="1622"/>
      <c r="I15" s="1622"/>
      <c r="J15" s="1622"/>
    </row>
    <row r="16" spans="1:10">
      <c r="A16" s="1037"/>
      <c r="B16" s="1037"/>
      <c r="C16" s="1037"/>
      <c r="D16" s="1037"/>
      <c r="E16" s="1037"/>
      <c r="F16" s="1037"/>
      <c r="G16" s="1037"/>
      <c r="H16" s="1037"/>
      <c r="I16" s="1037"/>
      <c r="J16" s="1037"/>
    </row>
    <row r="17" spans="1:10" ht="99" customHeight="1">
      <c r="A17" s="1609" t="s">
        <v>1448</v>
      </c>
      <c r="B17" s="1622"/>
      <c r="C17" s="1622"/>
      <c r="D17" s="1622"/>
      <c r="E17" s="1622"/>
      <c r="F17" s="1622"/>
      <c r="G17" s="1622"/>
      <c r="H17" s="1622"/>
      <c r="I17" s="1622"/>
      <c r="J17" s="1622"/>
    </row>
    <row r="18" spans="1:10">
      <c r="A18" s="1037"/>
      <c r="B18" s="1037"/>
      <c r="C18" s="1037"/>
      <c r="D18" s="1037"/>
      <c r="E18" s="1037"/>
      <c r="F18" s="1037"/>
      <c r="G18" s="1037"/>
      <c r="H18" s="1037"/>
      <c r="I18" s="1037"/>
      <c r="J18" s="1037"/>
    </row>
    <row r="19" spans="1:10" ht="72.75" customHeight="1">
      <c r="A19" s="1609" t="s">
        <v>1149</v>
      </c>
      <c r="B19" s="1622"/>
      <c r="C19" s="1622"/>
      <c r="D19" s="1622"/>
      <c r="E19" s="1622"/>
      <c r="F19" s="1622"/>
      <c r="G19" s="1622"/>
      <c r="H19" s="1622"/>
      <c r="I19" s="1622"/>
      <c r="J19" s="1622"/>
    </row>
    <row r="21" spans="1:10" ht="17.25">
      <c r="A21" s="377" t="s">
        <v>1449</v>
      </c>
      <c r="B21" s="378"/>
      <c r="C21" s="379"/>
    </row>
    <row r="22" spans="1:10" ht="11.25" customHeight="1"/>
    <row r="23" spans="1:10" ht="94.5" customHeight="1">
      <c r="A23" s="1679" t="s">
        <v>1450</v>
      </c>
      <c r="B23" s="1679"/>
      <c r="C23" s="1679"/>
      <c r="D23" s="1679"/>
      <c r="E23" s="1679"/>
      <c r="F23" s="1679"/>
      <c r="G23" s="1679"/>
      <c r="H23" s="1679"/>
      <c r="I23" s="1679"/>
      <c r="J23" s="1679"/>
    </row>
    <row r="24" spans="1:10" ht="17.25" customHeight="1"/>
    <row r="25" spans="1:10" ht="27.75" customHeight="1">
      <c r="A25" s="377" t="s">
        <v>1451</v>
      </c>
      <c r="B25" s="378"/>
      <c r="C25" s="379"/>
    </row>
    <row r="26" spans="1:10" ht="14.25" customHeight="1"/>
    <row r="27" spans="1:10" ht="17.25">
      <c r="A27" s="377" t="s">
        <v>1452</v>
      </c>
      <c r="B27" s="378"/>
      <c r="C27" s="379"/>
    </row>
    <row r="28" spans="1:10" ht="13.5" customHeight="1"/>
    <row r="29" spans="1:10" ht="45" customHeight="1">
      <c r="A29" s="1622" t="s">
        <v>1136</v>
      </c>
      <c r="B29" s="1622"/>
      <c r="C29" s="1622"/>
      <c r="D29" s="1622"/>
      <c r="E29" s="1622"/>
      <c r="F29" s="1622"/>
      <c r="G29" s="1622"/>
      <c r="H29" s="1622"/>
      <c r="I29" s="1622"/>
      <c r="J29" s="1622"/>
    </row>
    <row r="31" spans="1:10" ht="75" customHeight="1">
      <c r="A31" s="1622" t="s">
        <v>1150</v>
      </c>
      <c r="B31" s="1622"/>
      <c r="C31" s="1622"/>
      <c r="D31" s="1622"/>
      <c r="E31" s="1622"/>
      <c r="F31" s="1622"/>
      <c r="G31" s="1622"/>
      <c r="H31" s="1622"/>
      <c r="I31" s="1622"/>
      <c r="J31" s="1622"/>
    </row>
    <row r="33" spans="1:10" ht="129" customHeight="1">
      <c r="A33" s="1622" t="s">
        <v>1151</v>
      </c>
      <c r="B33" s="1622"/>
      <c r="C33" s="1622"/>
      <c r="D33" s="1622"/>
      <c r="E33" s="1622"/>
      <c r="F33" s="1622"/>
      <c r="G33" s="1622"/>
      <c r="H33" s="1622"/>
      <c r="I33" s="1622"/>
      <c r="J33" s="1622"/>
    </row>
    <row r="35" spans="1:10" ht="45.75" customHeight="1">
      <c r="A35" s="1622" t="s">
        <v>1152</v>
      </c>
      <c r="B35" s="1622"/>
      <c r="C35" s="1622"/>
      <c r="D35" s="1622"/>
      <c r="E35" s="1622"/>
      <c r="F35" s="1622"/>
      <c r="G35" s="1622"/>
      <c r="H35" s="1622"/>
      <c r="I35" s="1622"/>
      <c r="J35" s="1622"/>
    </row>
    <row r="36" spans="1:10" ht="15" customHeight="1"/>
    <row r="37" spans="1:10" ht="72" customHeight="1">
      <c r="A37" s="1622" t="s">
        <v>1137</v>
      </c>
      <c r="B37" s="1622"/>
      <c r="C37" s="1622"/>
      <c r="D37" s="1622"/>
      <c r="E37" s="1622"/>
      <c r="F37" s="1622"/>
      <c r="G37" s="1622"/>
      <c r="H37" s="1622"/>
      <c r="I37" s="1622"/>
      <c r="J37" s="1622"/>
    </row>
    <row r="38" spans="1:10" ht="15" customHeight="1"/>
    <row r="39" spans="1:10" ht="42.75" customHeight="1">
      <c r="A39" s="1622" t="s">
        <v>1138</v>
      </c>
      <c r="B39" s="1622"/>
      <c r="C39" s="1622"/>
      <c r="D39" s="1622"/>
      <c r="E39" s="1622"/>
      <c r="F39" s="1622"/>
      <c r="G39" s="1622"/>
      <c r="H39" s="1622"/>
      <c r="I39" s="1622"/>
      <c r="J39" s="1622"/>
    </row>
    <row r="40" spans="1:10" ht="15" customHeight="1"/>
    <row r="41" spans="1:10" ht="116.25" customHeight="1">
      <c r="A41" s="1659" t="s">
        <v>1153</v>
      </c>
      <c r="B41" s="1677"/>
      <c r="C41" s="1677"/>
      <c r="D41" s="1677"/>
      <c r="E41" s="1677"/>
      <c r="F41" s="1677"/>
      <c r="G41" s="1677"/>
      <c r="H41" s="1677"/>
      <c r="I41" s="1677"/>
      <c r="J41" s="1677"/>
    </row>
    <row r="42" spans="1:10" ht="6.75" customHeight="1"/>
    <row r="43" spans="1:10" ht="28.5" customHeight="1">
      <c r="A43" s="1622" t="s">
        <v>840</v>
      </c>
      <c r="B43" s="1622"/>
      <c r="C43" s="1622"/>
      <c r="D43" s="1622"/>
      <c r="E43" s="1622"/>
      <c r="F43" s="1622"/>
      <c r="G43" s="1622"/>
      <c r="H43" s="1622"/>
      <c r="I43" s="1622"/>
      <c r="J43" s="1622"/>
    </row>
    <row r="44" spans="1:10" ht="7.5" customHeight="1"/>
    <row r="45" spans="1:10" ht="63.75" customHeight="1">
      <c r="A45" s="1659" t="s">
        <v>1453</v>
      </c>
      <c r="B45" s="1677"/>
      <c r="C45" s="1677"/>
      <c r="D45" s="1677"/>
      <c r="E45" s="1677"/>
      <c r="F45" s="1677"/>
      <c r="G45" s="1677"/>
      <c r="H45" s="1677"/>
      <c r="I45" s="1677"/>
      <c r="J45" s="1677"/>
    </row>
    <row r="46" spans="1:10" ht="15" customHeight="1"/>
    <row r="47" spans="1:10" ht="39.75" customHeight="1">
      <c r="A47" s="1659" t="s">
        <v>1139</v>
      </c>
      <c r="B47" s="1677"/>
      <c r="C47" s="1677"/>
      <c r="D47" s="1677"/>
      <c r="E47" s="1677"/>
      <c r="F47" s="1677"/>
      <c r="G47" s="1677"/>
      <c r="H47" s="1677"/>
      <c r="I47" s="1677"/>
      <c r="J47" s="1677"/>
    </row>
    <row r="48" spans="1:10" ht="15" customHeight="1"/>
    <row r="49" spans="1:11" ht="96.75" customHeight="1">
      <c r="A49" s="1659" t="s">
        <v>1140</v>
      </c>
      <c r="B49" s="1677"/>
      <c r="C49" s="1677"/>
      <c r="D49" s="1677"/>
      <c r="E49" s="1677"/>
      <c r="F49" s="1677"/>
      <c r="G49" s="1677"/>
      <c r="H49" s="1677"/>
      <c r="I49" s="1677"/>
      <c r="J49" s="1677"/>
    </row>
    <row r="50" spans="1:11" ht="14.25" customHeight="1"/>
    <row r="51" spans="1:11" ht="41.25" customHeight="1">
      <c r="A51" s="1659" t="s">
        <v>1454</v>
      </c>
      <c r="B51" s="1677"/>
      <c r="C51" s="1677"/>
      <c r="D51" s="1677"/>
      <c r="E51" s="1677"/>
      <c r="F51" s="1677"/>
      <c r="G51" s="1677"/>
      <c r="H51" s="1677"/>
      <c r="I51" s="1677"/>
      <c r="J51" s="1677"/>
    </row>
    <row r="52" spans="1:11" ht="13.5" customHeight="1"/>
    <row r="53" spans="1:11" ht="17.25" customHeight="1">
      <c r="A53" s="670" t="s">
        <v>1455</v>
      </c>
      <c r="K53" s="667"/>
    </row>
    <row r="55" spans="1:11" ht="40.5" customHeight="1">
      <c r="A55" s="1678" t="s">
        <v>1164</v>
      </c>
      <c r="B55" s="1678"/>
      <c r="C55" s="1678"/>
      <c r="D55" s="1678"/>
      <c r="E55" s="1678"/>
      <c r="F55" s="1678"/>
      <c r="G55" s="1678"/>
      <c r="H55" s="1678"/>
      <c r="I55" s="1678"/>
      <c r="J55" s="1678"/>
      <c r="K55" s="668"/>
    </row>
    <row r="56" spans="1:11" ht="15" customHeight="1"/>
    <row r="57" spans="1:11" ht="17.25" customHeight="1">
      <c r="A57" s="670" t="s">
        <v>1456</v>
      </c>
      <c r="B57" s="669"/>
      <c r="C57" s="669"/>
      <c r="D57" s="669"/>
      <c r="E57" s="669"/>
      <c r="F57" s="669"/>
      <c r="G57" s="669"/>
      <c r="H57" s="669"/>
      <c r="I57" s="669"/>
      <c r="J57" s="667"/>
      <c r="K57" s="667"/>
    </row>
    <row r="58" spans="1:11" ht="11.25" customHeight="1"/>
    <row r="59" spans="1:11" ht="63.75" customHeight="1">
      <c r="A59" s="1659" t="s">
        <v>1163</v>
      </c>
      <c r="B59" s="1659"/>
      <c r="C59" s="1659"/>
      <c r="D59" s="1659"/>
      <c r="E59" s="1659"/>
      <c r="F59" s="1659"/>
      <c r="G59" s="1659"/>
      <c r="H59" s="1659"/>
      <c r="I59" s="1659"/>
      <c r="J59" s="1659"/>
      <c r="K59" s="388"/>
    </row>
    <row r="60" spans="1:11" ht="11.25" customHeight="1"/>
    <row r="61" spans="1:11" ht="22.5" customHeight="1">
      <c r="A61" s="1659" t="s">
        <v>1162</v>
      </c>
      <c r="B61" s="1659"/>
      <c r="C61" s="1659"/>
      <c r="D61" s="1659"/>
      <c r="E61" s="1659"/>
      <c r="F61" s="1659"/>
      <c r="G61" s="1659"/>
      <c r="H61" s="1659"/>
      <c r="I61" s="1659"/>
      <c r="J61" s="1659"/>
      <c r="K61" s="388"/>
    </row>
    <row r="62" spans="1:11" ht="11.25" customHeight="1"/>
    <row r="63" spans="1:11" ht="41.25" customHeight="1">
      <c r="A63" s="1659" t="s">
        <v>1161</v>
      </c>
      <c r="B63" s="1659"/>
      <c r="C63" s="1659"/>
      <c r="D63" s="1659"/>
      <c r="E63" s="1659"/>
      <c r="F63" s="1659"/>
      <c r="G63" s="1659"/>
      <c r="H63" s="1659"/>
      <c r="I63" s="1659"/>
      <c r="J63" s="1659"/>
      <c r="K63" s="388"/>
    </row>
    <row r="64" spans="1:11" ht="11.25" customHeight="1"/>
    <row r="65" spans="1:11" ht="68.25" customHeight="1">
      <c r="A65" s="1659" t="s">
        <v>1165</v>
      </c>
      <c r="B65" s="1659"/>
      <c r="C65" s="1659"/>
      <c r="D65" s="1659"/>
      <c r="E65" s="1659"/>
      <c r="F65" s="1659"/>
      <c r="G65" s="1659"/>
      <c r="H65" s="1659"/>
      <c r="I65" s="1659"/>
      <c r="J65" s="1659"/>
      <c r="K65" s="388"/>
    </row>
    <row r="67" spans="1:11" ht="17.25">
      <c r="A67" s="377" t="s">
        <v>1457</v>
      </c>
      <c r="B67" s="378"/>
      <c r="C67" s="379"/>
    </row>
    <row r="68" spans="1:11" ht="11.25" customHeight="1"/>
    <row r="69" spans="1:11" ht="96.75" customHeight="1">
      <c r="A69" s="1659" t="s">
        <v>949</v>
      </c>
      <c r="B69" s="1659"/>
      <c r="C69" s="1659"/>
      <c r="D69" s="1659"/>
      <c r="E69" s="1659"/>
      <c r="F69" s="1659"/>
      <c r="G69" s="1659"/>
      <c r="H69" s="1659"/>
      <c r="I69" s="1659"/>
      <c r="J69" s="1659"/>
    </row>
    <row r="71" spans="1:11" ht="39" customHeight="1">
      <c r="A71" s="1659" t="s">
        <v>1458</v>
      </c>
      <c r="B71" s="1659"/>
      <c r="C71" s="1659"/>
      <c r="D71" s="1659"/>
      <c r="E71" s="1659"/>
      <c r="F71" s="1659"/>
      <c r="G71" s="1659"/>
      <c r="H71" s="1659"/>
      <c r="I71" s="1659"/>
      <c r="J71" s="1659"/>
    </row>
    <row r="73" spans="1:11" ht="39" customHeight="1">
      <c r="A73" s="1659" t="s">
        <v>1141</v>
      </c>
      <c r="B73" s="1659"/>
      <c r="C73" s="1659"/>
      <c r="D73" s="1659"/>
      <c r="E73" s="1659"/>
      <c r="F73" s="1659"/>
      <c r="G73" s="1659"/>
      <c r="H73" s="1659"/>
      <c r="I73" s="1659"/>
      <c r="J73" s="1659"/>
    </row>
    <row r="75" spans="1:11" ht="17.25">
      <c r="A75" s="377" t="s">
        <v>1459</v>
      </c>
      <c r="B75" s="378"/>
      <c r="C75" s="378"/>
      <c r="D75" s="379"/>
    </row>
    <row r="76" spans="1:11" ht="11.25" customHeight="1"/>
    <row r="77" spans="1:11" ht="99.75" customHeight="1">
      <c r="A77" s="1659" t="s">
        <v>950</v>
      </c>
      <c r="B77" s="1659"/>
      <c r="C77" s="1659"/>
      <c r="D77" s="1659"/>
      <c r="E77" s="1659"/>
      <c r="F77" s="1659"/>
      <c r="G77" s="1659"/>
      <c r="H77" s="1659"/>
      <c r="I77" s="1659"/>
      <c r="J77" s="1659"/>
    </row>
    <row r="78" spans="1:11" ht="13.5" customHeight="1">
      <c r="A78" s="58"/>
      <c r="B78" s="58"/>
      <c r="C78" s="58"/>
      <c r="D78" s="58"/>
      <c r="E78" s="58"/>
      <c r="F78" s="58"/>
      <c r="G78" s="58"/>
      <c r="H78" s="58"/>
      <c r="I78" s="58"/>
      <c r="J78" s="58"/>
    </row>
    <row r="79" spans="1:11" ht="17.25">
      <c r="A79" s="377" t="s">
        <v>1460</v>
      </c>
      <c r="B79" s="378"/>
      <c r="C79" s="378"/>
      <c r="D79" s="379"/>
    </row>
    <row r="80" spans="1:11" ht="11.25" customHeight="1"/>
    <row r="81" spans="1:10" ht="67.5" customHeight="1">
      <c r="A81" s="1659" t="s">
        <v>1142</v>
      </c>
      <c r="B81" s="1677"/>
      <c r="C81" s="1677"/>
      <c r="D81" s="1677"/>
      <c r="E81" s="1677"/>
      <c r="F81" s="1677"/>
      <c r="G81" s="1677"/>
      <c r="H81" s="1677"/>
      <c r="I81" s="1677"/>
      <c r="J81" s="1677"/>
    </row>
    <row r="82" spans="1:10" ht="13.5" customHeight="1">
      <c r="A82" s="58"/>
      <c r="B82" s="58"/>
      <c r="C82" s="58"/>
      <c r="D82" s="58"/>
      <c r="E82" s="58"/>
      <c r="F82" s="58"/>
      <c r="G82" s="58"/>
      <c r="H82" s="58"/>
      <c r="I82" s="58"/>
      <c r="J82" s="58"/>
    </row>
    <row r="83" spans="1:10" ht="42" customHeight="1">
      <c r="A83" s="1659" t="s">
        <v>1461</v>
      </c>
      <c r="B83" s="1677"/>
      <c r="C83" s="1677"/>
      <c r="D83" s="1677"/>
      <c r="E83" s="1677"/>
      <c r="F83" s="1677"/>
      <c r="G83" s="1677"/>
      <c r="H83" s="1677"/>
      <c r="I83" s="1677"/>
      <c r="J83" s="1677"/>
    </row>
    <row r="85" spans="1:10" ht="26.25" customHeight="1">
      <c r="A85" s="1668" t="s">
        <v>48</v>
      </c>
      <c r="B85" s="1669"/>
      <c r="C85" s="1669"/>
      <c r="D85" s="1669"/>
      <c r="E85" s="1669"/>
      <c r="F85" s="1669"/>
      <c r="G85" s="1670"/>
      <c r="H85" s="1668" t="s">
        <v>49</v>
      </c>
      <c r="I85" s="1669"/>
      <c r="J85" s="1670"/>
    </row>
    <row r="86" spans="1:10" ht="17.25" customHeight="1">
      <c r="A86" s="1671" t="s">
        <v>1143</v>
      </c>
      <c r="B86" s="1672"/>
      <c r="C86" s="1672"/>
      <c r="D86" s="1672"/>
      <c r="E86" s="1672"/>
      <c r="F86" s="1672"/>
      <c r="G86" s="1673"/>
      <c r="H86" s="1665" t="s">
        <v>1462</v>
      </c>
      <c r="I86" s="1666"/>
      <c r="J86" s="1667"/>
    </row>
    <row r="87" spans="1:10" ht="17.25" customHeight="1">
      <c r="A87" s="1033" t="s">
        <v>1463</v>
      </c>
      <c r="B87" s="1034"/>
      <c r="C87" s="1034"/>
      <c r="D87" s="1034"/>
      <c r="E87" s="1034"/>
      <c r="F87" s="1034"/>
      <c r="G87" s="1035"/>
      <c r="H87" s="1674" t="s">
        <v>1464</v>
      </c>
      <c r="I87" s="1675"/>
      <c r="J87" s="1676"/>
    </row>
    <row r="88" spans="1:10" ht="17.25" customHeight="1">
      <c r="A88" s="1033" t="s">
        <v>1465</v>
      </c>
      <c r="B88" s="1034"/>
      <c r="C88" s="1034"/>
      <c r="D88" s="1034"/>
      <c r="E88" s="1034"/>
      <c r="F88" s="1034"/>
      <c r="G88" s="1035"/>
      <c r="H88" s="1661" t="s">
        <v>1466</v>
      </c>
      <c r="I88" s="1661"/>
      <c r="J88" s="1661"/>
    </row>
    <row r="89" spans="1:10" ht="17.25" hidden="1" customHeight="1">
      <c r="A89" s="1664" t="s">
        <v>1467</v>
      </c>
      <c r="B89" s="1664"/>
      <c r="C89" s="1664"/>
      <c r="D89" s="1664"/>
      <c r="E89" s="1664"/>
      <c r="F89" s="1664"/>
      <c r="G89" s="1664"/>
      <c r="H89" s="1663" t="s">
        <v>1468</v>
      </c>
      <c r="I89" s="1663"/>
      <c r="J89" s="1663"/>
    </row>
    <row r="90" spans="1:10" ht="17.25" customHeight="1">
      <c r="A90" s="1662" t="s">
        <v>1469</v>
      </c>
      <c r="B90" s="1662"/>
      <c r="C90" s="1662"/>
      <c r="D90" s="1662"/>
      <c r="E90" s="1662"/>
      <c r="F90" s="1662"/>
      <c r="G90" s="1662"/>
      <c r="H90" s="1665" t="s">
        <v>1470</v>
      </c>
      <c r="I90" s="1666"/>
      <c r="J90" s="1667"/>
    </row>
    <row r="91" spans="1:10" ht="17.25" customHeight="1">
      <c r="A91" s="1660" t="s">
        <v>1471</v>
      </c>
      <c r="B91" s="1660"/>
      <c r="C91" s="1660"/>
      <c r="D91" s="1660"/>
      <c r="E91" s="1660"/>
      <c r="F91" s="1660"/>
      <c r="G91" s="1660"/>
      <c r="H91" s="1661" t="s">
        <v>1472</v>
      </c>
      <c r="I91" s="1661"/>
      <c r="J91" s="1661"/>
    </row>
    <row r="92" spans="1:10" ht="17.25" customHeight="1">
      <c r="A92" s="1660" t="s">
        <v>1473</v>
      </c>
      <c r="B92" s="1660"/>
      <c r="C92" s="1660"/>
      <c r="D92" s="1660"/>
      <c r="E92" s="1660"/>
      <c r="F92" s="1660"/>
      <c r="G92" s="1660"/>
      <c r="H92" s="1661" t="s">
        <v>1474</v>
      </c>
      <c r="I92" s="1661"/>
      <c r="J92" s="1661"/>
    </row>
    <row r="93" spans="1:10" ht="17.25" hidden="1" customHeight="1">
      <c r="A93" s="1660" t="s">
        <v>1475</v>
      </c>
      <c r="B93" s="1660"/>
      <c r="C93" s="1660"/>
      <c r="D93" s="1660"/>
      <c r="E93" s="1660"/>
      <c r="F93" s="1660"/>
      <c r="G93" s="1660"/>
      <c r="H93" s="1661" t="s">
        <v>50</v>
      </c>
      <c r="I93" s="1661"/>
      <c r="J93" s="1661"/>
    </row>
    <row r="94" spans="1:10" ht="17.25" customHeight="1">
      <c r="A94" s="1660" t="s">
        <v>1476</v>
      </c>
      <c r="B94" s="1660"/>
      <c r="C94" s="1660"/>
      <c r="D94" s="1660"/>
      <c r="E94" s="1660"/>
      <c r="F94" s="1660"/>
      <c r="G94" s="1660"/>
      <c r="H94" s="1661" t="s">
        <v>1477</v>
      </c>
      <c r="I94" s="1661"/>
      <c r="J94" s="1661"/>
    </row>
    <row r="95" spans="1:10" ht="17.25" hidden="1" customHeight="1">
      <c r="A95" s="1660" t="s">
        <v>1478</v>
      </c>
      <c r="B95" s="1660"/>
      <c r="C95" s="1660"/>
      <c r="D95" s="1660"/>
      <c r="E95" s="1660"/>
      <c r="F95" s="1660"/>
      <c r="G95" s="1660"/>
      <c r="H95" s="1661" t="s">
        <v>51</v>
      </c>
      <c r="I95" s="1661"/>
      <c r="J95" s="1661"/>
    </row>
    <row r="96" spans="1:10" ht="17.25" customHeight="1">
      <c r="A96" s="1660" t="s">
        <v>1479</v>
      </c>
      <c r="B96" s="1660"/>
      <c r="C96" s="1660"/>
      <c r="D96" s="1660"/>
      <c r="E96" s="1660"/>
      <c r="F96" s="1660"/>
      <c r="G96" s="1660"/>
      <c r="H96" s="1661" t="s">
        <v>1480</v>
      </c>
      <c r="I96" s="1661"/>
      <c r="J96" s="1661"/>
    </row>
    <row r="97" spans="1:10" ht="17.25" customHeight="1">
      <c r="A97" s="1662" t="s">
        <v>1481</v>
      </c>
      <c r="B97" s="1662"/>
      <c r="C97" s="1662"/>
      <c r="D97" s="1662"/>
      <c r="E97" s="1662"/>
      <c r="F97" s="1662"/>
      <c r="G97" s="1662"/>
      <c r="H97" s="1663" t="s">
        <v>1482</v>
      </c>
      <c r="I97" s="1663"/>
      <c r="J97" s="1663"/>
    </row>
    <row r="98" spans="1:10">
      <c r="A98" s="2"/>
      <c r="B98" s="2"/>
      <c r="C98" s="2"/>
      <c r="D98" s="2"/>
      <c r="E98" s="2"/>
      <c r="F98" s="2"/>
      <c r="G98" s="2"/>
      <c r="H98" s="2"/>
      <c r="I98" s="2"/>
      <c r="J98" s="2"/>
    </row>
    <row r="99" spans="1:10" ht="41.25" customHeight="1">
      <c r="A99" s="1659" t="s">
        <v>841</v>
      </c>
      <c r="B99" s="1659"/>
      <c r="C99" s="1659"/>
      <c r="D99" s="1659"/>
      <c r="E99" s="1659"/>
      <c r="F99" s="1659"/>
      <c r="G99" s="1659"/>
      <c r="H99" s="1659"/>
      <c r="I99" s="1659"/>
      <c r="J99" s="1659"/>
    </row>
    <row r="100" spans="1:10" ht="11.25" customHeight="1">
      <c r="A100" s="2" t="s">
        <v>1483</v>
      </c>
      <c r="B100" s="2"/>
      <c r="C100" s="2"/>
      <c r="D100" s="2"/>
      <c r="E100" s="2"/>
      <c r="F100" s="2"/>
      <c r="G100" s="2"/>
      <c r="H100" s="2"/>
      <c r="I100" s="2"/>
      <c r="J100" s="2"/>
    </row>
    <row r="101" spans="1:10" ht="66.75" customHeight="1">
      <c r="A101" s="1659" t="s">
        <v>461</v>
      </c>
      <c r="B101" s="1659"/>
      <c r="C101" s="1659"/>
      <c r="D101" s="1659"/>
      <c r="E101" s="1659"/>
      <c r="F101" s="1659"/>
      <c r="G101" s="1659"/>
      <c r="H101" s="1659"/>
      <c r="I101" s="1659"/>
      <c r="J101" s="1659"/>
    </row>
    <row r="102" spans="1:10" ht="17.25" customHeight="1">
      <c r="A102" s="1"/>
      <c r="B102" s="1"/>
      <c r="C102" s="1"/>
      <c r="D102" s="1"/>
      <c r="E102" s="1"/>
      <c r="F102" s="1"/>
      <c r="G102" s="1"/>
      <c r="H102" s="1"/>
      <c r="I102" s="1"/>
      <c r="J102" s="1"/>
    </row>
    <row r="103" spans="1:10" ht="27.75" customHeight="1">
      <c r="A103" s="377" t="s">
        <v>462</v>
      </c>
      <c r="B103" s="378"/>
      <c r="C103" s="379"/>
    </row>
    <row r="104" spans="1:10" ht="11.25" customHeight="1"/>
    <row r="105" spans="1:10" ht="22.5" customHeight="1">
      <c r="A105" s="377" t="s">
        <v>952</v>
      </c>
      <c r="B105" s="378"/>
      <c r="C105" s="378"/>
      <c r="D105" s="665"/>
    </row>
    <row r="106" spans="1:10" ht="11.25" customHeight="1"/>
    <row r="107" spans="1:10" ht="17.25">
      <c r="A107" s="377" t="s">
        <v>1484</v>
      </c>
      <c r="B107" s="378"/>
      <c r="C107" s="378"/>
      <c r="D107" s="665"/>
    </row>
    <row r="108" spans="1:10" ht="11.25" customHeight="1"/>
    <row r="109" spans="1:10" ht="40.5" customHeight="1">
      <c r="A109" s="1622" t="s">
        <v>951</v>
      </c>
      <c r="B109" s="1622"/>
      <c r="C109" s="1622"/>
      <c r="D109" s="1622"/>
      <c r="E109" s="1622"/>
      <c r="F109" s="1622"/>
      <c r="G109" s="1622"/>
      <c r="H109" s="1622"/>
      <c r="I109" s="1622"/>
      <c r="J109" s="1622"/>
    </row>
    <row r="111" spans="1:10" ht="16.5" customHeight="1">
      <c r="A111" s="1622" t="s">
        <v>1485</v>
      </c>
      <c r="B111" s="1622"/>
      <c r="C111" s="1622"/>
      <c r="D111" s="1622"/>
      <c r="E111" s="1622"/>
      <c r="F111" s="1622"/>
      <c r="G111" s="1622"/>
      <c r="H111" s="1622"/>
      <c r="I111" s="1622"/>
      <c r="J111" s="1622"/>
    </row>
    <row r="112" spans="1:10" ht="10.5" customHeight="1"/>
    <row r="113" spans="1:10" ht="36.75" customHeight="1">
      <c r="A113" s="1622" t="s">
        <v>1486</v>
      </c>
      <c r="B113" s="1622"/>
      <c r="C113" s="1622"/>
      <c r="D113" s="1622"/>
      <c r="E113" s="1622"/>
      <c r="F113" s="1622"/>
      <c r="G113" s="1622"/>
      <c r="H113" s="1622"/>
      <c r="I113" s="1622"/>
      <c r="J113" s="1622"/>
    </row>
    <row r="115" spans="1:10" ht="36" customHeight="1">
      <c r="A115" s="1622" t="s">
        <v>1487</v>
      </c>
      <c r="B115" s="1622"/>
      <c r="C115" s="1622"/>
      <c r="D115" s="1622"/>
      <c r="E115" s="1622"/>
      <c r="F115" s="1622"/>
      <c r="G115" s="1622"/>
      <c r="H115" s="1622"/>
      <c r="I115" s="1622"/>
      <c r="J115" s="1622"/>
    </row>
    <row r="116" spans="1:10">
      <c r="A116" s="3"/>
      <c r="B116" s="3"/>
      <c r="C116" s="3"/>
      <c r="D116" s="3"/>
      <c r="E116" s="3"/>
      <c r="F116" s="3"/>
      <c r="G116" s="3"/>
      <c r="H116" s="3"/>
      <c r="I116" s="3"/>
      <c r="J116" s="3"/>
    </row>
    <row r="117" spans="1:10" ht="17.25">
      <c r="A117" s="377" t="s">
        <v>1488</v>
      </c>
      <c r="B117" s="378"/>
      <c r="C117" s="378"/>
      <c r="D117" s="665"/>
    </row>
    <row r="118" spans="1:10" ht="11.25" customHeight="1"/>
    <row r="119" spans="1:10" ht="43.5" customHeight="1">
      <c r="A119" s="1622" t="s">
        <v>1489</v>
      </c>
      <c r="B119" s="1622"/>
      <c r="C119" s="1622"/>
      <c r="D119" s="1622"/>
      <c r="E119" s="1622"/>
      <c r="F119" s="1622"/>
      <c r="G119" s="1622"/>
      <c r="H119" s="1622"/>
      <c r="I119" s="1622"/>
      <c r="J119" s="1622"/>
    </row>
    <row r="121" spans="1:10" ht="17.25">
      <c r="A121" s="377" t="s">
        <v>1490</v>
      </c>
      <c r="B121" s="378"/>
      <c r="C121" s="378"/>
      <c r="D121" s="665"/>
    </row>
    <row r="122" spans="1:10" ht="11.25" customHeight="1"/>
    <row r="123" spans="1:10" ht="43.5" customHeight="1">
      <c r="A123" s="1622" t="s">
        <v>477</v>
      </c>
      <c r="B123" s="1622"/>
      <c r="C123" s="1622"/>
      <c r="D123" s="1622"/>
      <c r="E123" s="1622"/>
      <c r="F123" s="1622"/>
      <c r="G123" s="1622"/>
      <c r="H123" s="1622"/>
      <c r="I123" s="1622"/>
      <c r="J123" s="1622"/>
    </row>
    <row r="124" spans="1:10">
      <c r="A124" s="3"/>
      <c r="B124" s="3"/>
      <c r="C124" s="3"/>
      <c r="D124" s="3"/>
      <c r="E124" s="3"/>
      <c r="F124" s="3"/>
      <c r="G124" s="3"/>
      <c r="H124" s="3"/>
      <c r="I124" s="3"/>
      <c r="J124" s="3"/>
    </row>
    <row r="125" spans="1:10" ht="82.5" customHeight="1">
      <c r="A125" s="1622" t="s">
        <v>1491</v>
      </c>
      <c r="B125" s="1622"/>
      <c r="C125" s="1622"/>
      <c r="D125" s="1622"/>
      <c r="E125" s="1622"/>
      <c r="F125" s="1622"/>
      <c r="G125" s="1622"/>
      <c r="H125" s="1622"/>
      <c r="I125" s="1622"/>
      <c r="J125" s="1622"/>
    </row>
    <row r="126" spans="1:10">
      <c r="A126" s="3"/>
      <c r="B126" s="3"/>
      <c r="C126" s="3"/>
      <c r="D126" s="3"/>
      <c r="E126" s="3"/>
      <c r="F126" s="3"/>
      <c r="G126" s="3"/>
      <c r="H126" s="3"/>
      <c r="I126" s="3"/>
      <c r="J126" s="3"/>
    </row>
    <row r="127" spans="1:10" ht="60.75" customHeight="1">
      <c r="A127" s="1622" t="s">
        <v>1157</v>
      </c>
      <c r="B127" s="1622"/>
      <c r="C127" s="1622"/>
      <c r="D127" s="1622"/>
      <c r="E127" s="1622"/>
      <c r="F127" s="1622"/>
      <c r="G127" s="1622"/>
      <c r="H127" s="1622"/>
      <c r="I127" s="1622"/>
      <c r="J127" s="1622"/>
    </row>
    <row r="128" spans="1:10">
      <c r="A128" s="3"/>
      <c r="B128" s="3"/>
      <c r="C128" s="3"/>
      <c r="D128" s="3"/>
      <c r="E128" s="3"/>
      <c r="F128" s="3"/>
      <c r="G128" s="3"/>
      <c r="H128" s="3"/>
      <c r="I128" s="3"/>
      <c r="J128" s="3"/>
    </row>
    <row r="129" spans="1:10" ht="80.25" customHeight="1">
      <c r="A129" s="1622" t="s">
        <v>962</v>
      </c>
      <c r="B129" s="1622"/>
      <c r="C129" s="1622"/>
      <c r="D129" s="1622"/>
      <c r="E129" s="1622"/>
      <c r="F129" s="1622"/>
      <c r="G129" s="1622"/>
      <c r="H129" s="1622"/>
      <c r="I129" s="1622"/>
      <c r="J129" s="1622"/>
    </row>
    <row r="130" spans="1:10">
      <c r="A130" s="3"/>
      <c r="B130" s="3"/>
      <c r="C130" s="3"/>
      <c r="D130" s="3"/>
      <c r="E130" s="3"/>
      <c r="F130" s="3"/>
      <c r="G130" s="3"/>
      <c r="H130" s="3"/>
      <c r="I130" s="3"/>
      <c r="J130" s="3"/>
    </row>
    <row r="131" spans="1:10" ht="17.25">
      <c r="A131" s="377" t="s">
        <v>1492</v>
      </c>
      <c r="B131" s="378"/>
      <c r="C131" s="378"/>
      <c r="D131" s="665"/>
    </row>
    <row r="132" spans="1:10" ht="11.25" customHeight="1"/>
    <row r="133" spans="1:10" ht="21.75" customHeight="1">
      <c r="A133" s="1622" t="s">
        <v>463</v>
      </c>
      <c r="B133" s="1622"/>
      <c r="C133" s="1622"/>
      <c r="D133" s="1622"/>
      <c r="E133" s="1622"/>
      <c r="F133" s="1622"/>
      <c r="G133" s="1622"/>
      <c r="H133" s="1622"/>
      <c r="I133" s="1622"/>
      <c r="J133" s="1622"/>
    </row>
    <row r="134" spans="1:10">
      <c r="A134" s="3"/>
      <c r="B134" s="3"/>
      <c r="C134" s="3"/>
      <c r="D134" s="3"/>
      <c r="E134" s="3"/>
      <c r="F134" s="3"/>
      <c r="G134" s="3"/>
      <c r="H134" s="3"/>
      <c r="I134" s="3"/>
      <c r="J134" s="3"/>
    </row>
    <row r="135" spans="1:10" ht="17.25">
      <c r="A135" s="377" t="s">
        <v>1493</v>
      </c>
      <c r="B135" s="378"/>
      <c r="C135" s="378"/>
      <c r="D135" s="665"/>
    </row>
    <row r="136" spans="1:10" ht="11.25" customHeight="1"/>
    <row r="137" spans="1:10" ht="21.75" customHeight="1">
      <c r="A137" s="1622" t="s">
        <v>503</v>
      </c>
      <c r="B137" s="1622"/>
      <c r="C137" s="1622"/>
      <c r="D137" s="1622"/>
      <c r="E137" s="1622"/>
      <c r="F137" s="1622"/>
      <c r="G137" s="1622"/>
      <c r="H137" s="1622"/>
      <c r="I137" s="1622"/>
      <c r="J137" s="1622"/>
    </row>
    <row r="138" spans="1:10">
      <c r="A138" s="3"/>
      <c r="B138" s="3"/>
      <c r="C138" s="3"/>
      <c r="D138" s="3"/>
      <c r="E138" s="3"/>
      <c r="F138" s="3"/>
      <c r="G138" s="3"/>
      <c r="H138" s="3"/>
      <c r="I138" s="3"/>
      <c r="J138" s="3"/>
    </row>
    <row r="139" spans="1:10" ht="17.25">
      <c r="A139" s="377" t="s">
        <v>1494</v>
      </c>
      <c r="B139" s="378"/>
      <c r="C139" s="378"/>
      <c r="D139" s="379"/>
    </row>
    <row r="140" spans="1:10" ht="11.25" customHeight="1"/>
    <row r="141" spans="1:10" ht="22.5" customHeight="1">
      <c r="A141" s="1622" t="s">
        <v>1495</v>
      </c>
      <c r="B141" s="1622"/>
      <c r="C141" s="1622"/>
      <c r="D141" s="1622"/>
      <c r="E141" s="1622"/>
      <c r="F141" s="1622"/>
      <c r="G141" s="1622"/>
      <c r="H141" s="1622"/>
      <c r="I141" s="1622"/>
      <c r="J141" s="1622"/>
    </row>
    <row r="142" spans="1:10">
      <c r="A142" s="3"/>
      <c r="B142" s="3"/>
      <c r="C142" s="3"/>
      <c r="D142" s="3"/>
      <c r="E142" s="3"/>
      <c r="F142" s="3"/>
      <c r="G142" s="3"/>
      <c r="H142" s="3"/>
      <c r="I142" s="3"/>
      <c r="J142" s="3"/>
    </row>
    <row r="143" spans="1:10" ht="17.25">
      <c r="A143" s="377" t="s">
        <v>1496</v>
      </c>
      <c r="B143" s="378"/>
      <c r="C143" s="378"/>
      <c r="D143" s="665"/>
    </row>
    <row r="144" spans="1:10" ht="11.25" customHeight="1"/>
    <row r="145" spans="1:10" ht="129.75" customHeight="1">
      <c r="A145" s="1622" t="s">
        <v>1144</v>
      </c>
      <c r="B145" s="1622"/>
      <c r="C145" s="1622"/>
      <c r="D145" s="1622"/>
      <c r="E145" s="1622"/>
      <c r="F145" s="1622"/>
      <c r="G145" s="1622"/>
      <c r="H145" s="1622"/>
      <c r="I145" s="1622"/>
      <c r="J145" s="1622"/>
    </row>
    <row r="146" spans="1:10">
      <c r="A146" s="3"/>
      <c r="B146" s="3"/>
      <c r="C146" s="3"/>
      <c r="D146" s="3"/>
      <c r="E146" s="3"/>
      <c r="F146" s="3"/>
      <c r="G146" s="3"/>
      <c r="H146" s="3"/>
      <c r="I146" s="3"/>
      <c r="J146" s="3"/>
    </row>
    <row r="147" spans="1:10" ht="17.25">
      <c r="A147" s="377" t="s">
        <v>1497</v>
      </c>
      <c r="B147" s="378"/>
      <c r="C147" s="378"/>
      <c r="D147" s="665"/>
    </row>
    <row r="148" spans="1:10" ht="11.25" customHeight="1"/>
    <row r="149" spans="1:10" ht="62.25" customHeight="1">
      <c r="A149" s="1622" t="s">
        <v>1145</v>
      </c>
      <c r="B149" s="1622"/>
      <c r="C149" s="1622"/>
      <c r="D149" s="1622"/>
      <c r="E149" s="1622"/>
      <c r="F149" s="1622"/>
      <c r="G149" s="1622"/>
      <c r="H149" s="1622"/>
      <c r="I149" s="1622"/>
      <c r="J149" s="1622"/>
    </row>
    <row r="150" spans="1:10">
      <c r="A150" s="3"/>
      <c r="B150" s="3"/>
      <c r="C150" s="3"/>
      <c r="D150" s="3"/>
      <c r="E150" s="3"/>
      <c r="F150" s="3"/>
      <c r="G150" s="3"/>
      <c r="H150" s="3"/>
      <c r="I150" s="3"/>
      <c r="J150" s="3"/>
    </row>
    <row r="151" spans="1:10" ht="17.25">
      <c r="A151" s="377" t="s">
        <v>1498</v>
      </c>
      <c r="B151" s="378"/>
      <c r="C151" s="378"/>
      <c r="D151" s="665"/>
    </row>
    <row r="152" spans="1:10" ht="11.25" customHeight="1"/>
    <row r="153" spans="1:10" ht="112.5" customHeight="1">
      <c r="A153" s="1622" t="s">
        <v>1154</v>
      </c>
      <c r="B153" s="1622"/>
      <c r="C153" s="1622"/>
      <c r="D153" s="1622"/>
      <c r="E153" s="1622"/>
      <c r="F153" s="1622"/>
      <c r="G153" s="1622"/>
      <c r="H153" s="1622"/>
      <c r="I153" s="1622"/>
      <c r="J153" s="1622"/>
    </row>
    <row r="154" spans="1:10" ht="22.5" customHeight="1">
      <c r="A154" s="1622" t="s">
        <v>1499</v>
      </c>
      <c r="B154" s="1622"/>
      <c r="C154" s="1622"/>
      <c r="D154" s="1622"/>
      <c r="E154" s="1622"/>
      <c r="F154" s="1622"/>
      <c r="G154" s="1622"/>
      <c r="H154" s="1622"/>
      <c r="I154" s="1622"/>
      <c r="J154" s="1622"/>
    </row>
    <row r="155" spans="1:10" ht="23.25" customHeight="1">
      <c r="A155" s="1622" t="s">
        <v>1500</v>
      </c>
      <c r="B155" s="1622"/>
      <c r="C155" s="1622"/>
      <c r="D155" s="1622"/>
      <c r="E155" s="1622"/>
      <c r="F155" s="1622"/>
      <c r="G155" s="1622"/>
      <c r="H155" s="1622"/>
      <c r="I155" s="1622"/>
      <c r="J155" s="1622"/>
    </row>
    <row r="156" spans="1:10" ht="22.5" customHeight="1">
      <c r="A156" s="1622" t="s">
        <v>1501</v>
      </c>
      <c r="B156" s="1622"/>
      <c r="C156" s="1622"/>
      <c r="D156" s="1622"/>
      <c r="E156" s="1622"/>
      <c r="F156" s="1622"/>
      <c r="G156" s="1622"/>
      <c r="H156" s="1622"/>
      <c r="I156" s="1622"/>
      <c r="J156" s="1622"/>
    </row>
    <row r="157" spans="1:10" ht="22.5" customHeight="1">
      <c r="A157" s="1622" t="s">
        <v>1502</v>
      </c>
      <c r="B157" s="1622"/>
      <c r="C157" s="1622"/>
      <c r="D157" s="1622"/>
      <c r="E157" s="1622"/>
      <c r="F157" s="1622"/>
      <c r="G157" s="1622"/>
      <c r="H157" s="1622"/>
      <c r="I157" s="1622"/>
      <c r="J157" s="1622"/>
    </row>
    <row r="158" spans="1:10" ht="3.75" customHeight="1">
      <c r="A158" s="1038"/>
      <c r="B158" s="1038"/>
      <c r="C158" s="1038"/>
      <c r="D158" s="1038"/>
      <c r="E158" s="1038"/>
      <c r="F158" s="1038"/>
      <c r="G158" s="1038"/>
      <c r="H158" s="1038"/>
      <c r="I158" s="1038"/>
      <c r="J158" s="1038"/>
    </row>
    <row r="159" spans="1:10" ht="38.25" customHeight="1">
      <c r="A159" s="1622" t="s">
        <v>1503</v>
      </c>
      <c r="B159" s="1622"/>
      <c r="C159" s="1622"/>
      <c r="D159" s="1622"/>
      <c r="E159" s="1622"/>
      <c r="F159" s="1622"/>
      <c r="G159" s="1622"/>
      <c r="H159" s="1622"/>
      <c r="I159" s="1622"/>
      <c r="J159" s="1622"/>
    </row>
    <row r="160" spans="1:10" ht="3.75" customHeight="1">
      <c r="A160" s="1038"/>
      <c r="B160" s="1038"/>
      <c r="C160" s="1038"/>
      <c r="D160" s="1038"/>
      <c r="E160" s="1038"/>
      <c r="F160" s="1038"/>
      <c r="G160" s="1038"/>
      <c r="H160" s="1038"/>
      <c r="I160" s="1038"/>
      <c r="J160" s="1038"/>
    </row>
    <row r="161" spans="1:10" ht="23.25" customHeight="1">
      <c r="A161" s="1622" t="s">
        <v>1504</v>
      </c>
      <c r="B161" s="1622"/>
      <c r="C161" s="1622"/>
      <c r="D161" s="1622"/>
      <c r="E161" s="1622"/>
      <c r="F161" s="1622"/>
      <c r="G161" s="1622"/>
      <c r="H161" s="1622"/>
      <c r="I161" s="1622"/>
      <c r="J161" s="1622"/>
    </row>
    <row r="162" spans="1:10" ht="22.5" customHeight="1">
      <c r="A162" s="1622" t="s">
        <v>1505</v>
      </c>
      <c r="B162" s="1622"/>
      <c r="C162" s="1622"/>
      <c r="D162" s="1622"/>
      <c r="E162" s="1622"/>
      <c r="F162" s="1622"/>
      <c r="G162" s="1622"/>
      <c r="H162" s="1622"/>
      <c r="I162" s="1622"/>
      <c r="J162" s="1622"/>
    </row>
    <row r="163" spans="1:10">
      <c r="A163" s="3"/>
      <c r="B163" s="3"/>
      <c r="C163" s="3"/>
      <c r="D163" s="3"/>
      <c r="E163" s="3"/>
      <c r="F163" s="3"/>
      <c r="G163" s="3"/>
      <c r="H163" s="3"/>
      <c r="I163" s="3"/>
      <c r="J163" s="3"/>
    </row>
    <row r="164" spans="1:10" ht="17.25">
      <c r="A164" s="377" t="s">
        <v>1506</v>
      </c>
      <c r="B164" s="378"/>
      <c r="C164" s="378"/>
      <c r="D164" s="379"/>
    </row>
    <row r="165" spans="1:10" ht="11.25" customHeight="1"/>
    <row r="166" spans="1:10" ht="101.25" customHeight="1">
      <c r="A166" s="1622" t="s">
        <v>1155</v>
      </c>
      <c r="B166" s="1622"/>
      <c r="C166" s="1622"/>
      <c r="D166" s="1622"/>
      <c r="E166" s="1622"/>
      <c r="F166" s="1622"/>
      <c r="G166" s="1622"/>
      <c r="H166" s="1622"/>
      <c r="I166" s="1622"/>
      <c r="J166" s="1622"/>
    </row>
    <row r="167" spans="1:10">
      <c r="A167" s="3"/>
      <c r="B167" s="3"/>
      <c r="C167" s="3"/>
      <c r="D167" s="3"/>
      <c r="E167" s="3"/>
      <c r="F167" s="3"/>
      <c r="G167" s="3"/>
      <c r="H167" s="3"/>
      <c r="I167" s="3"/>
      <c r="J167" s="3"/>
    </row>
    <row r="168" spans="1:10" ht="17.25">
      <c r="A168" s="377" t="s">
        <v>1507</v>
      </c>
      <c r="B168" s="378"/>
      <c r="C168" s="378"/>
      <c r="D168" s="379"/>
    </row>
    <row r="169" spans="1:10" ht="11.25" customHeight="1"/>
    <row r="170" spans="1:10" ht="59.25" customHeight="1">
      <c r="A170" s="1622" t="s">
        <v>1146</v>
      </c>
      <c r="B170" s="1622"/>
      <c r="C170" s="1622"/>
      <c r="D170" s="1622"/>
      <c r="E170" s="1622"/>
      <c r="F170" s="1622"/>
      <c r="G170" s="1622"/>
      <c r="H170" s="1622"/>
      <c r="I170" s="1622"/>
      <c r="J170" s="1622"/>
    </row>
    <row r="171" spans="1:10" ht="7.5" customHeight="1" thickBot="1">
      <c r="A171" s="3"/>
      <c r="B171" s="3"/>
      <c r="C171" s="3"/>
      <c r="D171" s="3"/>
      <c r="E171" s="3"/>
      <c r="F171" s="3"/>
      <c r="G171" s="3"/>
      <c r="H171" s="3"/>
      <c r="I171" s="3"/>
      <c r="J171" s="3"/>
    </row>
    <row r="172" spans="1:10" ht="17.25" customHeight="1" thickBot="1">
      <c r="A172" s="1643" t="s">
        <v>52</v>
      </c>
      <c r="B172" s="1644"/>
      <c r="C172" s="1644"/>
      <c r="D172" s="1644"/>
      <c r="E172" s="1644"/>
      <c r="F172" s="1644"/>
      <c r="G172" s="1644"/>
      <c r="H172" s="1644"/>
      <c r="I172" s="1644"/>
      <c r="J172" s="1645"/>
    </row>
    <row r="173" spans="1:10" ht="17.25" customHeight="1">
      <c r="A173" s="1651" t="s">
        <v>1508</v>
      </c>
      <c r="B173" s="1652"/>
      <c r="C173" s="1652"/>
      <c r="D173" s="1652"/>
      <c r="E173" s="1652"/>
      <c r="F173" s="1653" t="s">
        <v>4</v>
      </c>
      <c r="G173" s="1653"/>
      <c r="H173" s="1653"/>
      <c r="I173" s="1653"/>
      <c r="J173" s="1654"/>
    </row>
    <row r="174" spans="1:10" ht="17.25" customHeight="1">
      <c r="A174" s="1655" t="s">
        <v>1509</v>
      </c>
      <c r="B174" s="1656"/>
      <c r="C174" s="1656"/>
      <c r="D174" s="1656"/>
      <c r="E174" s="1656"/>
      <c r="F174" s="1657" t="s">
        <v>1510</v>
      </c>
      <c r="G174" s="1657"/>
      <c r="H174" s="1657"/>
      <c r="I174" s="1657"/>
      <c r="J174" s="1658"/>
    </row>
    <row r="175" spans="1:10" ht="17.25" customHeight="1" thickBot="1">
      <c r="A175" s="1640" t="s">
        <v>1511</v>
      </c>
      <c r="B175" s="1641"/>
      <c r="C175" s="1641"/>
      <c r="D175" s="1641"/>
      <c r="E175" s="1641"/>
      <c r="F175" s="1641" t="s">
        <v>1512</v>
      </c>
      <c r="G175" s="1641"/>
      <c r="H175" s="1641"/>
      <c r="I175" s="1641"/>
      <c r="J175" s="1642"/>
    </row>
    <row r="176" spans="1:10" ht="12.75" customHeight="1">
      <c r="F176" s="3"/>
      <c r="G176" s="3"/>
      <c r="H176" s="3"/>
      <c r="I176" s="3"/>
      <c r="J176" s="3"/>
    </row>
    <row r="177" spans="1:10" ht="113.25" customHeight="1">
      <c r="A177" s="1627" t="s">
        <v>1147</v>
      </c>
      <c r="B177" s="1628"/>
      <c r="C177" s="1628"/>
      <c r="D177" s="1628"/>
      <c r="E177" s="1628"/>
      <c r="F177" s="1628"/>
      <c r="G177" s="1628"/>
      <c r="H177" s="1628"/>
      <c r="I177" s="1628"/>
      <c r="J177" s="1628"/>
    </row>
    <row r="178" spans="1:10" ht="4.5" customHeight="1" thickBot="1">
      <c r="F178" s="3"/>
      <c r="G178" s="3"/>
      <c r="H178" s="3"/>
      <c r="I178" s="3"/>
      <c r="J178" s="3"/>
    </row>
    <row r="179" spans="1:10" ht="17.25" customHeight="1" thickBot="1">
      <c r="A179" s="1643" t="s">
        <v>53</v>
      </c>
      <c r="B179" s="1644"/>
      <c r="C179" s="1644"/>
      <c r="D179" s="1644"/>
      <c r="E179" s="1644"/>
      <c r="F179" s="1644"/>
      <c r="G179" s="1644"/>
      <c r="H179" s="1644"/>
      <c r="I179" s="1644"/>
      <c r="J179" s="1645"/>
    </row>
    <row r="180" spans="1:10" ht="16.5" customHeight="1">
      <c r="A180" s="1646" t="s">
        <v>465</v>
      </c>
      <c r="B180" s="1647"/>
      <c r="C180" s="1647"/>
      <c r="D180" s="1647"/>
      <c r="E180" s="1647"/>
      <c r="F180" s="1648" t="s">
        <v>1513</v>
      </c>
      <c r="G180" s="1649"/>
      <c r="H180" s="1649"/>
      <c r="I180" s="1649"/>
      <c r="J180" s="1650"/>
    </row>
    <row r="181" spans="1:10" ht="16.5" customHeight="1">
      <c r="A181" s="1629" t="s">
        <v>466</v>
      </c>
      <c r="B181" s="1630"/>
      <c r="C181" s="1630"/>
      <c r="D181" s="1630"/>
      <c r="E181" s="1630"/>
      <c r="F181" s="1634" t="s">
        <v>467</v>
      </c>
      <c r="G181" s="1634"/>
      <c r="H181" s="1634"/>
      <c r="I181" s="1634"/>
      <c r="J181" s="1639"/>
    </row>
    <row r="182" spans="1:10" ht="16.5" customHeight="1">
      <c r="A182" s="1629" t="s">
        <v>468</v>
      </c>
      <c r="B182" s="1630"/>
      <c r="C182" s="1630"/>
      <c r="D182" s="1630"/>
      <c r="E182" s="1630"/>
      <c r="F182" s="1634" t="s">
        <v>1514</v>
      </c>
      <c r="G182" s="1634"/>
      <c r="H182" s="1634"/>
      <c r="I182" s="1634"/>
      <c r="J182" s="1639"/>
    </row>
    <row r="183" spans="1:10" ht="16.5" customHeight="1">
      <c r="A183" s="1629" t="s">
        <v>1515</v>
      </c>
      <c r="B183" s="1630"/>
      <c r="C183" s="1630"/>
      <c r="D183" s="1630"/>
      <c r="E183" s="1630"/>
      <c r="F183" s="1631" t="s">
        <v>1516</v>
      </c>
      <c r="G183" s="1630"/>
      <c r="H183" s="1630"/>
      <c r="I183" s="1630"/>
      <c r="J183" s="1632"/>
    </row>
    <row r="184" spans="1:10" ht="16.5" customHeight="1">
      <c r="A184" s="1629" t="s">
        <v>1517</v>
      </c>
      <c r="B184" s="1630"/>
      <c r="C184" s="1630"/>
      <c r="D184" s="1630"/>
      <c r="E184" s="1638"/>
      <c r="F184" s="1631" t="s">
        <v>1518</v>
      </c>
      <c r="G184" s="1630"/>
      <c r="H184" s="1630"/>
      <c r="I184" s="1630"/>
      <c r="J184" s="1632"/>
    </row>
    <row r="185" spans="1:10" ht="16.5" customHeight="1">
      <c r="A185" s="1629" t="s">
        <v>469</v>
      </c>
      <c r="B185" s="1630"/>
      <c r="C185" s="1630"/>
      <c r="D185" s="1630"/>
      <c r="E185" s="1630"/>
      <c r="F185" s="1631" t="s">
        <v>1519</v>
      </c>
      <c r="G185" s="1630"/>
      <c r="H185" s="1630"/>
      <c r="I185" s="1630"/>
      <c r="J185" s="1632"/>
    </row>
    <row r="186" spans="1:10" ht="16.5" customHeight="1">
      <c r="A186" s="1629" t="s">
        <v>1520</v>
      </c>
      <c r="B186" s="1630"/>
      <c r="C186" s="1630"/>
      <c r="D186" s="1630"/>
      <c r="E186" s="1630"/>
      <c r="F186" s="1634" t="s">
        <v>470</v>
      </c>
      <c r="G186" s="1634"/>
      <c r="H186" s="1634"/>
      <c r="I186" s="1634"/>
      <c r="J186" s="1639"/>
    </row>
    <row r="187" spans="1:10" ht="16.5" customHeight="1">
      <c r="A187" s="1629" t="s">
        <v>471</v>
      </c>
      <c r="B187" s="1630"/>
      <c r="C187" s="1630"/>
      <c r="D187" s="1630"/>
      <c r="E187" s="1630"/>
      <c r="F187" s="1631" t="s">
        <v>6</v>
      </c>
      <c r="G187" s="1630"/>
      <c r="H187" s="1630"/>
      <c r="I187" s="1630"/>
      <c r="J187" s="1632"/>
    </row>
    <row r="188" spans="1:10" ht="16.5" customHeight="1">
      <c r="A188" s="1633" t="s">
        <v>472</v>
      </c>
      <c r="B188" s="1634"/>
      <c r="C188" s="1634"/>
      <c r="D188" s="1634"/>
      <c r="E188" s="1634"/>
      <c r="F188" s="1631" t="s">
        <v>473</v>
      </c>
      <c r="G188" s="1630"/>
      <c r="H188" s="1630"/>
      <c r="I188" s="1630"/>
      <c r="J188" s="1632"/>
    </row>
    <row r="189" spans="1:10" ht="16.5" customHeight="1">
      <c r="A189" s="1629" t="s">
        <v>474</v>
      </c>
      <c r="B189" s="1630"/>
      <c r="C189" s="1630"/>
      <c r="D189" s="1630"/>
      <c r="E189" s="1630"/>
      <c r="F189" s="1635" t="s">
        <v>475</v>
      </c>
      <c r="G189" s="1636"/>
      <c r="H189" s="1636"/>
      <c r="I189" s="1636"/>
      <c r="J189" s="1637"/>
    </row>
    <row r="190" spans="1:10" ht="16.5" customHeight="1" thickBot="1">
      <c r="A190" s="1623" t="s">
        <v>5</v>
      </c>
      <c r="B190" s="1624"/>
      <c r="C190" s="1624"/>
      <c r="D190" s="1624"/>
      <c r="E190" s="1624"/>
      <c r="F190" s="1625" t="s">
        <v>476</v>
      </c>
      <c r="G190" s="1625"/>
      <c r="H190" s="1625"/>
      <c r="I190" s="1625"/>
      <c r="J190" s="1626"/>
    </row>
    <row r="191" spans="1:10" ht="14.25" customHeight="1">
      <c r="F191" s="3"/>
      <c r="G191" s="3"/>
      <c r="H191" s="3"/>
      <c r="I191" s="3"/>
      <c r="J191" s="3"/>
    </row>
    <row r="192" spans="1:10" ht="78.75" customHeight="1">
      <c r="A192" s="1627" t="s">
        <v>1521</v>
      </c>
      <c r="B192" s="1628"/>
      <c r="C192" s="1628"/>
      <c r="D192" s="1628"/>
      <c r="E192" s="1628"/>
      <c r="F192" s="1628"/>
      <c r="G192" s="1628"/>
      <c r="H192" s="1628"/>
      <c r="I192" s="1628"/>
      <c r="J192" s="1628"/>
    </row>
    <row r="193" spans="1:10">
      <c r="A193" s="3"/>
      <c r="B193" s="3"/>
      <c r="C193" s="3"/>
      <c r="D193" s="3"/>
      <c r="E193" s="3"/>
      <c r="F193" s="3"/>
      <c r="G193" s="3"/>
      <c r="H193" s="3"/>
      <c r="I193" s="3"/>
      <c r="J193" s="3"/>
    </row>
    <row r="194" spans="1:10" ht="17.25">
      <c r="A194" s="377" t="s">
        <v>1522</v>
      </c>
      <c r="B194" s="378"/>
      <c r="C194" s="378"/>
      <c r="D194" s="378"/>
      <c r="E194" s="378"/>
      <c r="F194" s="379"/>
    </row>
    <row r="195" spans="1:10" ht="11.25" customHeight="1"/>
    <row r="196" spans="1:10" ht="163.5" customHeight="1">
      <c r="A196" s="1622" t="s">
        <v>1423</v>
      </c>
      <c r="B196" s="1622"/>
      <c r="C196" s="1622"/>
      <c r="D196" s="1622"/>
      <c r="E196" s="1622"/>
      <c r="F196" s="1622"/>
      <c r="G196" s="1622"/>
      <c r="H196" s="1622"/>
      <c r="I196" s="1622"/>
      <c r="J196" s="1622"/>
    </row>
    <row r="197" spans="1:10" ht="15.75" customHeight="1"/>
    <row r="198" spans="1:10" ht="23.25" customHeight="1">
      <c r="A198" s="377" t="s">
        <v>953</v>
      </c>
      <c r="B198" s="378"/>
      <c r="C198" s="378"/>
      <c r="D198" s="665"/>
    </row>
    <row r="199" spans="1:10" ht="11.25" customHeight="1"/>
    <row r="200" spans="1:10" ht="17.25">
      <c r="A200" s="377" t="s">
        <v>1523</v>
      </c>
      <c r="B200" s="378"/>
      <c r="C200" s="378"/>
      <c r="D200" s="665"/>
    </row>
    <row r="201" spans="1:10" ht="11.25" customHeight="1"/>
    <row r="202" spans="1:10" ht="70.5" customHeight="1">
      <c r="A202" s="1622" t="s">
        <v>948</v>
      </c>
      <c r="B202" s="1622"/>
      <c r="C202" s="1622"/>
      <c r="D202" s="1622"/>
      <c r="E202" s="1622"/>
      <c r="F202" s="1622"/>
      <c r="G202" s="1622"/>
      <c r="H202" s="1622"/>
      <c r="I202" s="1622"/>
      <c r="J202" s="1622"/>
    </row>
    <row r="204" spans="1:10" ht="17.25">
      <c r="A204" s="377" t="s">
        <v>1524</v>
      </c>
      <c r="B204" s="378"/>
      <c r="C204" s="378"/>
      <c r="D204" s="378"/>
      <c r="E204" s="378"/>
      <c r="F204" s="379"/>
    </row>
    <row r="205" spans="1:10" ht="11.25" customHeight="1"/>
    <row r="206" spans="1:10" ht="95.25" customHeight="1">
      <c r="A206" s="1622" t="s">
        <v>1156</v>
      </c>
      <c r="B206" s="1622"/>
      <c r="C206" s="1622"/>
      <c r="D206" s="1622"/>
      <c r="E206" s="1622"/>
      <c r="F206" s="1622"/>
      <c r="G206" s="1622"/>
      <c r="H206" s="1622"/>
      <c r="I206" s="1622"/>
      <c r="J206" s="1622"/>
    </row>
    <row r="208" spans="1:10" ht="17.25">
      <c r="A208" s="377" t="s">
        <v>1525</v>
      </c>
      <c r="B208" s="378"/>
      <c r="C208" s="378"/>
      <c r="D208" s="378"/>
      <c r="E208" s="378"/>
      <c r="F208" s="666"/>
      <c r="G208" s="68"/>
    </row>
    <row r="209" spans="1:10" ht="11.25" customHeight="1"/>
    <row r="210" spans="1:10" ht="45" customHeight="1">
      <c r="A210" s="1622" t="s">
        <v>1158</v>
      </c>
      <c r="B210" s="1622"/>
      <c r="C210" s="1622"/>
      <c r="D210" s="1622"/>
      <c r="E210" s="1622"/>
      <c r="F210" s="1622"/>
      <c r="G210" s="1622"/>
      <c r="H210" s="1622"/>
      <c r="I210" s="1622"/>
      <c r="J210" s="1622"/>
    </row>
    <row r="212" spans="1:10" ht="45" customHeight="1">
      <c r="A212" s="1622" t="s">
        <v>1159</v>
      </c>
      <c r="B212" s="1622"/>
      <c r="C212" s="1622"/>
      <c r="D212" s="1622"/>
      <c r="E212" s="1622"/>
      <c r="F212" s="1622"/>
      <c r="G212" s="1622"/>
      <c r="H212" s="1622"/>
      <c r="I212" s="1622"/>
      <c r="J212" s="1622"/>
    </row>
    <row r="214" spans="1:10" ht="45" customHeight="1">
      <c r="A214" s="1622" t="s">
        <v>1160</v>
      </c>
      <c r="B214" s="1622"/>
      <c r="C214" s="1622"/>
      <c r="D214" s="1622"/>
      <c r="E214" s="1622"/>
      <c r="F214" s="1622"/>
      <c r="G214" s="1622"/>
      <c r="H214" s="1622"/>
      <c r="I214" s="1622"/>
      <c r="J214" s="1622"/>
    </row>
    <row r="216" spans="1:10" ht="45" customHeight="1">
      <c r="A216" s="1622" t="s">
        <v>1526</v>
      </c>
      <c r="B216" s="1622"/>
      <c r="C216" s="1622"/>
      <c r="D216" s="1622"/>
      <c r="E216" s="1622"/>
      <c r="F216" s="1622"/>
      <c r="G216" s="1622"/>
      <c r="H216" s="1622"/>
      <c r="I216" s="1622"/>
      <c r="J216" s="1622"/>
    </row>
    <row r="218" spans="1:10" ht="17.25">
      <c r="A218" s="377" t="s">
        <v>1527</v>
      </c>
      <c r="B218" s="378"/>
      <c r="C218" s="378"/>
      <c r="D218" s="378"/>
      <c r="E218" s="378"/>
      <c r="F218" s="378"/>
      <c r="G218" s="379"/>
    </row>
    <row r="219" spans="1:10" ht="11.25" customHeight="1"/>
    <row r="220" spans="1:10" ht="70.5" customHeight="1">
      <c r="A220" s="1622" t="s">
        <v>842</v>
      </c>
      <c r="B220" s="1622"/>
      <c r="C220" s="1622"/>
      <c r="D220" s="1622"/>
      <c r="E220" s="1622"/>
      <c r="F220" s="1622"/>
      <c r="G220" s="1622"/>
      <c r="H220" s="1622"/>
      <c r="I220" s="1622"/>
      <c r="J220" s="1622"/>
    </row>
    <row r="222" spans="1:10" ht="111" customHeight="1">
      <c r="A222" s="1622" t="s">
        <v>1528</v>
      </c>
      <c r="B222" s="1622"/>
      <c r="C222" s="1622"/>
      <c r="D222" s="1622"/>
      <c r="E222" s="1622"/>
      <c r="F222" s="1622"/>
      <c r="G222" s="1622"/>
      <c r="H222" s="1622"/>
      <c r="I222" s="1622"/>
      <c r="J222" s="1622"/>
    </row>
    <row r="224" spans="1:10" ht="17.25">
      <c r="A224" s="377" t="s">
        <v>1529</v>
      </c>
      <c r="B224" s="378"/>
      <c r="C224" s="378"/>
      <c r="D224" s="378"/>
      <c r="E224" s="378"/>
      <c r="F224" s="378"/>
      <c r="G224" s="379"/>
    </row>
    <row r="225" spans="1:10" ht="11.25" customHeight="1"/>
    <row r="226" spans="1:10" ht="95.25" customHeight="1">
      <c r="A226" s="1622" t="s">
        <v>843</v>
      </c>
      <c r="B226" s="1622"/>
      <c r="C226" s="1622"/>
      <c r="D226" s="1622"/>
      <c r="E226" s="1622"/>
      <c r="F226" s="1622"/>
      <c r="G226" s="1622"/>
      <c r="H226" s="1622"/>
      <c r="I226" s="1622"/>
      <c r="J226" s="1622"/>
    </row>
  </sheetData>
  <mergeCells count="122">
    <mergeCell ref="A23:J23"/>
    <mergeCell ref="A29:J29"/>
    <mergeCell ref="A31:J31"/>
    <mergeCell ref="A33:J33"/>
    <mergeCell ref="A35:J35"/>
    <mergeCell ref="A37:J37"/>
    <mergeCell ref="A1:J1"/>
    <mergeCell ref="A5:J5"/>
    <mergeCell ref="A9:J9"/>
    <mergeCell ref="A15:J15"/>
    <mergeCell ref="A17:J17"/>
    <mergeCell ref="A19:J19"/>
    <mergeCell ref="A51:J51"/>
    <mergeCell ref="A55:J55"/>
    <mergeCell ref="A59:J59"/>
    <mergeCell ref="A61:J61"/>
    <mergeCell ref="A63:J63"/>
    <mergeCell ref="A65:J65"/>
    <mergeCell ref="A39:J39"/>
    <mergeCell ref="A41:J41"/>
    <mergeCell ref="A43:J43"/>
    <mergeCell ref="A45:J45"/>
    <mergeCell ref="A47:J47"/>
    <mergeCell ref="A49:J49"/>
    <mergeCell ref="A85:G85"/>
    <mergeCell ref="H85:J85"/>
    <mergeCell ref="A86:G86"/>
    <mergeCell ref="H86:J86"/>
    <mergeCell ref="H87:J87"/>
    <mergeCell ref="H88:J88"/>
    <mergeCell ref="A69:J69"/>
    <mergeCell ref="A71:J71"/>
    <mergeCell ref="A73:J73"/>
    <mergeCell ref="A77:J77"/>
    <mergeCell ref="A81:J81"/>
    <mergeCell ref="A83:J83"/>
    <mergeCell ref="A92:G92"/>
    <mergeCell ref="H92:J92"/>
    <mergeCell ref="A93:G93"/>
    <mergeCell ref="H93:J93"/>
    <mergeCell ref="A94:G94"/>
    <mergeCell ref="H94:J94"/>
    <mergeCell ref="A89:G89"/>
    <mergeCell ref="H89:J89"/>
    <mergeCell ref="A90:G90"/>
    <mergeCell ref="H90:J90"/>
    <mergeCell ref="A91:G91"/>
    <mergeCell ref="H91:J91"/>
    <mergeCell ref="A99:J99"/>
    <mergeCell ref="A101:J101"/>
    <mergeCell ref="A109:J109"/>
    <mergeCell ref="A111:J111"/>
    <mergeCell ref="A113:J113"/>
    <mergeCell ref="A115:J115"/>
    <mergeCell ref="A95:G95"/>
    <mergeCell ref="H95:J95"/>
    <mergeCell ref="A96:G96"/>
    <mergeCell ref="H96:J96"/>
    <mergeCell ref="A97:G97"/>
    <mergeCell ref="H97:J97"/>
    <mergeCell ref="A137:J137"/>
    <mergeCell ref="A141:J141"/>
    <mergeCell ref="A145:J145"/>
    <mergeCell ref="A149:J149"/>
    <mergeCell ref="A153:J153"/>
    <mergeCell ref="A154:J154"/>
    <mergeCell ref="A119:J119"/>
    <mergeCell ref="A123:J123"/>
    <mergeCell ref="A125:J125"/>
    <mergeCell ref="A127:J127"/>
    <mergeCell ref="A129:J129"/>
    <mergeCell ref="A133:J133"/>
    <mergeCell ref="A166:J166"/>
    <mergeCell ref="A170:J170"/>
    <mergeCell ref="A172:J172"/>
    <mergeCell ref="A173:E173"/>
    <mergeCell ref="F173:J173"/>
    <mergeCell ref="A174:E174"/>
    <mergeCell ref="F174:J174"/>
    <mergeCell ref="A155:J155"/>
    <mergeCell ref="A156:J156"/>
    <mergeCell ref="A157:J157"/>
    <mergeCell ref="A159:J159"/>
    <mergeCell ref="A161:J161"/>
    <mergeCell ref="A162:J162"/>
    <mergeCell ref="A181:E181"/>
    <mergeCell ref="F181:J181"/>
    <mergeCell ref="A182:E182"/>
    <mergeCell ref="F182:J182"/>
    <mergeCell ref="A183:E183"/>
    <mergeCell ref="F183:J183"/>
    <mergeCell ref="A175:E175"/>
    <mergeCell ref="F175:J175"/>
    <mergeCell ref="A177:J177"/>
    <mergeCell ref="A179:J179"/>
    <mergeCell ref="A180:E180"/>
    <mergeCell ref="F180:J180"/>
    <mergeCell ref="A187:E187"/>
    <mergeCell ref="F187:J187"/>
    <mergeCell ref="A188:E188"/>
    <mergeCell ref="F188:J188"/>
    <mergeCell ref="A189:E189"/>
    <mergeCell ref="F189:J189"/>
    <mergeCell ref="A184:E184"/>
    <mergeCell ref="F184:J184"/>
    <mergeCell ref="A185:E185"/>
    <mergeCell ref="F185:J185"/>
    <mergeCell ref="A186:E186"/>
    <mergeCell ref="F186:J186"/>
    <mergeCell ref="A226:J226"/>
    <mergeCell ref="A210:J210"/>
    <mergeCell ref="A212:J212"/>
    <mergeCell ref="A214:J214"/>
    <mergeCell ref="A216:J216"/>
    <mergeCell ref="A220:J220"/>
    <mergeCell ref="A222:J222"/>
    <mergeCell ref="A190:E190"/>
    <mergeCell ref="F190:J190"/>
    <mergeCell ref="A192:J192"/>
    <mergeCell ref="A196:J196"/>
    <mergeCell ref="A202:J202"/>
    <mergeCell ref="A206:J206"/>
  </mergeCells>
  <phoneticPr fontId="3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80" zoomScaleNormal="100" zoomScaleSheetLayoutView="80" workbookViewId="0">
      <selection activeCell="O9" sqref="O9"/>
    </sheetView>
  </sheetViews>
  <sheetFormatPr defaultRowHeight="13.5"/>
  <cols>
    <col min="1" max="9" width="8.125" customWidth="1"/>
    <col min="10" max="10" width="23.5" customWidth="1"/>
    <col min="11" max="11" width="4.75" customWidth="1"/>
  </cols>
  <sheetData>
    <row r="1" spans="1:11" ht="189" customHeight="1">
      <c r="A1" s="1683"/>
      <c r="B1" s="1683"/>
      <c r="C1" s="1683"/>
      <c r="D1" s="1683"/>
      <c r="E1" s="1683"/>
      <c r="F1" s="1683"/>
      <c r="G1" s="1683"/>
      <c r="H1" s="1683"/>
      <c r="I1" s="1683"/>
      <c r="J1" s="1683"/>
      <c r="K1" s="295"/>
    </row>
    <row r="2" spans="1:11" ht="43.5" customHeight="1">
      <c r="A2" s="292"/>
      <c r="B2" s="292"/>
      <c r="C2" s="292"/>
      <c r="D2" s="292"/>
      <c r="E2" s="292"/>
      <c r="F2" s="292"/>
      <c r="G2" s="292"/>
      <c r="H2" s="292"/>
      <c r="I2" s="292"/>
      <c r="J2" s="292"/>
      <c r="K2" s="292"/>
    </row>
    <row r="3" spans="1:11" ht="39" customHeight="1">
      <c r="A3" s="288"/>
      <c r="B3" s="289"/>
      <c r="C3" s="289"/>
      <c r="D3" s="289"/>
      <c r="E3" s="289"/>
      <c r="F3" s="289"/>
      <c r="G3" s="290"/>
      <c r="H3" s="1619" t="s">
        <v>650</v>
      </c>
      <c r="I3" s="1620"/>
      <c r="J3" s="1621"/>
      <c r="K3" s="293"/>
    </row>
    <row r="4" spans="1:11" ht="27.75" customHeight="1">
      <c r="A4" s="293"/>
      <c r="B4" s="293"/>
      <c r="C4" s="293"/>
      <c r="D4" s="293"/>
      <c r="E4" s="293"/>
      <c r="F4" s="293"/>
      <c r="G4" s="293"/>
      <c r="H4" s="293"/>
      <c r="I4" s="293"/>
      <c r="J4" s="293"/>
      <c r="K4" s="293"/>
    </row>
    <row r="5" spans="1:11" ht="39" customHeight="1">
      <c r="A5" s="1617" t="s">
        <v>1530</v>
      </c>
      <c r="B5" s="1618"/>
      <c r="C5" s="1618"/>
      <c r="D5" s="1618"/>
      <c r="E5" s="1618"/>
      <c r="F5" s="1618"/>
      <c r="G5" s="1618"/>
      <c r="H5" s="1618"/>
      <c r="I5" s="1618"/>
      <c r="J5" s="1618"/>
      <c r="K5" s="293"/>
    </row>
    <row r="6" spans="1:11" ht="9.75" customHeight="1">
      <c r="A6" s="1617"/>
      <c r="B6" s="1618"/>
      <c r="C6" s="1618"/>
      <c r="D6" s="1618"/>
      <c r="E6" s="1618"/>
      <c r="F6" s="1618"/>
      <c r="G6" s="1618"/>
      <c r="H6" s="1618"/>
      <c r="I6" s="1618"/>
      <c r="J6" s="1618"/>
      <c r="K6" s="293"/>
    </row>
    <row r="7" spans="1:11" ht="39" customHeight="1">
      <c r="A7" s="1617"/>
      <c r="B7" s="1618"/>
      <c r="C7" s="1618"/>
      <c r="D7" s="1618"/>
      <c r="E7" s="1618"/>
      <c r="F7" s="1618"/>
      <c r="G7" s="1618"/>
      <c r="H7" s="1618"/>
      <c r="I7" s="1618"/>
      <c r="J7" s="1618"/>
      <c r="K7" s="293"/>
    </row>
    <row r="8" spans="1:11" ht="9.75" customHeight="1">
      <c r="A8" s="1617"/>
      <c r="B8" s="1618"/>
      <c r="C8" s="1618"/>
      <c r="D8" s="1618"/>
      <c r="E8" s="1618"/>
      <c r="F8" s="1618"/>
      <c r="G8" s="1618"/>
      <c r="H8" s="1618"/>
      <c r="I8" s="1618"/>
      <c r="J8" s="1618"/>
      <c r="K8" s="293"/>
    </row>
    <row r="9" spans="1:11" ht="39" customHeight="1">
      <c r="A9" s="1614"/>
      <c r="B9" s="1615"/>
      <c r="C9" s="1615"/>
      <c r="D9" s="1615"/>
      <c r="E9" s="1615"/>
      <c r="F9" s="1615"/>
      <c r="G9" s="1615"/>
      <c r="H9" s="1615"/>
      <c r="I9" s="1615"/>
      <c r="J9" s="1615"/>
      <c r="K9" s="294"/>
    </row>
    <row r="10" spans="1:11" ht="202.5" customHeight="1">
      <c r="A10" s="1683"/>
      <c r="B10" s="1683"/>
      <c r="C10" s="1683"/>
      <c r="D10" s="1683"/>
      <c r="E10" s="1683"/>
      <c r="F10" s="1683"/>
      <c r="G10" s="1683"/>
      <c r="H10" s="1683"/>
      <c r="I10" s="1683"/>
      <c r="J10" s="1683"/>
      <c r="K10" s="295"/>
    </row>
    <row r="11" spans="1:11" ht="202.5" customHeight="1">
      <c r="A11" s="1683"/>
      <c r="B11" s="1683"/>
      <c r="C11" s="1683"/>
      <c r="D11" s="1683"/>
      <c r="E11" s="1683"/>
      <c r="F11" s="1683"/>
      <c r="G11" s="1683"/>
      <c r="H11" s="1683"/>
      <c r="I11" s="1683"/>
      <c r="J11" s="1683"/>
      <c r="K11" s="295"/>
    </row>
    <row r="12" spans="1:11" ht="28.5" customHeight="1">
      <c r="A12" s="1683"/>
      <c r="B12" s="1683"/>
      <c r="C12" s="1683"/>
      <c r="D12" s="1683"/>
      <c r="E12" s="1683"/>
      <c r="F12" s="1683"/>
      <c r="G12" s="1683"/>
      <c r="H12" s="1683"/>
      <c r="I12" s="1683"/>
      <c r="J12" s="1683"/>
      <c r="K12" s="295"/>
    </row>
    <row r="13" spans="1:11" ht="202.5" customHeight="1">
      <c r="A13" s="1616"/>
      <c r="B13" s="1616"/>
      <c r="C13" s="1616"/>
      <c r="D13" s="1616"/>
      <c r="E13" s="1616"/>
      <c r="F13" s="1616"/>
      <c r="G13" s="1616"/>
      <c r="H13" s="1616"/>
      <c r="I13" s="1616"/>
      <c r="J13" s="1616"/>
      <c r="K13" s="291"/>
    </row>
  </sheetData>
  <mergeCells count="11">
    <mergeCell ref="A8:J8"/>
    <mergeCell ref="A1:J1"/>
    <mergeCell ref="H3:J3"/>
    <mergeCell ref="A5:J5"/>
    <mergeCell ref="A6:J6"/>
    <mergeCell ref="A7:J7"/>
    <mergeCell ref="A9:J9"/>
    <mergeCell ref="A10:J10"/>
    <mergeCell ref="A11:J11"/>
    <mergeCell ref="A12:J12"/>
    <mergeCell ref="A13:J13"/>
  </mergeCells>
  <phoneticPr fontId="38"/>
  <pageMargins left="0.23622047244094491" right="0.19685039370078741" top="0.37" bottom="0.3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E142"/>
  <sheetViews>
    <sheetView view="pageBreakPreview" zoomScaleNormal="100" zoomScaleSheetLayoutView="100" workbookViewId="0">
      <selection activeCell="Q92" sqref="Q92"/>
    </sheetView>
  </sheetViews>
  <sheetFormatPr defaultRowHeight="15" customHeight="1"/>
  <cols>
    <col min="1" max="1" width="2.125" style="74" customWidth="1"/>
    <col min="2" max="2" width="7.625" style="91" customWidth="1"/>
    <col min="3" max="3" width="6.625" style="92" customWidth="1"/>
    <col min="4" max="4" width="6.625" style="93" customWidth="1"/>
    <col min="5" max="5" width="6.625" style="94" customWidth="1"/>
    <col min="6" max="6" width="6.625" style="95" customWidth="1"/>
    <col min="7" max="7" width="6.625" style="93" customWidth="1"/>
    <col min="8" max="8" width="6.625" style="96" customWidth="1"/>
    <col min="9" max="9" width="6.625" style="95" customWidth="1"/>
    <col min="10" max="10" width="6.625" style="93" customWidth="1"/>
    <col min="11" max="11" width="6.625" style="96" customWidth="1"/>
    <col min="12" max="12" width="6.625" style="95" customWidth="1"/>
    <col min="13" max="13" width="6.25" style="93" customWidth="1"/>
    <col min="14" max="14" width="6.25" style="96" customWidth="1"/>
    <col min="15" max="15" width="2.75" style="74" customWidth="1"/>
    <col min="16" max="16384" width="9" style="74"/>
  </cols>
  <sheetData>
    <row r="1" spans="1:16" s="1048" customFormat="1" ht="13.5"/>
    <row r="2" spans="1:16" s="1048" customFormat="1" ht="27.75" customHeight="1">
      <c r="A2" s="1049" t="s">
        <v>1531</v>
      </c>
      <c r="B2" s="1050"/>
      <c r="C2" s="1051"/>
      <c r="D2" s="1051"/>
      <c r="E2" s="1051"/>
      <c r="F2" s="1051"/>
      <c r="G2" s="1051"/>
      <c r="H2" s="1051"/>
      <c r="I2" s="1051"/>
      <c r="J2" s="1051"/>
      <c r="K2" s="1051"/>
      <c r="L2" s="1051"/>
      <c r="M2" s="1051"/>
      <c r="N2" s="1052"/>
    </row>
    <row r="3" spans="1:16" s="1048" customFormat="1" ht="11.25" customHeight="1">
      <c r="B3" s="1053"/>
    </row>
    <row r="4" spans="1:16" s="1048" customFormat="1" ht="17.25">
      <c r="A4" s="1054" t="s">
        <v>1532</v>
      </c>
      <c r="B4" s="1055"/>
      <c r="C4" s="1056"/>
    </row>
    <row r="5" spans="1:16" s="1048" customFormat="1" ht="14.25" customHeight="1">
      <c r="B5" s="1057"/>
      <c r="I5" s="1058"/>
    </row>
    <row r="6" spans="1:16" s="1048" customFormat="1" ht="17.25">
      <c r="A6" s="1054" t="s">
        <v>1533</v>
      </c>
      <c r="B6" s="1055"/>
      <c r="C6" s="1056"/>
      <c r="D6" s="1056"/>
    </row>
    <row r="7" spans="1:16" s="1048" customFormat="1" ht="15" customHeight="1">
      <c r="B7" s="1057"/>
    </row>
    <row r="8" spans="1:16" s="1048" customFormat="1" ht="79.5" customHeight="1">
      <c r="B8" s="1687" t="s">
        <v>1121</v>
      </c>
      <c r="C8" s="1687"/>
      <c r="D8" s="1687"/>
      <c r="E8" s="1687"/>
      <c r="F8" s="1687"/>
      <c r="G8" s="1687"/>
      <c r="H8" s="1687"/>
      <c r="I8" s="1687"/>
      <c r="J8" s="1687"/>
      <c r="K8" s="1687"/>
      <c r="L8" s="1687"/>
      <c r="M8" s="1687"/>
      <c r="N8" s="1687"/>
      <c r="P8" s="1058"/>
    </row>
    <row r="9" spans="1:16" s="1048" customFormat="1" ht="18" customHeight="1">
      <c r="B9" s="1057"/>
    </row>
    <row r="10" spans="1:16" s="1048" customFormat="1" ht="127.5" customHeight="1">
      <c r="B10" s="1687" t="s">
        <v>1122</v>
      </c>
      <c r="C10" s="1687"/>
      <c r="D10" s="1687"/>
      <c r="E10" s="1687"/>
      <c r="F10" s="1687"/>
      <c r="G10" s="1687"/>
      <c r="H10" s="1687"/>
      <c r="I10" s="1687"/>
      <c r="J10" s="1687"/>
      <c r="K10" s="1687"/>
      <c r="L10" s="1687"/>
      <c r="M10" s="1687"/>
      <c r="N10" s="1687"/>
      <c r="P10" s="1058"/>
    </row>
    <row r="11" spans="1:16" s="1048" customFormat="1" ht="18" customHeight="1">
      <c r="B11" s="1057"/>
    </row>
    <row r="12" spans="1:16" s="1048" customFormat="1" ht="79.5" customHeight="1">
      <c r="B12" s="1687" t="s">
        <v>630</v>
      </c>
      <c r="C12" s="1687"/>
      <c r="D12" s="1687"/>
      <c r="E12" s="1687"/>
      <c r="F12" s="1687"/>
      <c r="G12" s="1687"/>
      <c r="H12" s="1687"/>
      <c r="I12" s="1687"/>
      <c r="J12" s="1687"/>
      <c r="K12" s="1687"/>
      <c r="L12" s="1687"/>
      <c r="M12" s="1687"/>
      <c r="N12" s="1687"/>
      <c r="P12" s="1058"/>
    </row>
    <row r="13" spans="1:16" s="1048" customFormat="1" ht="18" customHeight="1">
      <c r="B13" s="1057"/>
    </row>
    <row r="14" spans="1:16" s="1048" customFormat="1" ht="81.75" customHeight="1">
      <c r="B14" s="1688" t="s">
        <v>1166</v>
      </c>
      <c r="C14" s="1688"/>
      <c r="D14" s="1688"/>
      <c r="E14" s="1688"/>
      <c r="F14" s="1688"/>
      <c r="G14" s="1688"/>
      <c r="H14" s="1688"/>
      <c r="I14" s="1688"/>
      <c r="J14" s="1688"/>
      <c r="K14" s="1688"/>
      <c r="L14" s="1688"/>
      <c r="M14" s="1688"/>
      <c r="N14" s="1688"/>
      <c r="O14" s="1059"/>
    </row>
    <row r="15" spans="1:16" s="1048" customFormat="1" ht="18" customHeight="1">
      <c r="B15" s="1057"/>
    </row>
    <row r="16" spans="1:16" s="1048" customFormat="1" ht="110.25" customHeight="1">
      <c r="B16" s="1688" t="s">
        <v>1167</v>
      </c>
      <c r="C16" s="1688"/>
      <c r="D16" s="1688"/>
      <c r="E16" s="1688"/>
      <c r="F16" s="1688"/>
      <c r="G16" s="1688"/>
      <c r="H16" s="1688"/>
      <c r="I16" s="1688"/>
      <c r="J16" s="1688"/>
      <c r="K16" s="1688"/>
      <c r="L16" s="1688"/>
      <c r="M16" s="1688"/>
      <c r="N16" s="1688"/>
      <c r="O16" s="1059"/>
    </row>
    <row r="17" spans="2:15" s="1048" customFormat="1" ht="18" customHeight="1">
      <c r="B17" s="1060"/>
      <c r="C17" s="1061"/>
      <c r="D17" s="1061"/>
      <c r="E17" s="1061"/>
      <c r="F17" s="1061"/>
      <c r="G17" s="1061"/>
      <c r="H17" s="1061"/>
      <c r="I17" s="1061"/>
      <c r="J17" s="1061"/>
      <c r="K17" s="1061"/>
      <c r="L17" s="1061"/>
      <c r="O17" s="1059"/>
    </row>
    <row r="18" spans="2:15" s="1048" customFormat="1" ht="110.25" customHeight="1">
      <c r="B18" s="1688" t="s">
        <v>1168</v>
      </c>
      <c r="C18" s="1688"/>
      <c r="D18" s="1688"/>
      <c r="E18" s="1688"/>
      <c r="F18" s="1688"/>
      <c r="G18" s="1688"/>
      <c r="H18" s="1688"/>
      <c r="I18" s="1688"/>
      <c r="J18" s="1688"/>
      <c r="K18" s="1688"/>
      <c r="L18" s="1688"/>
      <c r="M18" s="1688"/>
      <c r="N18" s="1688"/>
      <c r="O18" s="1059"/>
    </row>
    <row r="19" spans="2:15" s="1048" customFormat="1" ht="18" customHeight="1">
      <c r="B19" s="1060"/>
      <c r="C19" s="1061"/>
      <c r="D19" s="1061"/>
      <c r="E19" s="1061"/>
      <c r="F19" s="1061"/>
      <c r="G19" s="1061"/>
      <c r="H19" s="1061"/>
      <c r="I19" s="1061"/>
      <c r="J19" s="1061"/>
      <c r="K19" s="1061"/>
      <c r="L19" s="1061"/>
      <c r="O19" s="1059"/>
    </row>
    <row r="20" spans="2:15" s="1048" customFormat="1" ht="75" customHeight="1">
      <c r="B20" s="1688" t="s">
        <v>1123</v>
      </c>
      <c r="C20" s="1688"/>
      <c r="D20" s="1688"/>
      <c r="E20" s="1688"/>
      <c r="F20" s="1688"/>
      <c r="G20" s="1688"/>
      <c r="H20" s="1688"/>
      <c r="I20" s="1688"/>
      <c r="J20" s="1688"/>
      <c r="K20" s="1688"/>
      <c r="L20" s="1688"/>
      <c r="M20" s="1688"/>
      <c r="N20" s="1688"/>
      <c r="O20" s="1059"/>
    </row>
    <row r="21" spans="2:15" s="1048" customFormat="1" ht="18" customHeight="1">
      <c r="B21" s="1060"/>
      <c r="C21" s="1061"/>
      <c r="D21" s="1061"/>
      <c r="E21" s="1061"/>
      <c r="F21" s="1061"/>
      <c r="G21" s="1061"/>
      <c r="H21" s="1061"/>
      <c r="I21" s="1061"/>
      <c r="J21" s="1061"/>
      <c r="K21" s="1061"/>
      <c r="L21" s="1061"/>
      <c r="O21" s="1059"/>
    </row>
    <row r="22" spans="2:15" s="1048" customFormat="1" ht="79.5" customHeight="1">
      <c r="B22" s="1688" t="s">
        <v>1534</v>
      </c>
      <c r="C22" s="1688"/>
      <c r="D22" s="1688"/>
      <c r="E22" s="1688"/>
      <c r="F22" s="1688"/>
      <c r="G22" s="1688"/>
      <c r="H22" s="1688"/>
      <c r="I22" s="1688"/>
      <c r="J22" s="1688"/>
      <c r="K22" s="1688"/>
      <c r="L22" s="1688"/>
      <c r="M22" s="1688"/>
      <c r="N22" s="1688"/>
      <c r="O22" s="1059"/>
    </row>
    <row r="23" spans="2:15" s="1048" customFormat="1" ht="21.75" customHeight="1">
      <c r="B23" s="1060"/>
      <c r="C23" s="1061"/>
      <c r="D23" s="1061"/>
      <c r="E23" s="1061"/>
      <c r="F23" s="1061"/>
      <c r="G23" s="1061"/>
      <c r="H23" s="1061"/>
      <c r="I23" s="1061"/>
      <c r="J23" s="1061"/>
      <c r="K23" s="1061"/>
      <c r="L23" s="1061"/>
      <c r="O23" s="1059"/>
    </row>
    <row r="24" spans="2:15" s="1048" customFormat="1" ht="105" customHeight="1">
      <c r="B24" s="1688" t="s">
        <v>1124</v>
      </c>
      <c r="C24" s="1688"/>
      <c r="D24" s="1688"/>
      <c r="E24" s="1688"/>
      <c r="F24" s="1688"/>
      <c r="G24" s="1688"/>
      <c r="H24" s="1688"/>
      <c r="I24" s="1688"/>
      <c r="J24" s="1688"/>
      <c r="K24" s="1688"/>
      <c r="L24" s="1688"/>
      <c r="M24" s="1688"/>
      <c r="N24" s="1688"/>
      <c r="O24" s="1059"/>
    </row>
    <row r="25" spans="2:15" s="1048" customFormat="1" ht="18" customHeight="1">
      <c r="B25" s="1060"/>
      <c r="C25" s="1061"/>
      <c r="D25" s="1061"/>
      <c r="E25" s="1061"/>
      <c r="F25" s="1061"/>
      <c r="G25" s="1061"/>
      <c r="H25" s="1061"/>
      <c r="I25" s="1061"/>
      <c r="J25" s="1061"/>
      <c r="K25" s="1061"/>
      <c r="L25" s="1061"/>
      <c r="O25" s="1059"/>
    </row>
    <row r="26" spans="2:15" s="1048" customFormat="1" ht="42.75" customHeight="1">
      <c r="B26" s="1688" t="s">
        <v>1535</v>
      </c>
      <c r="C26" s="1688"/>
      <c r="D26" s="1688"/>
      <c r="E26" s="1688"/>
      <c r="F26" s="1688"/>
      <c r="G26" s="1688"/>
      <c r="H26" s="1688"/>
      <c r="I26" s="1688"/>
      <c r="J26" s="1688"/>
      <c r="K26" s="1688"/>
      <c r="L26" s="1688"/>
      <c r="M26" s="1688"/>
      <c r="N26" s="1688"/>
      <c r="O26" s="1059"/>
    </row>
    <row r="27" spans="2:15" s="1048" customFormat="1" ht="18" customHeight="1">
      <c r="B27" s="1060"/>
      <c r="C27" s="1061"/>
      <c r="D27" s="1061"/>
      <c r="E27" s="1061"/>
      <c r="F27" s="1061"/>
      <c r="G27" s="1061"/>
      <c r="H27" s="1061"/>
      <c r="I27" s="1061"/>
      <c r="J27" s="1061"/>
      <c r="K27" s="1061"/>
      <c r="L27" s="1061"/>
      <c r="O27" s="1059"/>
    </row>
    <row r="28" spans="2:15" s="1048" customFormat="1" ht="42.75" customHeight="1">
      <c r="B28" s="1688" t="s">
        <v>1125</v>
      </c>
      <c r="C28" s="1688"/>
      <c r="D28" s="1688"/>
      <c r="E28" s="1688"/>
      <c r="F28" s="1688"/>
      <c r="G28" s="1688"/>
      <c r="H28" s="1688"/>
      <c r="I28" s="1688"/>
      <c r="J28" s="1688"/>
      <c r="K28" s="1688"/>
      <c r="L28" s="1688"/>
      <c r="M28" s="1688"/>
      <c r="N28" s="1688"/>
      <c r="O28" s="1059"/>
    </row>
    <row r="29" spans="2:15" s="1048" customFormat="1" ht="18" customHeight="1">
      <c r="B29" s="1060"/>
      <c r="C29" s="1061"/>
      <c r="D29" s="1061"/>
      <c r="E29" s="1061"/>
      <c r="F29" s="1061"/>
      <c r="G29" s="1061"/>
      <c r="H29" s="1061"/>
      <c r="I29" s="1061"/>
      <c r="J29" s="1061"/>
      <c r="K29" s="1061"/>
      <c r="L29" s="1061"/>
      <c r="O29" s="1059"/>
    </row>
    <row r="30" spans="2:15" s="1048" customFormat="1" ht="106.5" customHeight="1">
      <c r="B30" s="1688" t="s">
        <v>1126</v>
      </c>
      <c r="C30" s="1688"/>
      <c r="D30" s="1688"/>
      <c r="E30" s="1688"/>
      <c r="F30" s="1688"/>
      <c r="G30" s="1688"/>
      <c r="H30" s="1688"/>
      <c r="I30" s="1688"/>
      <c r="J30" s="1688"/>
      <c r="K30" s="1688"/>
      <c r="L30" s="1688"/>
      <c r="M30" s="1688"/>
      <c r="N30" s="1688"/>
      <c r="O30" s="1059"/>
    </row>
    <row r="31" spans="2:15" s="1048" customFormat="1" ht="18" customHeight="1">
      <c r="B31" s="1060"/>
      <c r="C31" s="1061"/>
      <c r="D31" s="1061"/>
      <c r="E31" s="1061"/>
      <c r="F31" s="1061"/>
      <c r="G31" s="1061"/>
      <c r="H31" s="1061"/>
      <c r="I31" s="1061"/>
      <c r="J31" s="1061"/>
      <c r="K31" s="1061"/>
      <c r="L31" s="1061"/>
      <c r="O31" s="1059"/>
    </row>
    <row r="32" spans="2:15" s="1062" customFormat="1" ht="112.5" customHeight="1">
      <c r="B32" s="1684" t="s">
        <v>1405</v>
      </c>
      <c r="C32" s="1684"/>
      <c r="D32" s="1684"/>
      <c r="E32" s="1684"/>
      <c r="F32" s="1684"/>
      <c r="G32" s="1684"/>
      <c r="H32" s="1684"/>
      <c r="I32" s="1684"/>
      <c r="J32" s="1684"/>
      <c r="K32" s="1684"/>
      <c r="L32" s="1684"/>
      <c r="M32" s="1684"/>
      <c r="N32" s="1684"/>
      <c r="O32" s="1059"/>
    </row>
    <row r="33" spans="2:30" s="1062" customFormat="1" ht="21.75" customHeight="1">
      <c r="B33" s="1063"/>
      <c r="C33" s="1064"/>
      <c r="D33" s="1064"/>
      <c r="E33" s="1064"/>
      <c r="F33" s="1064"/>
      <c r="G33" s="1064"/>
      <c r="H33" s="1064"/>
      <c r="I33" s="1064"/>
      <c r="J33" s="1064"/>
      <c r="K33" s="1064"/>
      <c r="L33" s="1064"/>
      <c r="M33" s="1065"/>
      <c r="N33" s="1065"/>
      <c r="O33" s="1059"/>
    </row>
    <row r="34" spans="2:30" s="1062" customFormat="1" ht="150.75" customHeight="1">
      <c r="B34" s="1684" t="s">
        <v>1406</v>
      </c>
      <c r="C34" s="1684"/>
      <c r="D34" s="1684"/>
      <c r="E34" s="1684"/>
      <c r="F34" s="1684"/>
      <c r="G34" s="1684"/>
      <c r="H34" s="1684"/>
      <c r="I34" s="1684"/>
      <c r="J34" s="1684"/>
      <c r="K34" s="1684"/>
      <c r="L34" s="1684"/>
      <c r="M34" s="1684"/>
      <c r="N34" s="1684"/>
      <c r="O34" s="1059"/>
    </row>
    <row r="35" spans="2:30" s="1062" customFormat="1" ht="21.75" customHeight="1">
      <c r="B35" s="1063"/>
      <c r="C35" s="1064"/>
      <c r="D35" s="1064"/>
      <c r="E35" s="1064"/>
      <c r="F35" s="1064"/>
      <c r="G35" s="1064"/>
      <c r="H35" s="1064"/>
      <c r="I35" s="1064"/>
      <c r="J35" s="1064"/>
      <c r="K35" s="1064"/>
      <c r="L35" s="1064"/>
      <c r="M35" s="1065"/>
      <c r="N35" s="1065"/>
      <c r="O35" s="1059"/>
    </row>
    <row r="36" spans="2:30" s="1062" customFormat="1" ht="46.5" customHeight="1">
      <c r="B36" s="1684" t="s">
        <v>1536</v>
      </c>
      <c r="C36" s="1684"/>
      <c r="D36" s="1684"/>
      <c r="E36" s="1684"/>
      <c r="F36" s="1684"/>
      <c r="G36" s="1684"/>
      <c r="H36" s="1684"/>
      <c r="I36" s="1684"/>
      <c r="J36" s="1684"/>
      <c r="K36" s="1684"/>
      <c r="L36" s="1684"/>
      <c r="M36" s="1684"/>
      <c r="N36" s="1684"/>
      <c r="O36" s="1059"/>
    </row>
    <row r="37" spans="2:30" s="1062" customFormat="1" ht="21.75" customHeight="1">
      <c r="B37" s="1063"/>
      <c r="C37" s="1064"/>
      <c r="D37" s="1064"/>
      <c r="E37" s="1064"/>
      <c r="F37" s="1064"/>
      <c r="G37" s="1064"/>
      <c r="H37" s="1064"/>
      <c r="I37" s="1064"/>
      <c r="J37" s="1064"/>
      <c r="K37" s="1064"/>
      <c r="L37" s="1064"/>
      <c r="M37" s="1065"/>
      <c r="N37" s="1065"/>
      <c r="O37" s="1059"/>
    </row>
    <row r="38" spans="2:30" s="1062" customFormat="1" ht="45.75" customHeight="1">
      <c r="B38" s="1684" t="s">
        <v>1004</v>
      </c>
      <c r="C38" s="1684"/>
      <c r="D38" s="1684"/>
      <c r="E38" s="1684"/>
      <c r="F38" s="1684"/>
      <c r="G38" s="1684"/>
      <c r="H38" s="1684"/>
      <c r="I38" s="1684"/>
      <c r="J38" s="1684"/>
      <c r="K38" s="1684"/>
      <c r="L38" s="1684"/>
      <c r="M38" s="1684"/>
      <c r="N38" s="1684"/>
      <c r="O38" s="1059"/>
    </row>
    <row r="39" spans="2:30" s="1062" customFormat="1" ht="19.5" customHeight="1">
      <c r="B39" s="1063"/>
      <c r="C39" s="1064"/>
      <c r="D39" s="1064"/>
      <c r="E39" s="1064"/>
      <c r="F39" s="1064"/>
      <c r="G39" s="1064"/>
      <c r="H39" s="1064"/>
      <c r="I39" s="1064"/>
      <c r="J39" s="1064"/>
      <c r="K39" s="1064"/>
      <c r="L39" s="1064"/>
      <c r="M39" s="1065"/>
      <c r="N39" s="1065"/>
      <c r="O39" s="1059"/>
    </row>
    <row r="40" spans="2:30" s="1062" customFormat="1" ht="111" customHeight="1">
      <c r="B40" s="1684" t="s">
        <v>1407</v>
      </c>
      <c r="C40" s="1684"/>
      <c r="D40" s="1684"/>
      <c r="E40" s="1684"/>
      <c r="F40" s="1684"/>
      <c r="G40" s="1684"/>
      <c r="H40" s="1684"/>
      <c r="I40" s="1684"/>
      <c r="J40" s="1684"/>
      <c r="K40" s="1684"/>
      <c r="L40" s="1684"/>
      <c r="M40" s="1684"/>
      <c r="N40" s="1684"/>
      <c r="O40" s="1059"/>
    </row>
    <row r="41" spans="2:30" s="1062" customFormat="1" ht="21.75" customHeight="1">
      <c r="B41" s="1066"/>
      <c r="C41" s="1067"/>
      <c r="D41" s="1067"/>
      <c r="E41" s="1067"/>
      <c r="F41" s="1067"/>
      <c r="G41" s="1067"/>
      <c r="H41" s="1067"/>
      <c r="I41" s="1067"/>
      <c r="J41" s="1067"/>
      <c r="K41" s="1067"/>
      <c r="L41" s="1067"/>
      <c r="O41" s="1059"/>
    </row>
    <row r="42" spans="2:30" s="1048" customFormat="1" ht="141" customHeight="1">
      <c r="B42" s="1688" t="s">
        <v>1169</v>
      </c>
      <c r="C42" s="1688"/>
      <c r="D42" s="1688"/>
      <c r="E42" s="1688"/>
      <c r="F42" s="1688"/>
      <c r="G42" s="1688"/>
      <c r="H42" s="1688"/>
      <c r="I42" s="1688"/>
      <c r="J42" s="1688"/>
      <c r="K42" s="1688"/>
      <c r="L42" s="1688"/>
      <c r="M42" s="1688"/>
      <c r="N42" s="1688"/>
      <c r="O42" s="1059"/>
    </row>
    <row r="43" spans="2:30" ht="1.5" customHeight="1"/>
    <row r="44" spans="2:30" ht="13.5" customHeight="1"/>
    <row r="45" spans="2:30" ht="17.25" customHeight="1">
      <c r="B45" s="279" t="s">
        <v>1002</v>
      </c>
      <c r="C45" s="74"/>
      <c r="D45" s="74"/>
      <c r="E45" s="74"/>
      <c r="F45" s="74"/>
      <c r="G45" s="74"/>
      <c r="H45" s="283" t="s">
        <v>617</v>
      </c>
      <c r="I45" s="74"/>
      <c r="J45" s="74"/>
      <c r="K45" s="74"/>
      <c r="L45" s="74"/>
      <c r="M45" s="280"/>
      <c r="N45" s="280" t="s">
        <v>539</v>
      </c>
    </row>
    <row r="46" spans="2:30" s="93" customFormat="1" ht="15" customHeight="1">
      <c r="B46" s="91"/>
      <c r="C46" s="92"/>
      <c r="E46" s="94"/>
      <c r="F46" s="97"/>
      <c r="H46" s="96"/>
      <c r="I46" s="95"/>
      <c r="K46" s="96"/>
      <c r="L46" s="95"/>
      <c r="N46" s="96"/>
      <c r="O46" s="74"/>
      <c r="P46" s="74"/>
      <c r="Q46" s="74"/>
      <c r="R46" s="74"/>
      <c r="S46" s="74"/>
      <c r="T46" s="74"/>
      <c r="U46" s="74"/>
      <c r="V46" s="74"/>
      <c r="W46" s="74"/>
      <c r="X46" s="74"/>
      <c r="Y46" s="74"/>
      <c r="Z46" s="74"/>
      <c r="AA46" s="74"/>
      <c r="AB46" s="74"/>
      <c r="AC46" s="74"/>
      <c r="AD46" s="74"/>
    </row>
    <row r="47" spans="2:30" ht="15" customHeight="1">
      <c r="Q47" s="426"/>
      <c r="R47" s="426"/>
      <c r="S47" s="426"/>
      <c r="T47" s="426"/>
      <c r="U47" s="426"/>
      <c r="V47" s="426"/>
    </row>
    <row r="48" spans="2:30" ht="15" customHeight="1">
      <c r="Q48" s="426"/>
      <c r="R48" s="426"/>
      <c r="S48" s="426"/>
      <c r="T48" s="426"/>
      <c r="U48" s="426"/>
      <c r="V48" s="426"/>
    </row>
    <row r="49" spans="2:30" ht="15" customHeight="1">
      <c r="Q49" s="426"/>
      <c r="R49" s="426"/>
      <c r="S49" s="426"/>
      <c r="T49" s="426"/>
      <c r="U49" s="426"/>
      <c r="V49" s="426"/>
    </row>
    <row r="50" spans="2:30" s="93" customFormat="1" ht="15" customHeight="1">
      <c r="B50" s="91"/>
      <c r="C50" s="92"/>
      <c r="E50" s="94"/>
      <c r="F50" s="97"/>
      <c r="H50" s="96"/>
      <c r="I50" s="95"/>
      <c r="K50" s="96"/>
      <c r="L50" s="95"/>
      <c r="N50" s="96"/>
      <c r="O50" s="74"/>
      <c r="P50" s="74"/>
      <c r="Q50" s="426"/>
      <c r="R50" s="426"/>
      <c r="S50" s="426"/>
      <c r="T50" s="426"/>
      <c r="U50" s="426"/>
      <c r="V50" s="426"/>
      <c r="W50" s="74"/>
      <c r="X50" s="74"/>
      <c r="Y50" s="74"/>
      <c r="Z50" s="74"/>
      <c r="AA50" s="74"/>
      <c r="AB50" s="74"/>
      <c r="AC50" s="74"/>
      <c r="AD50" s="74"/>
    </row>
    <row r="51" spans="2:30" s="93" customFormat="1" ht="15" customHeight="1">
      <c r="B51" s="91"/>
      <c r="C51" s="92"/>
      <c r="E51" s="94"/>
      <c r="F51" s="97"/>
      <c r="H51" s="96"/>
      <c r="I51" s="95"/>
      <c r="K51" s="96"/>
      <c r="L51" s="95"/>
      <c r="N51" s="96"/>
      <c r="O51" s="74"/>
      <c r="P51" s="74"/>
      <c r="Q51" s="426"/>
      <c r="R51" s="426"/>
      <c r="S51" s="426"/>
      <c r="T51" s="426"/>
      <c r="U51" s="426"/>
      <c r="V51" s="426"/>
      <c r="W51" s="74"/>
      <c r="X51" s="74"/>
      <c r="Y51" s="74"/>
      <c r="Z51" s="74"/>
      <c r="AA51" s="74"/>
      <c r="AB51" s="74"/>
      <c r="AC51" s="74"/>
      <c r="AD51" s="74"/>
    </row>
    <row r="52" spans="2:30" ht="15" customHeight="1">
      <c r="Q52" s="427"/>
      <c r="R52" s="427"/>
      <c r="S52" s="427"/>
      <c r="T52" s="427"/>
      <c r="U52" s="427"/>
      <c r="V52" s="427"/>
    </row>
    <row r="53" spans="2:30" ht="15" customHeight="1">
      <c r="Q53" s="427"/>
      <c r="R53" s="427"/>
      <c r="S53" s="427"/>
      <c r="T53" s="427"/>
      <c r="U53" s="427"/>
      <c r="V53" s="427"/>
    </row>
    <row r="54" spans="2:30" ht="15" customHeight="1">
      <c r="Q54" s="427"/>
      <c r="R54" s="427"/>
      <c r="S54" s="427"/>
      <c r="T54" s="427"/>
      <c r="U54" s="427"/>
      <c r="V54" s="427"/>
    </row>
    <row r="55" spans="2:30" s="93" customFormat="1" ht="15" customHeight="1">
      <c r="B55" s="91"/>
      <c r="C55" s="92"/>
      <c r="E55" s="94"/>
      <c r="F55" s="97"/>
      <c r="H55" s="96"/>
      <c r="I55" s="95"/>
      <c r="K55" s="96"/>
      <c r="L55" s="95"/>
      <c r="N55" s="96"/>
      <c r="O55" s="74"/>
      <c r="P55" s="74"/>
      <c r="Q55" s="426"/>
      <c r="R55" s="426"/>
      <c r="S55" s="426"/>
      <c r="T55" s="426"/>
      <c r="U55" s="426"/>
      <c r="V55" s="426"/>
      <c r="W55" s="74"/>
      <c r="X55" s="74"/>
      <c r="Y55" s="74"/>
      <c r="Z55" s="74"/>
      <c r="AA55" s="74"/>
      <c r="AB55" s="74"/>
      <c r="AC55" s="74"/>
      <c r="AD55" s="74"/>
    </row>
    <row r="56" spans="2:30" s="93" customFormat="1" ht="15" customHeight="1">
      <c r="B56" s="91"/>
      <c r="C56" s="92"/>
      <c r="E56" s="94"/>
      <c r="F56" s="97"/>
      <c r="H56" s="96"/>
      <c r="I56" s="95"/>
      <c r="K56" s="96"/>
      <c r="L56" s="95"/>
      <c r="N56" s="96"/>
      <c r="O56" s="74"/>
      <c r="P56" s="74"/>
      <c r="Q56" s="74"/>
      <c r="R56" s="74"/>
      <c r="S56" s="74"/>
      <c r="T56" s="74"/>
      <c r="U56" s="74"/>
      <c r="V56" s="74"/>
      <c r="W56" s="74"/>
      <c r="X56" s="74"/>
      <c r="Y56" s="74"/>
      <c r="Z56" s="74"/>
      <c r="AA56" s="74"/>
      <c r="AB56" s="74"/>
      <c r="AC56" s="74"/>
      <c r="AD56" s="74"/>
    </row>
    <row r="57" spans="2:30" s="93" customFormat="1" ht="15" customHeight="1">
      <c r="B57" s="91"/>
      <c r="C57" s="92"/>
      <c r="E57" s="94"/>
      <c r="F57" s="97"/>
      <c r="H57" s="96"/>
      <c r="I57" s="95"/>
      <c r="K57" s="96"/>
      <c r="L57" s="95"/>
      <c r="N57" s="96"/>
      <c r="O57" s="74"/>
      <c r="P57" s="74"/>
      <c r="Q57" s="74"/>
      <c r="R57" s="74"/>
      <c r="S57" s="74"/>
      <c r="T57" s="74"/>
      <c r="U57" s="74"/>
      <c r="V57" s="74"/>
      <c r="W57" s="74"/>
      <c r="X57" s="74"/>
      <c r="Y57" s="74"/>
      <c r="Z57" s="74"/>
      <c r="AA57" s="74"/>
      <c r="AB57" s="74"/>
      <c r="AC57" s="74"/>
      <c r="AD57" s="74"/>
    </row>
    <row r="59" spans="2:30" ht="15" customHeight="1">
      <c r="Q59" s="1068" t="s">
        <v>534</v>
      </c>
      <c r="R59" s="1069" t="s">
        <v>1537</v>
      </c>
    </row>
    <row r="60" spans="2:30" ht="15" customHeight="1">
      <c r="Q60" s="1070" t="s">
        <v>60</v>
      </c>
      <c r="R60" s="1071">
        <v>374732</v>
      </c>
    </row>
    <row r="61" spans="2:30" ht="15" customHeight="1">
      <c r="Q61" s="1072" t="s">
        <v>1538</v>
      </c>
      <c r="R61" s="1073">
        <v>127905</v>
      </c>
    </row>
    <row r="62" spans="2:30" s="93" customFormat="1" ht="15" customHeight="1">
      <c r="B62" s="91"/>
      <c r="C62" s="92"/>
      <c r="E62" s="94"/>
      <c r="F62" s="97"/>
      <c r="H62" s="96"/>
      <c r="I62" s="95"/>
      <c r="K62" s="96"/>
      <c r="L62" s="95"/>
      <c r="N62" s="96"/>
      <c r="O62" s="74"/>
      <c r="P62" s="74"/>
      <c r="Q62" s="1074" t="s">
        <v>1539</v>
      </c>
      <c r="R62" s="1075">
        <v>63459</v>
      </c>
      <c r="S62" s="74"/>
      <c r="T62" s="74"/>
      <c r="U62" s="74"/>
      <c r="V62" s="74"/>
      <c r="W62" s="74"/>
      <c r="X62" s="74"/>
      <c r="Y62" s="74"/>
      <c r="Z62" s="74"/>
      <c r="AA62" s="74"/>
      <c r="AB62" s="74"/>
      <c r="AC62" s="74"/>
      <c r="AD62" s="74"/>
    </row>
    <row r="63" spans="2:30" ht="15" customHeight="1">
      <c r="Q63" s="1072" t="s">
        <v>119</v>
      </c>
      <c r="R63" s="1075">
        <v>42736</v>
      </c>
    </row>
    <row r="64" spans="2:30" ht="15" customHeight="1">
      <c r="Q64" s="1072" t="s">
        <v>59</v>
      </c>
      <c r="R64" s="1075">
        <v>47376</v>
      </c>
    </row>
    <row r="65" spans="2:31" ht="15" customHeight="1">
      <c r="Q65" s="1072" t="s">
        <v>173</v>
      </c>
      <c r="R65" s="1075">
        <v>63526</v>
      </c>
    </row>
    <row r="66" spans="2:31" ht="15" customHeight="1">
      <c r="Q66" s="1072" t="s">
        <v>7</v>
      </c>
      <c r="R66" s="1075">
        <v>61527</v>
      </c>
    </row>
    <row r="67" spans="2:31" s="93" customFormat="1" ht="15" customHeight="1">
      <c r="B67" s="91"/>
      <c r="C67" s="92"/>
      <c r="E67" s="94"/>
      <c r="F67" s="97"/>
      <c r="H67" s="96"/>
      <c r="I67" s="95"/>
      <c r="K67" s="96"/>
      <c r="L67" s="95"/>
      <c r="N67" s="96"/>
      <c r="O67" s="74"/>
      <c r="P67" s="74"/>
      <c r="Q67" s="74"/>
      <c r="R67" s="74"/>
      <c r="S67" s="74"/>
      <c r="T67" s="74"/>
      <c r="U67" s="74"/>
      <c r="V67" s="74"/>
      <c r="W67" s="74"/>
      <c r="X67" s="74"/>
      <c r="Y67" s="74"/>
      <c r="Z67" s="74"/>
      <c r="AA67" s="74"/>
      <c r="AB67" s="74"/>
      <c r="AC67" s="74"/>
      <c r="AD67" s="74"/>
    </row>
    <row r="68" spans="2:31" s="93" customFormat="1" ht="15" customHeight="1">
      <c r="B68" s="91"/>
      <c r="C68" s="92"/>
      <c r="E68" s="94"/>
      <c r="F68" s="97"/>
      <c r="H68" s="96"/>
      <c r="I68" s="95"/>
      <c r="K68" s="96"/>
      <c r="L68" s="95"/>
      <c r="N68" s="96"/>
      <c r="O68" s="74"/>
      <c r="P68" s="74"/>
      <c r="Q68" s="74"/>
      <c r="R68" s="74"/>
      <c r="S68" s="74"/>
      <c r="T68" s="74"/>
      <c r="U68" s="74"/>
      <c r="V68" s="74"/>
      <c r="W68" s="74"/>
      <c r="X68" s="74"/>
      <c r="Y68" s="74"/>
      <c r="Z68" s="74"/>
      <c r="AA68" s="74"/>
      <c r="AB68" s="74"/>
      <c r="AC68" s="74"/>
      <c r="AD68" s="74"/>
    </row>
    <row r="69" spans="2:31" s="93" customFormat="1" ht="15" customHeight="1">
      <c r="B69" s="91"/>
      <c r="C69" s="92"/>
      <c r="E69" s="94"/>
      <c r="F69" s="97"/>
      <c r="H69" s="96"/>
      <c r="I69" s="95"/>
      <c r="K69" s="96"/>
      <c r="L69" s="95"/>
      <c r="N69" s="96"/>
      <c r="O69" s="74"/>
      <c r="P69" s="74"/>
      <c r="Q69" s="74"/>
      <c r="R69" s="74"/>
      <c r="S69" s="74"/>
      <c r="T69" s="74"/>
      <c r="U69" s="74"/>
      <c r="V69" s="74"/>
      <c r="W69" s="74"/>
      <c r="X69" s="74"/>
      <c r="Y69" s="74"/>
      <c r="Z69" s="74"/>
      <c r="AA69" s="74"/>
      <c r="AB69" s="74"/>
      <c r="AC69" s="74"/>
      <c r="AD69" s="74"/>
    </row>
    <row r="70" spans="2:31" s="93" customFormat="1" ht="15" customHeight="1">
      <c r="B70" s="91"/>
      <c r="C70" s="92"/>
      <c r="E70" s="94"/>
      <c r="F70" s="97"/>
      <c r="H70" s="96"/>
      <c r="I70" s="95"/>
      <c r="K70" s="96"/>
      <c r="L70" s="95"/>
      <c r="N70" s="96"/>
      <c r="O70" s="74"/>
      <c r="P70" s="74"/>
      <c r="Q70" s="74"/>
      <c r="R70" s="74"/>
      <c r="S70" s="74"/>
      <c r="T70" s="74"/>
      <c r="U70" s="74"/>
      <c r="V70" s="74"/>
      <c r="W70" s="74"/>
      <c r="X70" s="74"/>
      <c r="Y70" s="74"/>
      <c r="Z70" s="74"/>
      <c r="AA70" s="74"/>
      <c r="AB70" s="74"/>
      <c r="AC70" s="74"/>
      <c r="AD70" s="74"/>
    </row>
    <row r="74" spans="2:31" s="93" customFormat="1" ht="15" customHeight="1">
      <c r="B74" s="91"/>
      <c r="C74" s="92"/>
      <c r="E74" s="94"/>
      <c r="F74" s="97"/>
      <c r="H74" s="96"/>
      <c r="I74" s="95"/>
      <c r="K74" s="96"/>
      <c r="L74" s="95"/>
      <c r="N74" s="96"/>
      <c r="O74" s="74"/>
      <c r="P74" s="74"/>
      <c r="Q74" s="74"/>
      <c r="R74" s="74"/>
      <c r="S74" s="74"/>
      <c r="T74" s="74"/>
      <c r="U74" s="74"/>
      <c r="V74" s="74"/>
      <c r="W74" s="74"/>
      <c r="X74" s="74"/>
      <c r="Y74" s="74"/>
      <c r="Z74" s="74"/>
      <c r="AA74" s="74"/>
      <c r="AB74" s="74"/>
      <c r="AC74" s="74"/>
      <c r="AD74" s="74"/>
    </row>
    <row r="75" spans="2:31" s="93" customFormat="1" ht="15" customHeight="1">
      <c r="B75" s="91"/>
      <c r="C75" s="92"/>
      <c r="E75" s="94"/>
      <c r="F75" s="97"/>
      <c r="H75" s="96"/>
      <c r="I75" s="95"/>
      <c r="K75" s="96"/>
      <c r="L75" s="95"/>
      <c r="N75" s="96"/>
      <c r="O75" s="74"/>
      <c r="P75" s="74"/>
      <c r="Q75" s="74"/>
      <c r="R75" s="74"/>
      <c r="S75" s="74"/>
      <c r="T75" s="74"/>
      <c r="U75" s="74"/>
      <c r="V75" s="74"/>
      <c r="W75" s="74"/>
      <c r="X75" s="74"/>
      <c r="Y75" s="74"/>
      <c r="Z75" s="74"/>
      <c r="AA75" s="74"/>
      <c r="AB75" s="74"/>
      <c r="AC75" s="74"/>
      <c r="AD75" s="74"/>
    </row>
    <row r="76" spans="2:31" s="93" customFormat="1" ht="15" customHeight="1">
      <c r="B76" s="91"/>
      <c r="C76" s="92"/>
      <c r="E76" s="94"/>
      <c r="F76" s="97"/>
      <c r="H76" s="96"/>
      <c r="I76" s="95"/>
      <c r="K76" s="96"/>
      <c r="L76" s="95"/>
      <c r="N76" s="96"/>
      <c r="O76" s="74"/>
      <c r="P76" s="74"/>
      <c r="Q76" s="74"/>
      <c r="R76" s="74"/>
      <c r="S76" s="74"/>
      <c r="T76" s="74"/>
      <c r="U76" s="74"/>
      <c r="V76" s="74"/>
      <c r="W76" s="74"/>
      <c r="X76" s="74"/>
      <c r="Y76" s="74"/>
      <c r="Z76" s="74"/>
      <c r="AA76" s="74"/>
      <c r="AB76" s="74"/>
      <c r="AC76" s="74"/>
      <c r="AD76" s="74"/>
    </row>
    <row r="79" spans="2:31" ht="15" customHeight="1">
      <c r="Q79" s="1076" t="s">
        <v>534</v>
      </c>
      <c r="R79" s="1077" t="s">
        <v>55</v>
      </c>
      <c r="S79" s="1077" t="s">
        <v>56</v>
      </c>
      <c r="T79" s="1077" t="s">
        <v>57</v>
      </c>
      <c r="U79" s="1077" t="s">
        <v>58</v>
      </c>
      <c r="V79" s="1077" t="s">
        <v>535</v>
      </c>
      <c r="W79" s="1077" t="s">
        <v>536</v>
      </c>
      <c r="X79" s="1077" t="s">
        <v>844</v>
      </c>
      <c r="Y79" s="1077" t="s">
        <v>845</v>
      </c>
      <c r="Z79" s="1078" t="s">
        <v>1003</v>
      </c>
      <c r="AA79" s="1078" t="s">
        <v>1540</v>
      </c>
      <c r="AD79" s="1076" t="s">
        <v>534</v>
      </c>
      <c r="AE79" s="1077" t="s">
        <v>54</v>
      </c>
    </row>
    <row r="80" spans="2:31" s="93" customFormat="1" ht="15" customHeight="1">
      <c r="B80" s="91"/>
      <c r="C80" s="92"/>
      <c r="E80" s="94"/>
      <c r="F80" s="97"/>
      <c r="H80" s="96"/>
      <c r="I80" s="95"/>
      <c r="K80" s="96"/>
      <c r="L80" s="95"/>
      <c r="N80" s="96"/>
      <c r="O80" s="74"/>
      <c r="P80" s="74"/>
      <c r="Q80" s="1079" t="s">
        <v>60</v>
      </c>
      <c r="R80" s="1080">
        <v>386328</v>
      </c>
      <c r="S80" s="1080">
        <v>384411</v>
      </c>
      <c r="T80" s="1080">
        <v>388457</v>
      </c>
      <c r="U80" s="1080">
        <v>397937</v>
      </c>
      <c r="V80" s="1080">
        <v>410973</v>
      </c>
      <c r="W80" s="1080">
        <v>412639</v>
      </c>
      <c r="X80" s="1080">
        <v>414247</v>
      </c>
      <c r="Y80" s="1080">
        <v>419610</v>
      </c>
      <c r="Z80" s="1080">
        <v>421665</v>
      </c>
      <c r="AA80" s="1080">
        <v>426206</v>
      </c>
      <c r="AB80" s="74"/>
      <c r="AC80" s="74"/>
      <c r="AD80" s="1079" t="s">
        <v>60</v>
      </c>
      <c r="AE80" s="1080">
        <v>374732</v>
      </c>
    </row>
    <row r="81" spans="1:31" ht="30" customHeight="1">
      <c r="B81" s="1068" t="s">
        <v>534</v>
      </c>
      <c r="C81" s="1069" t="s">
        <v>1541</v>
      </c>
      <c r="D81" s="1077" t="s">
        <v>56</v>
      </c>
      <c r="E81" s="1077" t="s">
        <v>57</v>
      </c>
      <c r="F81" s="1077" t="s">
        <v>58</v>
      </c>
      <c r="G81" s="1077" t="s">
        <v>535</v>
      </c>
      <c r="H81" s="1077" t="s">
        <v>536</v>
      </c>
      <c r="I81" s="1077" t="s">
        <v>844</v>
      </c>
      <c r="J81" s="1077" t="s">
        <v>845</v>
      </c>
      <c r="K81" s="1078" t="s">
        <v>1003</v>
      </c>
      <c r="L81" s="1078" t="s">
        <v>1540</v>
      </c>
      <c r="M81" s="98" t="s">
        <v>537</v>
      </c>
      <c r="N81" s="99" t="s">
        <v>1127</v>
      </c>
      <c r="Q81" s="1076" t="s">
        <v>534</v>
      </c>
      <c r="R81" s="1077" t="s">
        <v>55</v>
      </c>
      <c r="S81" s="1077" t="s">
        <v>56</v>
      </c>
      <c r="T81" s="1077" t="s">
        <v>57</v>
      </c>
      <c r="U81" s="1077" t="s">
        <v>58</v>
      </c>
      <c r="V81" s="1077" t="s">
        <v>535</v>
      </c>
      <c r="W81" s="1077" t="s">
        <v>536</v>
      </c>
      <c r="X81" s="1077" t="s">
        <v>844</v>
      </c>
      <c r="Y81" s="1077" t="s">
        <v>845</v>
      </c>
      <c r="Z81" s="1078" t="s">
        <v>1003</v>
      </c>
      <c r="AA81" s="1078" t="s">
        <v>1540</v>
      </c>
      <c r="AD81" s="1076" t="s">
        <v>534</v>
      </c>
      <c r="AE81" s="1077" t="s">
        <v>54</v>
      </c>
    </row>
    <row r="82" spans="1:31" ht="30" customHeight="1">
      <c r="B82" s="1070" t="s">
        <v>60</v>
      </c>
      <c r="C82" s="1071">
        <v>386328</v>
      </c>
      <c r="D82" s="1071">
        <v>384411</v>
      </c>
      <c r="E82" s="1071">
        <v>388457</v>
      </c>
      <c r="F82" s="1071">
        <v>397937</v>
      </c>
      <c r="G82" s="1071">
        <v>410973</v>
      </c>
      <c r="H82" s="1071">
        <v>412639</v>
      </c>
      <c r="I82" s="1071">
        <v>414247</v>
      </c>
      <c r="J82" s="1071">
        <v>419610</v>
      </c>
      <c r="K82" s="1071">
        <v>421665</v>
      </c>
      <c r="L82" s="1071">
        <v>426206</v>
      </c>
      <c r="M82" s="663">
        <f>IF(OR(L82=0,K82=0),"-",(L82/K82)-1)</f>
        <v>1.0769212526531735E-2</v>
      </c>
      <c r="N82" s="664">
        <f>IF(OR(L82=0,C82=0),"-",(L82/C82)-1)</f>
        <v>0.10322316787807262</v>
      </c>
      <c r="Q82" s="1081" t="s">
        <v>1538</v>
      </c>
      <c r="R82" s="1075">
        <v>125928</v>
      </c>
      <c r="S82" s="1075">
        <v>127282</v>
      </c>
      <c r="T82" s="1075">
        <v>131534</v>
      </c>
      <c r="U82" s="1075">
        <v>140931</v>
      </c>
      <c r="V82" s="1075">
        <v>150399</v>
      </c>
      <c r="W82" s="1075">
        <v>135078</v>
      </c>
      <c r="X82" s="1075">
        <v>133902</v>
      </c>
      <c r="Y82" s="1075">
        <v>131161</v>
      </c>
      <c r="Z82" s="1075">
        <v>128111</v>
      </c>
      <c r="AA82" s="1075">
        <v>124162</v>
      </c>
      <c r="AD82" s="1081" t="s">
        <v>1538</v>
      </c>
      <c r="AE82" s="1075">
        <v>127905</v>
      </c>
    </row>
    <row r="83" spans="1:31" ht="30" customHeight="1">
      <c r="B83" s="1072" t="s">
        <v>1538</v>
      </c>
      <c r="C83" s="1073">
        <v>125928</v>
      </c>
      <c r="D83" s="1073">
        <v>127282</v>
      </c>
      <c r="E83" s="1073">
        <v>131534</v>
      </c>
      <c r="F83" s="1073">
        <v>140931</v>
      </c>
      <c r="G83" s="1073">
        <v>150399</v>
      </c>
      <c r="H83" s="1073">
        <v>135078</v>
      </c>
      <c r="I83" s="1073">
        <v>133902</v>
      </c>
      <c r="J83" s="1073">
        <v>131161</v>
      </c>
      <c r="K83" s="1073">
        <v>128111</v>
      </c>
      <c r="L83" s="1073">
        <v>124162</v>
      </c>
      <c r="M83" s="663">
        <f>IF(OR(L83=0,K83=0),"-",(L83/K83)-1)</f>
        <v>-3.0824831591354407E-2</v>
      </c>
      <c r="N83" s="664">
        <f>IF(OR(L83=0,C83=0),"-",(L83/C83)-1)</f>
        <v>-1.4023886665396113E-2</v>
      </c>
      <c r="Q83" s="1076" t="s">
        <v>534</v>
      </c>
      <c r="R83" s="1077" t="s">
        <v>55</v>
      </c>
      <c r="S83" s="1077" t="s">
        <v>56</v>
      </c>
      <c r="T83" s="1077" t="s">
        <v>57</v>
      </c>
      <c r="U83" s="1077" t="s">
        <v>58</v>
      </c>
      <c r="V83" s="1077" t="s">
        <v>535</v>
      </c>
      <c r="W83" s="1077" t="s">
        <v>536</v>
      </c>
      <c r="X83" s="1077" t="s">
        <v>844</v>
      </c>
      <c r="Y83" s="1077" t="s">
        <v>845</v>
      </c>
      <c r="Z83" s="1078" t="s">
        <v>1003</v>
      </c>
      <c r="AA83" s="1078" t="s">
        <v>1540</v>
      </c>
      <c r="AD83" s="1076" t="s">
        <v>534</v>
      </c>
      <c r="AE83" s="1077" t="s">
        <v>54</v>
      </c>
    </row>
    <row r="84" spans="1:31" ht="30" customHeight="1">
      <c r="B84" s="1074" t="s">
        <v>1539</v>
      </c>
      <c r="C84" s="1075">
        <v>66371</v>
      </c>
      <c r="D84" s="1075">
        <v>71013</v>
      </c>
      <c r="E84" s="1075">
        <v>70856</v>
      </c>
      <c r="F84" s="1075">
        <v>74679</v>
      </c>
      <c r="G84" s="1075">
        <v>78664</v>
      </c>
      <c r="H84" s="1075">
        <v>81981</v>
      </c>
      <c r="I84" s="1075">
        <v>85083</v>
      </c>
      <c r="J84" s="1075">
        <v>89133</v>
      </c>
      <c r="K84" s="1075">
        <v>92637</v>
      </c>
      <c r="L84" s="1075">
        <v>97223</v>
      </c>
      <c r="M84" s="663">
        <f t="shared" ref="M84:M88" si="0">IF(OR(L84=0,K84=0),"-",(L84/K84)-1)</f>
        <v>4.9505057374483297E-2</v>
      </c>
      <c r="N84" s="664">
        <f t="shared" ref="N84:N87" si="1">IF(OR(L84=0,C84=0),"-",(L84/C84)-1)</f>
        <v>0.46484157237347645</v>
      </c>
      <c r="Q84" s="1082" t="s">
        <v>1539</v>
      </c>
      <c r="R84" s="1075">
        <v>66371</v>
      </c>
      <c r="S84" s="1075">
        <v>71013</v>
      </c>
      <c r="T84" s="1075">
        <v>70856</v>
      </c>
      <c r="U84" s="1075">
        <v>74679</v>
      </c>
      <c r="V84" s="1075">
        <v>78664</v>
      </c>
      <c r="W84" s="1075">
        <v>81981</v>
      </c>
      <c r="X84" s="1075">
        <v>85083</v>
      </c>
      <c r="Y84" s="1075">
        <v>89133</v>
      </c>
      <c r="Z84" s="1075">
        <v>92637</v>
      </c>
      <c r="AA84" s="1075">
        <v>97223</v>
      </c>
      <c r="AD84" s="1082" t="s">
        <v>1539</v>
      </c>
      <c r="AE84" s="1075">
        <v>63459</v>
      </c>
    </row>
    <row r="85" spans="1:31" ht="30" customHeight="1">
      <c r="B85" s="1072" t="s">
        <v>119</v>
      </c>
      <c r="C85" s="1075">
        <v>44114</v>
      </c>
      <c r="D85" s="1075">
        <v>45805</v>
      </c>
      <c r="E85" s="1075">
        <v>47251</v>
      </c>
      <c r="F85" s="1075">
        <v>49983</v>
      </c>
      <c r="G85" s="1075">
        <v>55634</v>
      </c>
      <c r="H85" s="1075">
        <v>59270</v>
      </c>
      <c r="I85" s="1075">
        <v>64285</v>
      </c>
      <c r="J85" s="1075">
        <v>67424</v>
      </c>
      <c r="K85" s="1075">
        <v>70337</v>
      </c>
      <c r="L85" s="1075">
        <v>72754</v>
      </c>
      <c r="M85" s="663">
        <f t="shared" si="0"/>
        <v>3.4363137466767224E-2</v>
      </c>
      <c r="N85" s="664">
        <f t="shared" si="1"/>
        <v>0.649227002765562</v>
      </c>
      <c r="Q85" s="1081" t="s">
        <v>119</v>
      </c>
      <c r="R85" s="1075">
        <v>44114</v>
      </c>
      <c r="S85" s="1075">
        <v>45805</v>
      </c>
      <c r="T85" s="1075">
        <v>47251</v>
      </c>
      <c r="U85" s="1075">
        <v>49983</v>
      </c>
      <c r="V85" s="1075">
        <v>55634</v>
      </c>
      <c r="W85" s="1075">
        <v>59270</v>
      </c>
      <c r="X85" s="1075">
        <v>64285</v>
      </c>
      <c r="Y85" s="1075">
        <v>67424</v>
      </c>
      <c r="Z85" s="1075">
        <v>70337</v>
      </c>
      <c r="AA85" s="1075">
        <v>72754</v>
      </c>
      <c r="AD85" s="1081" t="s">
        <v>119</v>
      </c>
      <c r="AE85" s="1075">
        <v>42736</v>
      </c>
    </row>
    <row r="86" spans="1:31" ht="30" customHeight="1">
      <c r="B86" s="1072" t="s">
        <v>59</v>
      </c>
      <c r="C86" s="1075">
        <v>50201</v>
      </c>
      <c r="D86" s="1075">
        <v>52890</v>
      </c>
      <c r="E86" s="1075">
        <v>54436</v>
      </c>
      <c r="F86" s="1075">
        <v>56891</v>
      </c>
      <c r="G86" s="1075">
        <v>61854</v>
      </c>
      <c r="H86" s="1075">
        <v>62349</v>
      </c>
      <c r="I86" s="1075">
        <v>63252</v>
      </c>
      <c r="J86" s="1075">
        <v>66245</v>
      </c>
      <c r="K86" s="1075">
        <v>70174</v>
      </c>
      <c r="L86" s="1075">
        <v>70025</v>
      </c>
      <c r="M86" s="663">
        <f t="shared" si="0"/>
        <v>-2.1232935275172782E-3</v>
      </c>
      <c r="N86" s="664">
        <f t="shared" si="1"/>
        <v>0.39489253202127439</v>
      </c>
      <c r="Q86" s="1081" t="s">
        <v>59</v>
      </c>
      <c r="R86" s="1075">
        <v>50201</v>
      </c>
      <c r="S86" s="1075">
        <v>52890</v>
      </c>
      <c r="T86" s="1075">
        <v>54436</v>
      </c>
      <c r="U86" s="1075">
        <v>56891</v>
      </c>
      <c r="V86" s="1075">
        <v>61854</v>
      </c>
      <c r="W86" s="1075">
        <v>62349</v>
      </c>
      <c r="X86" s="1075">
        <v>63252</v>
      </c>
      <c r="Y86" s="1075">
        <v>66245</v>
      </c>
      <c r="Z86" s="1075">
        <v>70174</v>
      </c>
      <c r="AA86" s="1075">
        <v>70025</v>
      </c>
      <c r="AD86" s="1081" t="s">
        <v>59</v>
      </c>
      <c r="AE86" s="1075">
        <v>47376</v>
      </c>
    </row>
    <row r="87" spans="1:31" ht="30" customHeight="1">
      <c r="B87" s="1072" t="s">
        <v>173</v>
      </c>
      <c r="C87" s="1075">
        <v>63017</v>
      </c>
      <c r="D87" s="1075">
        <v>59431</v>
      </c>
      <c r="E87" s="1075">
        <v>62126</v>
      </c>
      <c r="F87" s="1075">
        <v>63011</v>
      </c>
      <c r="G87" s="1075">
        <v>65070</v>
      </c>
      <c r="H87" s="1075">
        <v>67148</v>
      </c>
      <c r="I87" s="1075">
        <v>67258</v>
      </c>
      <c r="J87" s="1075">
        <v>67997</v>
      </c>
      <c r="K87" s="1075">
        <v>64968</v>
      </c>
      <c r="L87" s="1075">
        <v>62887</v>
      </c>
      <c r="M87" s="663">
        <f t="shared" si="0"/>
        <v>-3.2031153798793288E-2</v>
      </c>
      <c r="N87" s="664">
        <f t="shared" si="1"/>
        <v>-2.0629353983845355E-3</v>
      </c>
      <c r="Q87" s="1081" t="s">
        <v>173</v>
      </c>
      <c r="R87" s="1075">
        <v>63017</v>
      </c>
      <c r="S87" s="1075">
        <v>59431</v>
      </c>
      <c r="T87" s="1075">
        <v>62126</v>
      </c>
      <c r="U87" s="1075">
        <v>63011</v>
      </c>
      <c r="V87" s="1075">
        <v>65070</v>
      </c>
      <c r="W87" s="1075">
        <v>67148</v>
      </c>
      <c r="X87" s="1075">
        <v>67258</v>
      </c>
      <c r="Y87" s="1075">
        <v>67997</v>
      </c>
      <c r="Z87" s="1075">
        <v>64968</v>
      </c>
      <c r="AA87" s="1075">
        <v>62887</v>
      </c>
      <c r="AD87" s="1081" t="s">
        <v>173</v>
      </c>
      <c r="AE87" s="1075">
        <v>63526</v>
      </c>
    </row>
    <row r="88" spans="1:31" ht="30" customHeight="1">
      <c r="B88" s="1072" t="s">
        <v>7</v>
      </c>
      <c r="C88" s="1075">
        <v>60578</v>
      </c>
      <c r="D88" s="1075">
        <v>59627</v>
      </c>
      <c r="E88" s="1075">
        <v>58374</v>
      </c>
      <c r="F88" s="1075">
        <v>56767</v>
      </c>
      <c r="G88" s="1075">
        <v>55927</v>
      </c>
      <c r="H88" s="1075">
        <v>56217</v>
      </c>
      <c r="I88" s="1075">
        <v>54377</v>
      </c>
      <c r="J88" s="1075">
        <v>54014</v>
      </c>
      <c r="K88" s="1075">
        <v>53400</v>
      </c>
      <c r="L88" s="1075">
        <v>52426</v>
      </c>
      <c r="M88" s="663">
        <f t="shared" si="0"/>
        <v>-1.823970037453182E-2</v>
      </c>
      <c r="N88" s="664">
        <f>IF(OR(L88=0,C88=0),"-",(L88/C88)-1)</f>
        <v>-0.13457030605170195</v>
      </c>
      <c r="Q88" s="1081" t="s">
        <v>7</v>
      </c>
      <c r="R88" s="1075">
        <v>60578</v>
      </c>
      <c r="S88" s="1075">
        <v>59627</v>
      </c>
      <c r="T88" s="1075">
        <v>58374</v>
      </c>
      <c r="U88" s="1075">
        <v>56767</v>
      </c>
      <c r="V88" s="1075">
        <v>55927</v>
      </c>
      <c r="W88" s="1075">
        <v>56217</v>
      </c>
      <c r="X88" s="1075">
        <v>54377</v>
      </c>
      <c r="Y88" s="1075">
        <v>54014</v>
      </c>
      <c r="Z88" s="1075">
        <v>53400</v>
      </c>
      <c r="AA88" s="1075">
        <v>52426</v>
      </c>
      <c r="AD88" s="1081" t="s">
        <v>7</v>
      </c>
      <c r="AE88" s="1075">
        <v>61527</v>
      </c>
    </row>
    <row r="89" spans="1:31" s="1048" customFormat="1" ht="13.5">
      <c r="B89" s="1057"/>
    </row>
    <row r="90" spans="1:31" s="1048" customFormat="1" ht="17.25">
      <c r="A90" s="1054" t="s">
        <v>1542</v>
      </c>
      <c r="B90" s="1055"/>
      <c r="C90" s="1056"/>
      <c r="D90" s="1056"/>
    </row>
    <row r="91" spans="1:31" s="1048" customFormat="1" ht="19.5" customHeight="1">
      <c r="B91" s="1057"/>
    </row>
    <row r="92" spans="1:31" s="1048" customFormat="1" ht="44.25" customHeight="1">
      <c r="B92" s="1686" t="s">
        <v>1128</v>
      </c>
      <c r="C92" s="1686"/>
      <c r="D92" s="1686"/>
      <c r="E92" s="1686"/>
      <c r="F92" s="1686"/>
      <c r="G92" s="1686"/>
      <c r="H92" s="1686"/>
      <c r="I92" s="1686"/>
      <c r="J92" s="1686"/>
      <c r="K92" s="1686"/>
      <c r="L92" s="1686"/>
      <c r="M92" s="1686"/>
      <c r="N92" s="1686"/>
    </row>
    <row r="93" spans="1:31" s="1048" customFormat="1" ht="19.5" customHeight="1">
      <c r="B93" s="1057"/>
    </row>
    <row r="94" spans="1:31" s="1048" customFormat="1" ht="75.75" customHeight="1">
      <c r="B94" s="1686" t="s">
        <v>1170</v>
      </c>
      <c r="C94" s="1686"/>
      <c r="D94" s="1686"/>
      <c r="E94" s="1686"/>
      <c r="F94" s="1686"/>
      <c r="G94" s="1686"/>
      <c r="H94" s="1686"/>
      <c r="I94" s="1686"/>
      <c r="J94" s="1686"/>
      <c r="K94" s="1686"/>
      <c r="L94" s="1686"/>
      <c r="M94" s="1686"/>
      <c r="N94" s="1686"/>
    </row>
    <row r="95" spans="1:31" s="1048" customFormat="1" ht="19.5" customHeight="1">
      <c r="B95" s="1057"/>
    </row>
    <row r="96" spans="1:31" s="1048" customFormat="1" ht="384" customHeight="1">
      <c r="B96" s="1686" t="s">
        <v>1171</v>
      </c>
      <c r="C96" s="1686"/>
      <c r="D96" s="1686"/>
      <c r="E96" s="1686"/>
      <c r="F96" s="1686"/>
      <c r="G96" s="1686"/>
      <c r="H96" s="1686"/>
      <c r="I96" s="1686"/>
      <c r="J96" s="1686"/>
      <c r="K96" s="1686"/>
      <c r="L96" s="1686"/>
      <c r="M96" s="1686"/>
      <c r="N96" s="1686"/>
    </row>
    <row r="97" spans="2:15" s="1048" customFormat="1" ht="16.5" customHeight="1">
      <c r="B97" s="1057"/>
    </row>
    <row r="98" spans="2:15" s="1048" customFormat="1" ht="194.25" customHeight="1">
      <c r="B98" s="1686" t="s">
        <v>1172</v>
      </c>
      <c r="C98" s="1686"/>
      <c r="D98" s="1686"/>
      <c r="E98" s="1686"/>
      <c r="F98" s="1686"/>
      <c r="G98" s="1686"/>
      <c r="H98" s="1686"/>
      <c r="I98" s="1686"/>
      <c r="J98" s="1686"/>
      <c r="K98" s="1686"/>
      <c r="L98" s="1686"/>
      <c r="M98" s="1686"/>
      <c r="N98" s="1686"/>
    </row>
    <row r="99" spans="2:15" s="1048" customFormat="1" ht="15" customHeight="1">
      <c r="B99" s="1685" t="s">
        <v>1543</v>
      </c>
      <c r="C99" s="1685"/>
      <c r="D99" s="1685"/>
      <c r="E99" s="1685"/>
      <c r="F99" s="1685"/>
      <c r="G99" s="1685"/>
      <c r="H99" s="1685"/>
      <c r="I99" s="1685"/>
      <c r="J99" s="1685"/>
      <c r="K99" s="1685"/>
      <c r="L99" s="1685"/>
    </row>
    <row r="100" spans="2:15" s="1048" customFormat="1" ht="187.5" customHeight="1">
      <c r="B100" s="1688" t="s">
        <v>1173</v>
      </c>
      <c r="C100" s="1688"/>
      <c r="D100" s="1688"/>
      <c r="E100" s="1688"/>
      <c r="F100" s="1688"/>
      <c r="G100" s="1688"/>
      <c r="H100" s="1688"/>
      <c r="I100" s="1688"/>
      <c r="J100" s="1688"/>
      <c r="K100" s="1688"/>
      <c r="L100" s="1688"/>
      <c r="M100" s="1688"/>
      <c r="N100" s="1688"/>
    </row>
    <row r="101" spans="2:15" s="1048" customFormat="1" ht="15" customHeight="1">
      <c r="B101" s="1685" t="s">
        <v>1543</v>
      </c>
      <c r="C101" s="1685"/>
      <c r="D101" s="1685"/>
      <c r="E101" s="1685"/>
      <c r="F101" s="1685"/>
      <c r="G101" s="1685"/>
      <c r="H101" s="1685"/>
      <c r="I101" s="1685"/>
      <c r="J101" s="1685"/>
      <c r="K101" s="1685"/>
      <c r="L101" s="1685"/>
    </row>
    <row r="102" spans="2:15" s="1048" customFormat="1" ht="88.5" customHeight="1">
      <c r="B102" s="1688" t="s">
        <v>1129</v>
      </c>
      <c r="C102" s="1688"/>
      <c r="D102" s="1688"/>
      <c r="E102" s="1688"/>
      <c r="F102" s="1688"/>
      <c r="G102" s="1688"/>
      <c r="H102" s="1688"/>
      <c r="I102" s="1688"/>
      <c r="J102" s="1688"/>
      <c r="K102" s="1688"/>
      <c r="L102" s="1688"/>
      <c r="M102" s="1688"/>
      <c r="N102" s="1688"/>
    </row>
    <row r="103" spans="2:15" s="1048" customFormat="1" ht="21.75" customHeight="1">
      <c r="B103" s="1685" t="s">
        <v>1543</v>
      </c>
      <c r="C103" s="1685"/>
      <c r="D103" s="1685"/>
      <c r="E103" s="1685"/>
      <c r="F103" s="1685"/>
      <c r="G103" s="1685"/>
      <c r="H103" s="1685"/>
      <c r="I103" s="1685"/>
      <c r="J103" s="1685"/>
      <c r="K103" s="1685"/>
      <c r="L103" s="1685"/>
    </row>
    <row r="104" spans="2:15" s="1062" customFormat="1" ht="150.75" customHeight="1">
      <c r="B104" s="1684" t="s">
        <v>1408</v>
      </c>
      <c r="C104" s="1684"/>
      <c r="D104" s="1684"/>
      <c r="E104" s="1684"/>
      <c r="F104" s="1684"/>
      <c r="G104" s="1684"/>
      <c r="H104" s="1684"/>
      <c r="I104" s="1684"/>
      <c r="J104" s="1684"/>
      <c r="K104" s="1684"/>
      <c r="L104" s="1684"/>
      <c r="M104" s="1684"/>
      <c r="N104" s="1684"/>
      <c r="O104" s="1059"/>
    </row>
    <row r="105" spans="2:15" s="1062" customFormat="1" ht="21.75" customHeight="1">
      <c r="B105" s="1063"/>
      <c r="C105" s="1064"/>
      <c r="D105" s="1064"/>
      <c r="E105" s="1064"/>
      <c r="F105" s="1064"/>
      <c r="G105" s="1064"/>
      <c r="H105" s="1064"/>
      <c r="I105" s="1064"/>
      <c r="J105" s="1064"/>
      <c r="K105" s="1064"/>
      <c r="L105" s="1064"/>
      <c r="M105" s="1065"/>
      <c r="N105" s="1065"/>
      <c r="O105" s="1059"/>
    </row>
    <row r="106" spans="2:15" s="1062" customFormat="1" ht="106.5" customHeight="1">
      <c r="B106" s="1684" t="s">
        <v>1409</v>
      </c>
      <c r="C106" s="1684"/>
      <c r="D106" s="1684"/>
      <c r="E106" s="1684"/>
      <c r="F106" s="1684"/>
      <c r="G106" s="1684"/>
      <c r="H106" s="1684"/>
      <c r="I106" s="1684"/>
      <c r="J106" s="1684"/>
      <c r="K106" s="1684"/>
      <c r="L106" s="1684"/>
      <c r="M106" s="1684"/>
      <c r="N106" s="1684"/>
      <c r="O106" s="1059"/>
    </row>
    <row r="107" spans="2:15" s="1062" customFormat="1" ht="19.5" customHeight="1">
      <c r="B107" s="1063"/>
      <c r="C107" s="1064"/>
      <c r="D107" s="1064"/>
      <c r="E107" s="1064"/>
      <c r="F107" s="1064"/>
      <c r="G107" s="1064"/>
      <c r="H107" s="1064"/>
      <c r="I107" s="1064"/>
      <c r="J107" s="1064"/>
      <c r="K107" s="1064"/>
      <c r="L107" s="1064"/>
      <c r="M107" s="1065"/>
      <c r="N107" s="1065"/>
      <c r="O107" s="1059"/>
    </row>
    <row r="108" spans="2:15" s="1062" customFormat="1" ht="45" customHeight="1">
      <c r="B108" s="1684" t="s">
        <v>1005</v>
      </c>
      <c r="C108" s="1684"/>
      <c r="D108" s="1684"/>
      <c r="E108" s="1684"/>
      <c r="F108" s="1684"/>
      <c r="G108" s="1684"/>
      <c r="H108" s="1684"/>
      <c r="I108" s="1684"/>
      <c r="J108" s="1684"/>
      <c r="K108" s="1684"/>
      <c r="L108" s="1684"/>
      <c r="M108" s="1684"/>
      <c r="N108" s="1684"/>
      <c r="O108" s="1059"/>
    </row>
    <row r="109" spans="2:15" s="1062" customFormat="1" ht="20.25" customHeight="1">
      <c r="B109" s="1063"/>
      <c r="C109" s="1064"/>
      <c r="D109" s="1064"/>
      <c r="E109" s="1064"/>
      <c r="F109" s="1064"/>
      <c r="G109" s="1064"/>
      <c r="H109" s="1064"/>
      <c r="I109" s="1064"/>
      <c r="J109" s="1064"/>
      <c r="K109" s="1064"/>
      <c r="L109" s="1064"/>
      <c r="M109" s="1065"/>
      <c r="N109" s="1065"/>
      <c r="O109" s="1059"/>
    </row>
    <row r="110" spans="2:15" s="1062" customFormat="1" ht="78.75" customHeight="1">
      <c r="B110" s="1684" t="s">
        <v>1544</v>
      </c>
      <c r="C110" s="1684"/>
      <c r="D110" s="1684"/>
      <c r="E110" s="1684"/>
      <c r="F110" s="1684"/>
      <c r="G110" s="1684"/>
      <c r="H110" s="1684"/>
      <c r="I110" s="1684"/>
      <c r="J110" s="1684"/>
      <c r="K110" s="1684"/>
      <c r="L110" s="1684"/>
      <c r="M110" s="1684"/>
      <c r="N110" s="1684"/>
      <c r="O110" s="1059"/>
    </row>
    <row r="111" spans="2:15" s="1062" customFormat="1" ht="21" customHeight="1">
      <c r="B111" s="1063"/>
      <c r="C111" s="1064"/>
      <c r="D111" s="1064"/>
      <c r="E111" s="1064"/>
      <c r="F111" s="1064"/>
      <c r="G111" s="1064"/>
      <c r="H111" s="1064"/>
      <c r="I111" s="1064"/>
      <c r="J111" s="1064"/>
      <c r="K111" s="1064"/>
      <c r="L111" s="1064"/>
      <c r="M111" s="1065"/>
      <c r="N111" s="1065"/>
      <c r="O111" s="1059"/>
    </row>
    <row r="112" spans="2:15" s="1062" customFormat="1" ht="106.5" customHeight="1">
      <c r="B112" s="1684" t="s">
        <v>1410</v>
      </c>
      <c r="C112" s="1684"/>
      <c r="D112" s="1684"/>
      <c r="E112" s="1684"/>
      <c r="F112" s="1684"/>
      <c r="G112" s="1684"/>
      <c r="H112" s="1684"/>
      <c r="I112" s="1684"/>
      <c r="J112" s="1684"/>
      <c r="K112" s="1684"/>
      <c r="L112" s="1684"/>
      <c r="M112" s="1684"/>
      <c r="N112" s="1684"/>
      <c r="O112" s="1059"/>
    </row>
    <row r="113" spans="1:15" s="1062" customFormat="1" ht="21.75" customHeight="1">
      <c r="B113" s="1689" t="s">
        <v>1543</v>
      </c>
      <c r="C113" s="1689"/>
      <c r="D113" s="1689"/>
      <c r="E113" s="1689"/>
      <c r="F113" s="1689"/>
      <c r="G113" s="1689"/>
      <c r="H113" s="1689"/>
      <c r="I113" s="1689"/>
      <c r="J113" s="1689"/>
      <c r="K113" s="1689"/>
      <c r="L113" s="1689"/>
    </row>
    <row r="114" spans="1:15" s="1048" customFormat="1" ht="109.5" customHeight="1">
      <c r="B114" s="1685" t="s">
        <v>1545</v>
      </c>
      <c r="C114" s="1685"/>
      <c r="D114" s="1685"/>
      <c r="E114" s="1685"/>
      <c r="F114" s="1685"/>
      <c r="G114" s="1685"/>
      <c r="H114" s="1685"/>
      <c r="I114" s="1685"/>
      <c r="J114" s="1685"/>
      <c r="K114" s="1685"/>
      <c r="L114" s="1685"/>
      <c r="M114" s="1685"/>
      <c r="N114" s="1685"/>
    </row>
    <row r="115" spans="1:15" s="1048" customFormat="1" ht="12" customHeight="1">
      <c r="B115" s="1685" t="s">
        <v>1543</v>
      </c>
      <c r="C115" s="1685"/>
      <c r="D115" s="1685"/>
      <c r="E115" s="1685"/>
      <c r="F115" s="1685"/>
      <c r="G115" s="1685"/>
      <c r="H115" s="1685"/>
      <c r="I115" s="1685"/>
      <c r="J115" s="1685"/>
      <c r="K115" s="1685"/>
      <c r="L115" s="1685"/>
    </row>
    <row r="116" spans="1:15" s="1048" customFormat="1" ht="81" customHeight="1">
      <c r="B116" s="1688" t="s">
        <v>1130</v>
      </c>
      <c r="C116" s="1685"/>
      <c r="D116" s="1685"/>
      <c r="E116" s="1685"/>
      <c r="F116" s="1685"/>
      <c r="G116" s="1685"/>
      <c r="H116" s="1685"/>
      <c r="I116" s="1685"/>
      <c r="J116" s="1685"/>
      <c r="K116" s="1685"/>
      <c r="L116" s="1685"/>
      <c r="M116" s="1685"/>
      <c r="N116" s="1685"/>
    </row>
    <row r="117" spans="1:15" s="1048" customFormat="1" ht="16.5" customHeight="1">
      <c r="B117" s="1685" t="s">
        <v>1543</v>
      </c>
      <c r="C117" s="1685"/>
      <c r="D117" s="1685"/>
      <c r="E117" s="1685"/>
      <c r="F117" s="1685"/>
      <c r="G117" s="1685"/>
      <c r="H117" s="1685"/>
      <c r="I117" s="1685"/>
      <c r="J117" s="1685"/>
      <c r="K117" s="1685"/>
      <c r="L117" s="1685"/>
    </row>
    <row r="118" spans="1:15" s="1048" customFormat="1" ht="176.25" customHeight="1">
      <c r="B118" s="1685" t="s">
        <v>1131</v>
      </c>
      <c r="C118" s="1685"/>
      <c r="D118" s="1685"/>
      <c r="E118" s="1685"/>
      <c r="F118" s="1685"/>
      <c r="G118" s="1685"/>
      <c r="H118" s="1685"/>
      <c r="I118" s="1685"/>
      <c r="J118" s="1685"/>
      <c r="K118" s="1685"/>
      <c r="L118" s="1685"/>
      <c r="M118" s="1685"/>
      <c r="N118" s="1685"/>
    </row>
    <row r="119" spans="1:15" s="1048" customFormat="1" ht="16.5" customHeight="1">
      <c r="B119" s="1685" t="s">
        <v>1543</v>
      </c>
      <c r="C119" s="1685"/>
      <c r="D119" s="1685"/>
      <c r="E119" s="1685"/>
      <c r="F119" s="1685"/>
      <c r="G119" s="1685"/>
      <c r="H119" s="1685"/>
      <c r="I119" s="1685"/>
      <c r="J119" s="1685"/>
      <c r="K119" s="1685"/>
      <c r="L119" s="1685"/>
    </row>
    <row r="120" spans="1:15" s="1048" customFormat="1" ht="140.25" customHeight="1">
      <c r="B120" s="1688" t="s">
        <v>1132</v>
      </c>
      <c r="C120" s="1688"/>
      <c r="D120" s="1688"/>
      <c r="E120" s="1688"/>
      <c r="F120" s="1688"/>
      <c r="G120" s="1688"/>
      <c r="H120" s="1688"/>
      <c r="I120" s="1688"/>
      <c r="J120" s="1688"/>
      <c r="K120" s="1688"/>
      <c r="L120" s="1688"/>
      <c r="M120" s="1688"/>
      <c r="N120" s="1688"/>
    </row>
    <row r="121" spans="1:15" s="1048" customFormat="1" ht="16.5" customHeight="1">
      <c r="B121" s="1685" t="s">
        <v>1543</v>
      </c>
      <c r="C121" s="1685"/>
      <c r="D121" s="1685"/>
      <c r="E121" s="1685"/>
      <c r="F121" s="1685"/>
      <c r="G121" s="1685"/>
      <c r="H121" s="1685"/>
      <c r="I121" s="1685"/>
      <c r="J121" s="1685"/>
      <c r="K121" s="1685"/>
      <c r="L121" s="1685"/>
    </row>
    <row r="122" spans="1:15" s="1048" customFormat="1" ht="142.5" customHeight="1">
      <c r="B122" s="1688" t="s">
        <v>1133</v>
      </c>
      <c r="C122" s="1688"/>
      <c r="D122" s="1688"/>
      <c r="E122" s="1688"/>
      <c r="F122" s="1688"/>
      <c r="G122" s="1688"/>
      <c r="H122" s="1688"/>
      <c r="I122" s="1688"/>
      <c r="J122" s="1688"/>
      <c r="K122" s="1688"/>
      <c r="L122" s="1688"/>
      <c r="M122" s="1688"/>
      <c r="N122" s="1688"/>
    </row>
    <row r="123" spans="1:15" s="1048" customFormat="1" ht="18.75" customHeight="1">
      <c r="B123" s="1685" t="s">
        <v>1543</v>
      </c>
      <c r="C123" s="1685"/>
      <c r="D123" s="1685"/>
      <c r="E123" s="1685"/>
      <c r="F123" s="1685"/>
      <c r="G123" s="1685"/>
      <c r="H123" s="1685"/>
      <c r="I123" s="1685"/>
      <c r="J123" s="1685"/>
      <c r="K123" s="1685"/>
      <c r="L123" s="1685"/>
    </row>
    <row r="124" spans="1:15" s="1048" customFormat="1" ht="17.25">
      <c r="A124" s="1054" t="s">
        <v>1546</v>
      </c>
      <c r="B124" s="1055"/>
      <c r="C124" s="1056"/>
    </row>
    <row r="125" spans="1:15" s="1048" customFormat="1" ht="15" customHeight="1">
      <c r="B125" s="1057"/>
    </row>
    <row r="126" spans="1:15" s="1048" customFormat="1" ht="125.25" customHeight="1">
      <c r="B126" s="1686" t="s">
        <v>1174</v>
      </c>
      <c r="C126" s="1686"/>
      <c r="D126" s="1686"/>
      <c r="E126" s="1686"/>
      <c r="F126" s="1686"/>
      <c r="G126" s="1686"/>
      <c r="H126" s="1686"/>
      <c r="I126" s="1686"/>
      <c r="J126" s="1686"/>
      <c r="K126" s="1686"/>
      <c r="L126" s="1686"/>
      <c r="M126" s="1686"/>
      <c r="N126" s="1686"/>
      <c r="O126" s="1083"/>
    </row>
    <row r="127" spans="1:15" s="1048" customFormat="1" ht="20.25" customHeight="1">
      <c r="B127" s="1685" t="s">
        <v>1543</v>
      </c>
      <c r="C127" s="1685"/>
      <c r="D127" s="1685"/>
      <c r="E127" s="1685"/>
      <c r="F127" s="1685"/>
      <c r="G127" s="1685"/>
      <c r="H127" s="1685"/>
      <c r="I127" s="1685"/>
      <c r="J127" s="1685"/>
      <c r="K127" s="1685"/>
      <c r="L127" s="1685"/>
    </row>
    <row r="128" spans="1:15" s="1048" customFormat="1" ht="123.75" customHeight="1">
      <c r="B128" s="1686" t="s">
        <v>1547</v>
      </c>
      <c r="C128" s="1686"/>
      <c r="D128" s="1686"/>
      <c r="E128" s="1686"/>
      <c r="F128" s="1686"/>
      <c r="G128" s="1686"/>
      <c r="H128" s="1686"/>
      <c r="I128" s="1686"/>
      <c r="J128" s="1686"/>
      <c r="K128" s="1686"/>
      <c r="L128" s="1686"/>
      <c r="M128" s="1686"/>
      <c r="N128" s="1686"/>
      <c r="O128" s="1083"/>
    </row>
    <row r="129" spans="2:15" s="1048" customFormat="1" ht="20.25" customHeight="1">
      <c r="B129" s="1685" t="s">
        <v>1543</v>
      </c>
      <c r="C129" s="1685"/>
      <c r="D129" s="1685"/>
      <c r="E129" s="1685"/>
      <c r="F129" s="1685"/>
      <c r="G129" s="1685"/>
      <c r="H129" s="1685"/>
      <c r="I129" s="1685"/>
      <c r="J129" s="1685"/>
      <c r="K129" s="1685"/>
      <c r="L129" s="1685"/>
    </row>
    <row r="130" spans="2:15" s="1048" customFormat="1" ht="105" customHeight="1">
      <c r="B130" s="1686" t="s">
        <v>1175</v>
      </c>
      <c r="C130" s="1686"/>
      <c r="D130" s="1686"/>
      <c r="E130" s="1686"/>
      <c r="F130" s="1686"/>
      <c r="G130" s="1686"/>
      <c r="H130" s="1686"/>
      <c r="I130" s="1686"/>
      <c r="J130" s="1686"/>
      <c r="K130" s="1686"/>
      <c r="L130" s="1686"/>
      <c r="M130" s="1686"/>
      <c r="N130" s="1686"/>
      <c r="O130" s="1083"/>
    </row>
    <row r="131" spans="2:15" s="1048" customFormat="1" ht="27" customHeight="1">
      <c r="B131" s="1685" t="s">
        <v>1543</v>
      </c>
      <c r="C131" s="1685"/>
      <c r="D131" s="1685"/>
      <c r="E131" s="1685"/>
      <c r="F131" s="1685"/>
      <c r="G131" s="1685"/>
      <c r="H131" s="1685"/>
      <c r="I131" s="1685"/>
      <c r="J131" s="1685"/>
      <c r="K131" s="1685"/>
      <c r="L131" s="1685"/>
    </row>
    <row r="132" spans="2:15" s="1048" customFormat="1" ht="81" customHeight="1">
      <c r="B132" s="1686" t="s">
        <v>1134</v>
      </c>
      <c r="C132" s="1686"/>
      <c r="D132" s="1686"/>
      <c r="E132" s="1686"/>
      <c r="F132" s="1686"/>
      <c r="G132" s="1686"/>
      <c r="H132" s="1686"/>
      <c r="I132" s="1686"/>
      <c r="J132" s="1686"/>
      <c r="K132" s="1686"/>
      <c r="L132" s="1686"/>
      <c r="M132" s="1686"/>
      <c r="N132" s="1686"/>
      <c r="O132" s="1083"/>
    </row>
    <row r="133" spans="2:15" s="1048" customFormat="1" ht="32.25" customHeight="1">
      <c r="B133" s="1685" t="s">
        <v>1543</v>
      </c>
      <c r="C133" s="1685"/>
      <c r="D133" s="1685"/>
      <c r="E133" s="1685"/>
      <c r="F133" s="1685"/>
      <c r="G133" s="1685"/>
      <c r="H133" s="1685"/>
      <c r="I133" s="1685"/>
      <c r="J133" s="1685"/>
      <c r="K133" s="1685"/>
      <c r="L133" s="1685"/>
    </row>
    <row r="134" spans="2:15" s="1048" customFormat="1" ht="203.25" customHeight="1">
      <c r="B134" s="1686" t="s">
        <v>1176</v>
      </c>
      <c r="C134" s="1686"/>
      <c r="D134" s="1686"/>
      <c r="E134" s="1686"/>
      <c r="F134" s="1686"/>
      <c r="G134" s="1686"/>
      <c r="H134" s="1686"/>
      <c r="I134" s="1686"/>
      <c r="J134" s="1686"/>
      <c r="K134" s="1686"/>
      <c r="L134" s="1686"/>
      <c r="M134" s="1686"/>
      <c r="N134" s="1686"/>
      <c r="O134" s="1083"/>
    </row>
    <row r="136" spans="2:15" s="1048" customFormat="1" ht="74.25" customHeight="1">
      <c r="B136" s="1687" t="s">
        <v>1135</v>
      </c>
      <c r="C136" s="1686"/>
      <c r="D136" s="1686"/>
      <c r="E136" s="1686"/>
      <c r="F136" s="1686"/>
      <c r="G136" s="1686"/>
      <c r="H136" s="1686"/>
      <c r="I136" s="1686"/>
      <c r="J136" s="1686"/>
      <c r="K136" s="1686"/>
      <c r="L136" s="1686"/>
      <c r="M136" s="1686"/>
      <c r="N136" s="1686"/>
      <c r="O136" s="1083"/>
    </row>
    <row r="137" spans="2:15" s="1062" customFormat="1" ht="23.25" customHeight="1">
      <c r="B137" s="1066"/>
      <c r="C137" s="1067"/>
      <c r="D137" s="1067"/>
      <c r="E137" s="1067"/>
      <c r="F137" s="1067"/>
      <c r="G137" s="1067"/>
      <c r="H137" s="1067"/>
      <c r="I137" s="1067"/>
      <c r="J137" s="1067"/>
      <c r="K137" s="1067"/>
      <c r="L137" s="1067"/>
      <c r="O137" s="1059"/>
    </row>
    <row r="138" spans="2:15" s="1062" customFormat="1" ht="137.25" customHeight="1">
      <c r="B138" s="1684" t="s">
        <v>1411</v>
      </c>
      <c r="C138" s="1684"/>
      <c r="D138" s="1684"/>
      <c r="E138" s="1684"/>
      <c r="F138" s="1684"/>
      <c r="G138" s="1684"/>
      <c r="H138" s="1684"/>
      <c r="I138" s="1684"/>
      <c r="J138" s="1684"/>
      <c r="K138" s="1684"/>
      <c r="L138" s="1684"/>
      <c r="M138" s="1684"/>
      <c r="N138" s="1684"/>
      <c r="O138" s="1059"/>
    </row>
    <row r="139" spans="2:15" s="1062" customFormat="1" ht="22.5" customHeight="1">
      <c r="B139" s="1063"/>
      <c r="C139" s="1064"/>
      <c r="D139" s="1064"/>
      <c r="E139" s="1064"/>
      <c r="F139" s="1064"/>
      <c r="G139" s="1064"/>
      <c r="H139" s="1064"/>
      <c r="I139" s="1064"/>
      <c r="J139" s="1064"/>
      <c r="K139" s="1064"/>
      <c r="L139" s="1064"/>
      <c r="M139" s="1065"/>
      <c r="N139" s="1065"/>
      <c r="O139" s="1059"/>
    </row>
    <row r="140" spans="2:15" s="1062" customFormat="1" ht="105" customHeight="1">
      <c r="B140" s="1684" t="s">
        <v>1412</v>
      </c>
      <c r="C140" s="1684"/>
      <c r="D140" s="1684"/>
      <c r="E140" s="1684"/>
      <c r="F140" s="1684"/>
      <c r="G140" s="1684"/>
      <c r="H140" s="1684"/>
      <c r="I140" s="1684"/>
      <c r="J140" s="1684"/>
      <c r="K140" s="1684"/>
      <c r="L140" s="1684"/>
      <c r="M140" s="1684"/>
      <c r="N140" s="1684"/>
      <c r="O140" s="1059"/>
    </row>
    <row r="141" spans="2:15" s="1062" customFormat="1" ht="23.25" customHeight="1">
      <c r="B141" s="1063"/>
      <c r="C141" s="1064"/>
      <c r="D141" s="1064"/>
      <c r="E141" s="1064"/>
      <c r="F141" s="1064"/>
      <c r="G141" s="1064"/>
      <c r="H141" s="1064"/>
      <c r="I141" s="1064"/>
      <c r="J141" s="1064"/>
      <c r="K141" s="1064"/>
      <c r="L141" s="1064"/>
      <c r="M141" s="1065"/>
      <c r="N141" s="1065"/>
      <c r="O141" s="1059"/>
    </row>
    <row r="142" spans="2:15" s="1062" customFormat="1" ht="120" customHeight="1">
      <c r="B142" s="1684" t="s">
        <v>1413</v>
      </c>
      <c r="C142" s="1684"/>
      <c r="D142" s="1684"/>
      <c r="E142" s="1684"/>
      <c r="F142" s="1684"/>
      <c r="G142" s="1684"/>
      <c r="H142" s="1684"/>
      <c r="I142" s="1684"/>
      <c r="J142" s="1684"/>
      <c r="K142" s="1684"/>
      <c r="L142" s="1684"/>
      <c r="M142" s="1684"/>
      <c r="N142" s="1684"/>
      <c r="O142" s="1059"/>
    </row>
  </sheetData>
  <mergeCells count="56">
    <mergeCell ref="B30:N30"/>
    <mergeCell ref="B8:N8"/>
    <mergeCell ref="B10:N10"/>
    <mergeCell ref="B12:N12"/>
    <mergeCell ref="B14:N14"/>
    <mergeCell ref="B16:N16"/>
    <mergeCell ref="B18:N18"/>
    <mergeCell ref="B20:N20"/>
    <mergeCell ref="B22:N22"/>
    <mergeCell ref="B24:N24"/>
    <mergeCell ref="B26:N26"/>
    <mergeCell ref="B28:N28"/>
    <mergeCell ref="B100:N100"/>
    <mergeCell ref="B32:N32"/>
    <mergeCell ref="B34:N34"/>
    <mergeCell ref="B36:N36"/>
    <mergeCell ref="B38:N38"/>
    <mergeCell ref="B40:N40"/>
    <mergeCell ref="B42:N42"/>
    <mergeCell ref="B92:N92"/>
    <mergeCell ref="B94:N94"/>
    <mergeCell ref="B96:N96"/>
    <mergeCell ref="B98:N98"/>
    <mergeCell ref="B99:L99"/>
    <mergeCell ref="B116:N116"/>
    <mergeCell ref="B101:L101"/>
    <mergeCell ref="B102:N102"/>
    <mergeCell ref="B103:L103"/>
    <mergeCell ref="B104:N104"/>
    <mergeCell ref="B106:N106"/>
    <mergeCell ref="B108:N108"/>
    <mergeCell ref="B110:N110"/>
    <mergeCell ref="B112:N112"/>
    <mergeCell ref="B113:L113"/>
    <mergeCell ref="B114:N114"/>
    <mergeCell ref="B115:L115"/>
    <mergeCell ref="B130:N130"/>
    <mergeCell ref="B117:L117"/>
    <mergeCell ref="B118:N118"/>
    <mergeCell ref="B119:L119"/>
    <mergeCell ref="B120:N120"/>
    <mergeCell ref="B121:L121"/>
    <mergeCell ref="B122:N122"/>
    <mergeCell ref="B123:L123"/>
    <mergeCell ref="B126:N126"/>
    <mergeCell ref="B127:L127"/>
    <mergeCell ref="B128:N128"/>
    <mergeCell ref="B129:L129"/>
    <mergeCell ref="B140:N140"/>
    <mergeCell ref="B142:N142"/>
    <mergeCell ref="B131:L131"/>
    <mergeCell ref="B132:N132"/>
    <mergeCell ref="B133:L133"/>
    <mergeCell ref="B134:N134"/>
    <mergeCell ref="B136:N136"/>
    <mergeCell ref="B138:N138"/>
  </mergeCells>
  <phoneticPr fontId="38"/>
  <pageMargins left="0.70866141732283472" right="0.70866141732283472" top="0.74803149606299213" bottom="0.74803149606299213" header="0.31496062992125984" footer="0.31496062992125984"/>
  <pageSetup paperSize="9" orientation="portrait" r:id="rId1"/>
  <headerFooter alignWithMargins="0"/>
  <rowBreaks count="2" manualBreakCount="2">
    <brk id="43" max="16383" man="1"/>
    <brk id="14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Y145"/>
  <sheetViews>
    <sheetView view="pageBreakPreview" zoomScaleNormal="100" zoomScaleSheetLayoutView="100" workbookViewId="0">
      <selection activeCell="P41" sqref="P41"/>
    </sheetView>
  </sheetViews>
  <sheetFormatPr defaultRowHeight="15" customHeight="1"/>
  <cols>
    <col min="1" max="2" width="2.25" style="74" customWidth="1"/>
    <col min="3" max="3" width="9.5" style="75" customWidth="1"/>
    <col min="4" max="4" width="9.875" style="76" customWidth="1"/>
    <col min="5" max="5" width="7.75" style="77" customWidth="1"/>
    <col min="6" max="6" width="9.375" style="76" customWidth="1"/>
    <col min="7" max="7" width="8.25" style="76" customWidth="1"/>
    <col min="8" max="8" width="8.125" style="77" customWidth="1"/>
    <col min="9" max="9" width="8.875" style="76" customWidth="1"/>
    <col min="10" max="10" width="8.375" style="76" customWidth="1"/>
    <col min="11" max="11" width="7.875" style="77" customWidth="1"/>
    <col min="12" max="12" width="8.75" style="76" customWidth="1"/>
    <col min="13" max="13" width="4" style="74" customWidth="1"/>
    <col min="14" max="14" width="2.25" style="74" customWidth="1"/>
    <col min="15" max="16384" width="9" style="74"/>
  </cols>
  <sheetData>
    <row r="1" spans="2:13" ht="3" customHeight="1"/>
    <row r="2" spans="2:13" ht="17.25" customHeight="1">
      <c r="B2" s="380" t="s">
        <v>1548</v>
      </c>
      <c r="C2" s="381"/>
      <c r="D2" s="381"/>
      <c r="E2" s="381"/>
      <c r="F2" s="382"/>
      <c r="G2" s="279"/>
      <c r="H2"/>
      <c r="I2"/>
      <c r="J2"/>
      <c r="K2"/>
      <c r="L2"/>
      <c r="M2" s="276" t="s">
        <v>1177</v>
      </c>
    </row>
    <row r="3" spans="2:13" ht="17.25" customHeight="1">
      <c r="B3" s="279"/>
      <c r="C3" s="279"/>
      <c r="D3" s="279"/>
      <c r="E3" s="279"/>
      <c r="F3" s="279"/>
      <c r="G3" s="279"/>
      <c r="H3"/>
      <c r="I3"/>
      <c r="J3"/>
      <c r="L3" s="276"/>
      <c r="M3" s="276" t="s">
        <v>1549</v>
      </c>
    </row>
    <row r="4" spans="2:13" ht="37.700000000000003" customHeight="1"/>
    <row r="5" spans="2:13" ht="37.700000000000003" customHeight="1"/>
    <row r="6" spans="2:13" ht="37.700000000000003" customHeight="1"/>
    <row r="7" spans="2:13" ht="37.700000000000003" customHeight="1"/>
    <row r="8" spans="2:13" ht="37.700000000000003" customHeight="1"/>
    <row r="9" spans="2:13" ht="37.700000000000003" customHeight="1"/>
    <row r="10" spans="2:13" ht="37.700000000000003" customHeight="1"/>
    <row r="11" spans="2:13" ht="37.700000000000003" customHeight="1"/>
    <row r="12" spans="2:13" ht="37.700000000000003" customHeight="1"/>
    <row r="13" spans="2:13" ht="37.700000000000003" customHeight="1"/>
    <row r="14" spans="2:13" ht="37.700000000000003" customHeight="1"/>
    <row r="15" spans="2:13" ht="37.700000000000003" customHeight="1"/>
    <row r="16" spans="2:13" ht="37.700000000000003" customHeight="1"/>
    <row r="17" spans="1:25" ht="37.700000000000003" customHeight="1"/>
    <row r="18" spans="1:25" ht="37.700000000000003" customHeight="1"/>
    <row r="19" spans="1:25" ht="37.700000000000003" customHeight="1"/>
    <row r="20" spans="1:25" ht="37.700000000000003" customHeight="1"/>
    <row r="21" spans="1:25" ht="37.700000000000003" customHeight="1"/>
    <row r="22" spans="1:25" ht="37.700000000000003" customHeight="1"/>
    <row r="23" spans="1:25" ht="37.700000000000003" customHeight="1"/>
    <row r="24" spans="1:25" ht="16.5" customHeight="1" thickBot="1"/>
    <row r="25" spans="1:25" ht="16.5" customHeight="1">
      <c r="A25" s="78"/>
      <c r="C25" s="1719" t="s">
        <v>8</v>
      </c>
      <c r="D25" s="1720" t="s">
        <v>1550</v>
      </c>
      <c r="E25" s="1714" t="s">
        <v>13</v>
      </c>
      <c r="F25" s="428" t="s">
        <v>609</v>
      </c>
      <c r="G25" s="1722" t="s">
        <v>610</v>
      </c>
      <c r="H25" s="1714" t="s">
        <v>13</v>
      </c>
      <c r="I25" s="428" t="s">
        <v>609</v>
      </c>
      <c r="J25" s="1724" t="s">
        <v>1551</v>
      </c>
      <c r="K25" s="1714" t="s">
        <v>13</v>
      </c>
      <c r="L25" s="428" t="s">
        <v>609</v>
      </c>
      <c r="N25" s="78"/>
      <c r="O25" s="78"/>
      <c r="P25" s="78"/>
      <c r="Q25" s="78"/>
      <c r="R25" s="78"/>
      <c r="S25" s="78"/>
      <c r="T25" s="78"/>
      <c r="U25" s="78"/>
      <c r="V25" s="78"/>
      <c r="W25" s="79"/>
    </row>
    <row r="26" spans="1:25" ht="16.5" customHeight="1" thickBot="1">
      <c r="A26" s="78"/>
      <c r="C26" s="1693"/>
      <c r="D26" s="1721"/>
      <c r="E26" s="1715"/>
      <c r="F26" s="429" t="s">
        <v>517</v>
      </c>
      <c r="G26" s="1723"/>
      <c r="H26" s="1715"/>
      <c r="I26" s="429" t="s">
        <v>517</v>
      </c>
      <c r="J26" s="1725"/>
      <c r="K26" s="1715"/>
      <c r="L26" s="429" t="s">
        <v>517</v>
      </c>
      <c r="N26" s="78"/>
      <c r="O26" s="78"/>
      <c r="P26" s="78"/>
      <c r="Q26" s="78"/>
      <c r="R26" s="78"/>
      <c r="S26" s="78"/>
      <c r="T26" s="78"/>
      <c r="U26" s="78"/>
      <c r="V26" s="78"/>
      <c r="W26" s="79"/>
    </row>
    <row r="27" spans="1:25" ht="12.75" customHeight="1">
      <c r="A27" s="78"/>
      <c r="C27" s="1706" t="s">
        <v>73</v>
      </c>
      <c r="D27" s="1716">
        <v>586972</v>
      </c>
      <c r="E27" s="1700">
        <v>7.0300000000000001E-2</v>
      </c>
      <c r="F27" s="277" t="s">
        <v>1552</v>
      </c>
      <c r="G27" s="1717">
        <v>340929</v>
      </c>
      <c r="H27" s="1700">
        <v>0.127</v>
      </c>
      <c r="I27" s="1027" t="s">
        <v>9</v>
      </c>
      <c r="J27" s="1718">
        <v>246043</v>
      </c>
      <c r="K27" s="1700">
        <v>5.9999999999999995E-4</v>
      </c>
      <c r="L27" s="1029">
        <v>114502</v>
      </c>
      <c r="N27" s="78"/>
      <c r="O27" s="78"/>
      <c r="P27" s="78"/>
      <c r="Q27" s="430"/>
      <c r="R27" s="78"/>
      <c r="S27" s="78"/>
      <c r="T27" s="78"/>
      <c r="U27" s="78"/>
      <c r="V27" s="78"/>
      <c r="W27" s="79"/>
    </row>
    <row r="28" spans="1:25" ht="12.75" customHeight="1">
      <c r="A28" s="78"/>
      <c r="C28" s="1701"/>
      <c r="D28" s="1711"/>
      <c r="E28" s="1703"/>
      <c r="F28" s="1024" t="s">
        <v>9</v>
      </c>
      <c r="G28" s="1704"/>
      <c r="H28" s="1703"/>
      <c r="I28" s="1024" t="s">
        <v>9</v>
      </c>
      <c r="J28" s="1705"/>
      <c r="K28" s="1703">
        <v>0</v>
      </c>
      <c r="L28" s="1030">
        <v>131541</v>
      </c>
      <c r="N28" s="78"/>
      <c r="O28" s="78"/>
      <c r="P28" s="78"/>
      <c r="Q28" s="430"/>
      <c r="R28" s="78"/>
      <c r="S28" s="78"/>
      <c r="T28" s="78"/>
      <c r="U28" s="78"/>
      <c r="V28" s="78"/>
      <c r="W28" s="79"/>
    </row>
    <row r="29" spans="1:25" ht="12.75" customHeight="1">
      <c r="A29" s="78"/>
      <c r="C29" s="1692" t="s">
        <v>1553</v>
      </c>
      <c r="D29" s="1710">
        <v>620174</v>
      </c>
      <c r="E29" s="1690">
        <v>5.6599999999999998E-2</v>
      </c>
      <c r="F29" s="1025">
        <v>319863</v>
      </c>
      <c r="G29" s="1696">
        <v>374044</v>
      </c>
      <c r="H29" s="1690">
        <v>9.7100000000000006E-2</v>
      </c>
      <c r="I29" s="1025">
        <v>205504</v>
      </c>
      <c r="J29" s="1698">
        <v>246130</v>
      </c>
      <c r="K29" s="1690">
        <v>4.0000000000000002E-4</v>
      </c>
      <c r="L29" s="1030">
        <v>114359</v>
      </c>
      <c r="N29" s="78"/>
      <c r="O29" s="78"/>
      <c r="P29" s="78"/>
      <c r="Q29" s="430"/>
      <c r="R29" s="78"/>
      <c r="S29" s="78"/>
      <c r="T29" s="78"/>
      <c r="U29" s="78"/>
      <c r="V29" s="78"/>
      <c r="W29" s="79"/>
      <c r="Y29" s="431"/>
    </row>
    <row r="30" spans="1:25" ht="12.75" customHeight="1">
      <c r="A30" s="78"/>
      <c r="C30" s="1701"/>
      <c r="D30" s="1711"/>
      <c r="E30" s="1703"/>
      <c r="F30" s="1025">
        <v>300311</v>
      </c>
      <c r="G30" s="1704"/>
      <c r="H30" s="1703"/>
      <c r="I30" s="1025">
        <v>168540</v>
      </c>
      <c r="J30" s="1705"/>
      <c r="K30" s="1703">
        <v>0</v>
      </c>
      <c r="L30" s="1030">
        <v>131771</v>
      </c>
      <c r="N30" s="78"/>
      <c r="O30" s="78"/>
      <c r="P30" s="78"/>
      <c r="Q30" s="430"/>
      <c r="R30" s="78"/>
      <c r="S30" s="78"/>
      <c r="T30" s="78"/>
      <c r="U30" s="78"/>
      <c r="V30" s="78"/>
      <c r="W30" s="79"/>
      <c r="Y30" s="431"/>
    </row>
    <row r="31" spans="1:25" ht="12.75" customHeight="1">
      <c r="A31" s="78"/>
      <c r="C31" s="1692" t="s">
        <v>1554</v>
      </c>
      <c r="D31" s="1710">
        <v>663049</v>
      </c>
      <c r="E31" s="1690">
        <v>6.9133823733339428E-2</v>
      </c>
      <c r="F31" s="1025">
        <v>339931</v>
      </c>
      <c r="G31" s="1696">
        <v>412207</v>
      </c>
      <c r="H31" s="1690">
        <v>0.10199999999999999</v>
      </c>
      <c r="I31" s="1025">
        <v>225024</v>
      </c>
      <c r="J31" s="1698">
        <v>250842</v>
      </c>
      <c r="K31" s="1690">
        <v>1.9099999999999999E-2</v>
      </c>
      <c r="L31" s="1030">
        <v>114907</v>
      </c>
      <c r="N31" s="78"/>
      <c r="O31" s="78"/>
      <c r="P31" s="1712"/>
      <c r="Q31" s="1713"/>
      <c r="R31" s="78"/>
      <c r="S31" s="78"/>
      <c r="T31" s="78"/>
      <c r="U31" s="78"/>
      <c r="V31" s="78"/>
      <c r="W31" s="79"/>
      <c r="Y31" s="431"/>
    </row>
    <row r="32" spans="1:25" ht="12.75" customHeight="1">
      <c r="A32" s="78"/>
      <c r="C32" s="1701"/>
      <c r="D32" s="1711"/>
      <c r="E32" s="1703"/>
      <c r="F32" s="1025">
        <v>323118</v>
      </c>
      <c r="G32" s="1704"/>
      <c r="H32" s="1703"/>
      <c r="I32" s="1025">
        <v>187183</v>
      </c>
      <c r="J32" s="1705"/>
      <c r="K32" s="1703">
        <v>0</v>
      </c>
      <c r="L32" s="1030">
        <v>135935</v>
      </c>
      <c r="N32" s="78"/>
      <c r="O32" s="78"/>
      <c r="P32" s="1712"/>
      <c r="Q32" s="1713"/>
      <c r="R32" s="78"/>
      <c r="S32" s="78"/>
      <c r="T32" s="78"/>
      <c r="U32" s="78"/>
      <c r="V32" s="78"/>
      <c r="W32" s="79"/>
      <c r="Y32" s="431"/>
    </row>
    <row r="33" spans="1:25" ht="12.75" customHeight="1">
      <c r="A33" s="78"/>
      <c r="C33" s="1692" t="s">
        <v>1555</v>
      </c>
      <c r="D33" s="1710">
        <v>679379</v>
      </c>
      <c r="E33" s="1690">
        <v>2.46E-2</v>
      </c>
      <c r="F33" s="1025">
        <v>347492</v>
      </c>
      <c r="G33" s="1696">
        <v>425131</v>
      </c>
      <c r="H33" s="1690">
        <v>3.1399999999999997E-2</v>
      </c>
      <c r="I33" s="1025">
        <v>232272</v>
      </c>
      <c r="J33" s="1698">
        <v>254248</v>
      </c>
      <c r="K33" s="1690">
        <v>1.3600000000000001E-2</v>
      </c>
      <c r="L33" s="1030">
        <v>115220</v>
      </c>
      <c r="N33" s="78"/>
      <c r="O33" s="78"/>
      <c r="P33" s="78"/>
      <c r="Q33" s="430"/>
      <c r="R33" s="78"/>
      <c r="S33" s="78"/>
      <c r="T33" s="78"/>
      <c r="U33" s="78"/>
      <c r="V33" s="78"/>
      <c r="W33" s="79"/>
      <c r="Y33" s="431"/>
    </row>
    <row r="34" spans="1:25" ht="12.75" customHeight="1">
      <c r="A34" s="78"/>
      <c r="C34" s="1701"/>
      <c r="D34" s="1711"/>
      <c r="E34" s="1703"/>
      <c r="F34" s="1025">
        <v>331887</v>
      </c>
      <c r="G34" s="1704"/>
      <c r="H34" s="1703"/>
      <c r="I34" s="1025">
        <v>192859</v>
      </c>
      <c r="J34" s="1705"/>
      <c r="K34" s="1703">
        <v>0</v>
      </c>
      <c r="L34" s="1030">
        <v>139028</v>
      </c>
      <c r="N34" s="78"/>
      <c r="O34" s="78"/>
      <c r="P34" s="78"/>
      <c r="Q34" s="430"/>
      <c r="R34" s="78"/>
      <c r="S34" s="78"/>
      <c r="T34" s="78"/>
      <c r="U34" s="78"/>
      <c r="V34" s="78"/>
      <c r="W34" s="79"/>
      <c r="Y34" s="431"/>
    </row>
    <row r="35" spans="1:25" ht="12.75" customHeight="1">
      <c r="A35" s="78"/>
      <c r="C35" s="1692" t="s">
        <v>1556</v>
      </c>
      <c r="D35" s="1710">
        <v>687579</v>
      </c>
      <c r="E35" s="1690">
        <v>1.21E-2</v>
      </c>
      <c r="F35" s="1025">
        <v>353279</v>
      </c>
      <c r="G35" s="1696">
        <v>432703</v>
      </c>
      <c r="H35" s="1690">
        <v>1.78E-2</v>
      </c>
      <c r="I35" s="1025">
        <v>238254</v>
      </c>
      <c r="J35" s="1698">
        <v>254876</v>
      </c>
      <c r="K35" s="1690">
        <v>2.5000000000000001E-3</v>
      </c>
      <c r="L35" s="1030">
        <v>115025</v>
      </c>
      <c r="N35" s="78"/>
      <c r="O35" s="78"/>
      <c r="P35" s="78"/>
      <c r="Q35" s="430"/>
      <c r="R35" s="78"/>
      <c r="S35" s="78"/>
      <c r="T35" s="78"/>
      <c r="U35" s="78"/>
      <c r="V35" s="78"/>
      <c r="W35" s="79"/>
      <c r="Y35" s="431"/>
    </row>
    <row r="36" spans="1:25" ht="12.75" customHeight="1">
      <c r="A36" s="78"/>
      <c r="C36" s="1701"/>
      <c r="D36" s="1711"/>
      <c r="E36" s="1703"/>
      <c r="F36" s="1025">
        <v>334300</v>
      </c>
      <c r="G36" s="1704"/>
      <c r="H36" s="1703"/>
      <c r="I36" s="1025">
        <v>194449</v>
      </c>
      <c r="J36" s="1705"/>
      <c r="K36" s="1703">
        <v>0</v>
      </c>
      <c r="L36" s="1030">
        <v>139851</v>
      </c>
      <c r="N36" s="78"/>
      <c r="O36" s="78"/>
      <c r="P36" s="78"/>
      <c r="Q36" s="430"/>
      <c r="R36" s="78"/>
      <c r="S36" s="78"/>
      <c r="T36" s="78"/>
      <c r="U36" s="78"/>
      <c r="V36" s="78"/>
      <c r="W36" s="79"/>
      <c r="Y36" s="431"/>
    </row>
    <row r="37" spans="1:25" ht="12.75" customHeight="1">
      <c r="A37" s="78"/>
      <c r="C37" s="1692" t="s">
        <v>1557</v>
      </c>
      <c r="D37" s="1710">
        <v>689895</v>
      </c>
      <c r="E37" s="1690">
        <v>3.3999999999999998E-3</v>
      </c>
      <c r="F37" s="1025">
        <v>352203</v>
      </c>
      <c r="G37" s="1696">
        <v>428342</v>
      </c>
      <c r="H37" s="1690">
        <v>-1.01E-2</v>
      </c>
      <c r="I37" s="1025">
        <v>234941</v>
      </c>
      <c r="J37" s="1698">
        <v>261553</v>
      </c>
      <c r="K37" s="1690">
        <v>2.6200000000000001E-2</v>
      </c>
      <c r="L37" s="1030">
        <v>117262</v>
      </c>
      <c r="N37" s="78"/>
      <c r="O37" s="78"/>
      <c r="P37" s="78"/>
      <c r="Q37" s="430"/>
      <c r="R37" s="78"/>
      <c r="S37" s="78"/>
      <c r="T37" s="78"/>
      <c r="U37" s="78"/>
      <c r="V37" s="78"/>
      <c r="W37" s="79"/>
      <c r="Y37" s="431"/>
    </row>
    <row r="38" spans="1:25" ht="12.75" customHeight="1">
      <c r="A38" s="78"/>
      <c r="C38" s="1701"/>
      <c r="D38" s="1711"/>
      <c r="E38" s="1703"/>
      <c r="F38" s="1025">
        <v>337692</v>
      </c>
      <c r="G38" s="1704"/>
      <c r="H38" s="1703"/>
      <c r="I38" s="1025">
        <v>193401</v>
      </c>
      <c r="J38" s="1705"/>
      <c r="K38" s="1703">
        <v>0</v>
      </c>
      <c r="L38" s="1030">
        <v>144291</v>
      </c>
      <c r="N38" s="78"/>
      <c r="O38" s="78"/>
      <c r="P38" s="78"/>
      <c r="Q38" s="432"/>
      <c r="R38" s="80"/>
      <c r="S38" s="78"/>
      <c r="T38" s="80"/>
      <c r="U38" s="80"/>
      <c r="V38" s="78"/>
      <c r="Y38" s="431"/>
    </row>
    <row r="39" spans="1:25" ht="12.75" customHeight="1">
      <c r="A39" s="80"/>
      <c r="C39" s="1692" t="s">
        <v>1558</v>
      </c>
      <c r="D39" s="1710">
        <v>728268</v>
      </c>
      <c r="E39" s="1690">
        <v>5.5599999999999997E-2</v>
      </c>
      <c r="F39" s="1025">
        <v>373112</v>
      </c>
      <c r="G39" s="1696">
        <v>460522</v>
      </c>
      <c r="H39" s="1690">
        <v>7.51E-2</v>
      </c>
      <c r="I39" s="1025">
        <v>252494</v>
      </c>
      <c r="J39" s="1698">
        <v>267746</v>
      </c>
      <c r="K39" s="1690">
        <v>2.3700000000000002E-2</v>
      </c>
      <c r="L39" s="1030">
        <v>120618</v>
      </c>
      <c r="N39" s="80"/>
      <c r="O39" s="80"/>
      <c r="P39" s="80"/>
      <c r="Q39" s="432"/>
      <c r="R39" s="80"/>
      <c r="S39" s="78"/>
      <c r="T39" s="80"/>
      <c r="U39" s="80"/>
      <c r="V39" s="80"/>
      <c r="Y39" s="431"/>
    </row>
    <row r="40" spans="1:25" ht="12.75" customHeight="1">
      <c r="C40" s="1701"/>
      <c r="D40" s="1711"/>
      <c r="E40" s="1703"/>
      <c r="F40" s="1025">
        <v>355156</v>
      </c>
      <c r="G40" s="1704"/>
      <c r="H40" s="1703"/>
      <c r="I40" s="1025">
        <v>208028</v>
      </c>
      <c r="J40" s="1705"/>
      <c r="K40" s="1703">
        <v>0</v>
      </c>
      <c r="L40" s="1030">
        <v>147128</v>
      </c>
      <c r="Q40" s="433"/>
      <c r="Y40" s="431"/>
    </row>
    <row r="41" spans="1:25" ht="12.75" customHeight="1">
      <c r="C41" s="1692" t="s">
        <v>1559</v>
      </c>
      <c r="D41" s="1710">
        <v>763977</v>
      </c>
      <c r="E41" s="1690">
        <v>4.9000000000000002E-2</v>
      </c>
      <c r="F41" s="1025">
        <v>388782</v>
      </c>
      <c r="G41" s="1696">
        <v>492942</v>
      </c>
      <c r="H41" s="1690">
        <v>7.0400000000000004E-2</v>
      </c>
      <c r="I41" s="1025">
        <v>268205</v>
      </c>
      <c r="J41" s="1698">
        <v>271035</v>
      </c>
      <c r="K41" s="1690">
        <v>1.23E-2</v>
      </c>
      <c r="L41" s="1030">
        <v>120577</v>
      </c>
      <c r="Q41" s="433"/>
      <c r="Y41" s="431"/>
    </row>
    <row r="42" spans="1:25" ht="12.75" customHeight="1">
      <c r="C42" s="1701"/>
      <c r="D42" s="1711"/>
      <c r="E42" s="1703"/>
      <c r="F42" s="1025">
        <v>375195</v>
      </c>
      <c r="G42" s="1704"/>
      <c r="H42" s="1703"/>
      <c r="I42" s="1025">
        <v>224737</v>
      </c>
      <c r="J42" s="1705"/>
      <c r="K42" s="1703">
        <v>0</v>
      </c>
      <c r="L42" s="1030">
        <v>150458</v>
      </c>
      <c r="Q42" s="433"/>
      <c r="Y42" s="431"/>
    </row>
    <row r="43" spans="1:25" ht="12.75" customHeight="1">
      <c r="C43" s="1692" t="s">
        <v>1560</v>
      </c>
      <c r="D43" s="1710">
        <v>782568</v>
      </c>
      <c r="E43" s="1690">
        <v>2.4299999999999999E-2</v>
      </c>
      <c r="F43" s="1025">
        <v>396711</v>
      </c>
      <c r="G43" s="1696">
        <v>507749</v>
      </c>
      <c r="H43" s="1690">
        <v>0.03</v>
      </c>
      <c r="I43" s="1024" t="s">
        <v>9</v>
      </c>
      <c r="J43" s="1698">
        <v>274819</v>
      </c>
      <c r="K43" s="1690">
        <v>1.3999999999999999E-2</v>
      </c>
      <c r="L43" s="1024" t="s">
        <v>9</v>
      </c>
      <c r="O43" s="81"/>
      <c r="Q43" s="433"/>
      <c r="Y43" s="431"/>
    </row>
    <row r="44" spans="1:25" ht="12.75" customHeight="1">
      <c r="C44" s="1701"/>
      <c r="D44" s="1711"/>
      <c r="E44" s="1703"/>
      <c r="F44" s="1025">
        <v>385857</v>
      </c>
      <c r="G44" s="1704"/>
      <c r="H44" s="1703"/>
      <c r="I44" s="1024" t="s">
        <v>9</v>
      </c>
      <c r="J44" s="1705"/>
      <c r="K44" s="1703">
        <v>0</v>
      </c>
      <c r="L44" s="1024" t="s">
        <v>9</v>
      </c>
      <c r="Q44" s="433"/>
      <c r="Y44" s="431"/>
    </row>
    <row r="45" spans="1:25" ht="12.75" customHeight="1">
      <c r="C45" s="1692" t="s">
        <v>61</v>
      </c>
      <c r="D45" s="1710">
        <v>789534</v>
      </c>
      <c r="E45" s="1690">
        <v>8.8999999999999999E-3</v>
      </c>
      <c r="F45" s="1025">
        <v>394847</v>
      </c>
      <c r="G45" s="1696">
        <v>510915</v>
      </c>
      <c r="H45" s="1690">
        <v>6.1999999999999998E-3</v>
      </c>
      <c r="I45" s="1025">
        <v>274236</v>
      </c>
      <c r="J45" s="1698">
        <v>278619</v>
      </c>
      <c r="K45" s="1690">
        <v>1.38E-2</v>
      </c>
      <c r="L45" s="1030">
        <v>120611</v>
      </c>
      <c r="Q45" s="433"/>
      <c r="Y45" s="431"/>
    </row>
    <row r="46" spans="1:25" ht="12.75" customHeight="1">
      <c r="C46" s="1701"/>
      <c r="D46" s="1711"/>
      <c r="E46" s="1703"/>
      <c r="F46" s="1025">
        <v>394687</v>
      </c>
      <c r="G46" s="1704"/>
      <c r="H46" s="1703"/>
      <c r="I46" s="1025">
        <v>236679</v>
      </c>
      <c r="J46" s="1705"/>
      <c r="K46" s="1703">
        <v>0</v>
      </c>
      <c r="L46" s="1030">
        <v>158008</v>
      </c>
      <c r="Q46" s="433"/>
      <c r="Y46" s="431"/>
    </row>
    <row r="47" spans="1:25" ht="12.75" customHeight="1">
      <c r="C47" s="1692" t="s">
        <v>62</v>
      </c>
      <c r="D47" s="1710">
        <v>795852</v>
      </c>
      <c r="E47" s="1690">
        <v>8.0000000000000002E-3</v>
      </c>
      <c r="F47" s="1025">
        <v>393277</v>
      </c>
      <c r="G47" s="1696">
        <v>515295</v>
      </c>
      <c r="H47" s="1690">
        <v>8.6E-3</v>
      </c>
      <c r="I47" s="1025">
        <v>272013</v>
      </c>
      <c r="J47" s="1698">
        <v>280557</v>
      </c>
      <c r="K47" s="1690">
        <v>6.9999999999999993E-3</v>
      </c>
      <c r="L47" s="1030">
        <v>121264</v>
      </c>
      <c r="Q47" s="433"/>
      <c r="Y47" s="431"/>
    </row>
    <row r="48" spans="1:25" ht="12.75" customHeight="1">
      <c r="C48" s="1701"/>
      <c r="D48" s="1711"/>
      <c r="E48" s="1703"/>
      <c r="F48" s="1025">
        <v>402575</v>
      </c>
      <c r="G48" s="1704"/>
      <c r="H48" s="1703"/>
      <c r="I48" s="1025">
        <v>243282</v>
      </c>
      <c r="J48" s="1705"/>
      <c r="K48" s="1703">
        <v>0</v>
      </c>
      <c r="L48" s="1030">
        <v>159293</v>
      </c>
      <c r="Q48" s="433"/>
      <c r="Y48" s="431"/>
    </row>
    <row r="49" spans="3:25" ht="12.75" customHeight="1">
      <c r="C49" s="1692" t="s">
        <v>63</v>
      </c>
      <c r="D49" s="1710">
        <v>811712</v>
      </c>
      <c r="E49" s="1690">
        <v>1.9900000000000001E-2</v>
      </c>
      <c r="F49" s="1025">
        <v>397297</v>
      </c>
      <c r="G49" s="1696">
        <v>526685</v>
      </c>
      <c r="H49" s="1690">
        <v>2.2100000000000002E-2</v>
      </c>
      <c r="I49" s="1025">
        <v>274776</v>
      </c>
      <c r="J49" s="1698">
        <v>285027</v>
      </c>
      <c r="K49" s="1690">
        <v>1.5900000000000001E-2</v>
      </c>
      <c r="L49" s="1030">
        <v>122521</v>
      </c>
      <c r="Q49" s="433"/>
      <c r="Y49" s="431"/>
    </row>
    <row r="50" spans="3:25" ht="12.75" customHeight="1">
      <c r="C50" s="1701"/>
      <c r="D50" s="1711"/>
      <c r="E50" s="1703"/>
      <c r="F50" s="1025">
        <v>414415</v>
      </c>
      <c r="G50" s="1704"/>
      <c r="H50" s="1703"/>
      <c r="I50" s="1025">
        <v>251909</v>
      </c>
      <c r="J50" s="1705"/>
      <c r="K50" s="1703">
        <v>0</v>
      </c>
      <c r="L50" s="1030">
        <v>162506</v>
      </c>
      <c r="Q50" s="433"/>
      <c r="Y50" s="431"/>
    </row>
    <row r="51" spans="3:25" ht="12.75" customHeight="1">
      <c r="C51" s="1692" t="s">
        <v>64</v>
      </c>
      <c r="D51" s="1710">
        <v>837744</v>
      </c>
      <c r="E51" s="1690">
        <v>3.2099999999999997E-2</v>
      </c>
      <c r="F51" s="1025">
        <v>409106</v>
      </c>
      <c r="G51" s="1696">
        <v>544434</v>
      </c>
      <c r="H51" s="1690">
        <v>3.3700000000000001E-2</v>
      </c>
      <c r="I51" s="1025">
        <v>286041</v>
      </c>
      <c r="J51" s="1698">
        <v>293310</v>
      </c>
      <c r="K51" s="1690">
        <v>2.9100000000000001E-2</v>
      </c>
      <c r="L51" s="1030">
        <v>123065</v>
      </c>
      <c r="Q51" s="433"/>
      <c r="Y51" s="431"/>
    </row>
    <row r="52" spans="3:25" ht="12.75" customHeight="1">
      <c r="C52" s="1701"/>
      <c r="D52" s="1711"/>
      <c r="E52" s="1703"/>
      <c r="F52" s="1025">
        <v>428638</v>
      </c>
      <c r="G52" s="1704"/>
      <c r="H52" s="1703"/>
      <c r="I52" s="1025">
        <v>258393</v>
      </c>
      <c r="J52" s="1705"/>
      <c r="K52" s="1703">
        <v>0</v>
      </c>
      <c r="L52" s="1030">
        <v>170245</v>
      </c>
      <c r="Q52" s="433"/>
      <c r="Y52" s="431"/>
    </row>
    <row r="53" spans="3:25" ht="12.75" customHeight="1">
      <c r="C53" s="1692" t="s">
        <v>65</v>
      </c>
      <c r="D53" s="1710">
        <v>873641</v>
      </c>
      <c r="E53" s="1690">
        <v>4.2799999999999998E-2</v>
      </c>
      <c r="F53" s="1025">
        <v>421005</v>
      </c>
      <c r="G53" s="1696">
        <v>587936</v>
      </c>
      <c r="H53" s="1690">
        <v>7.9899999999999999E-2</v>
      </c>
      <c r="I53" s="1025">
        <v>301615</v>
      </c>
      <c r="J53" s="1698">
        <v>285705</v>
      </c>
      <c r="K53" s="1690">
        <v>-2.5899999999999999E-2</v>
      </c>
      <c r="L53" s="1030">
        <v>119390</v>
      </c>
      <c r="Q53" s="433"/>
      <c r="Y53" s="431"/>
    </row>
    <row r="54" spans="3:25" ht="12.75" customHeight="1">
      <c r="C54" s="1701"/>
      <c r="D54" s="1711"/>
      <c r="E54" s="1703"/>
      <c r="F54" s="1025">
        <v>452636</v>
      </c>
      <c r="G54" s="1704"/>
      <c r="H54" s="1703"/>
      <c r="I54" s="1025">
        <v>286321</v>
      </c>
      <c r="J54" s="1705"/>
      <c r="K54" s="1703">
        <v>0</v>
      </c>
      <c r="L54" s="1030">
        <v>166315</v>
      </c>
      <c r="Q54" s="433"/>
      <c r="Y54" s="431"/>
    </row>
    <row r="55" spans="3:25" ht="12.75" customHeight="1">
      <c r="C55" s="1692" t="s">
        <v>66</v>
      </c>
      <c r="D55" s="1710">
        <v>911062</v>
      </c>
      <c r="E55" s="1690">
        <v>4.2799999999999998E-2</v>
      </c>
      <c r="F55" s="1025">
        <v>443878</v>
      </c>
      <c r="G55" s="1696">
        <v>619269</v>
      </c>
      <c r="H55" s="1690">
        <v>5.33E-2</v>
      </c>
      <c r="I55" s="1025">
        <v>323738</v>
      </c>
      <c r="J55" s="1698">
        <v>291793</v>
      </c>
      <c r="K55" s="1690">
        <v>2.1299999999999999E-2</v>
      </c>
      <c r="L55" s="1030">
        <v>120140</v>
      </c>
      <c r="Q55" s="433"/>
      <c r="Y55" s="431"/>
    </row>
    <row r="56" spans="3:25" ht="12.75" customHeight="1">
      <c r="C56" s="1701"/>
      <c r="D56" s="1711"/>
      <c r="E56" s="1703"/>
      <c r="F56" s="1025">
        <v>467184</v>
      </c>
      <c r="G56" s="1704"/>
      <c r="H56" s="1703"/>
      <c r="I56" s="1025">
        <v>295531</v>
      </c>
      <c r="J56" s="1705"/>
      <c r="K56" s="1703">
        <v>0</v>
      </c>
      <c r="L56" s="1030">
        <v>171653</v>
      </c>
      <c r="Q56" s="433"/>
      <c r="Y56" s="431"/>
    </row>
    <row r="57" spans="3:25" ht="12.75" customHeight="1">
      <c r="C57" s="1692" t="s">
        <v>67</v>
      </c>
      <c r="D57" s="1710">
        <v>961307</v>
      </c>
      <c r="E57" s="1690">
        <v>5.5100000000000003E-2</v>
      </c>
      <c r="F57" s="1025">
        <v>467627</v>
      </c>
      <c r="G57" s="1696">
        <v>659003</v>
      </c>
      <c r="H57" s="1690">
        <v>6.4199999999999993E-2</v>
      </c>
      <c r="I57" s="1025">
        <v>342729</v>
      </c>
      <c r="J57" s="1698">
        <v>302304</v>
      </c>
      <c r="K57" s="1690">
        <v>3.6000000000000004E-2</v>
      </c>
      <c r="L57" s="1030">
        <v>124898</v>
      </c>
      <c r="Q57" s="433"/>
      <c r="Y57" s="431"/>
    </row>
    <row r="58" spans="3:25" ht="12.75" customHeight="1">
      <c r="C58" s="1701"/>
      <c r="D58" s="1711"/>
      <c r="E58" s="1703"/>
      <c r="F58" s="1025">
        <v>493680</v>
      </c>
      <c r="G58" s="1704"/>
      <c r="H58" s="1703"/>
      <c r="I58" s="1025">
        <v>316274</v>
      </c>
      <c r="J58" s="1705"/>
      <c r="K58" s="1703">
        <v>0</v>
      </c>
      <c r="L58" s="1030">
        <v>177406</v>
      </c>
      <c r="Q58" s="433"/>
      <c r="Y58" s="431"/>
    </row>
    <row r="59" spans="3:25" ht="12.75" customHeight="1">
      <c r="C59" s="1692" t="s">
        <v>68</v>
      </c>
      <c r="D59" s="1710">
        <v>1012547</v>
      </c>
      <c r="E59" s="1690">
        <v>5.33E-2</v>
      </c>
      <c r="F59" s="1025">
        <v>490230</v>
      </c>
      <c r="G59" s="1696">
        <v>701969</v>
      </c>
      <c r="H59" s="1690">
        <v>6.5199999999999994E-2</v>
      </c>
      <c r="I59" s="1025">
        <v>365000</v>
      </c>
      <c r="J59" s="1698">
        <v>310578</v>
      </c>
      <c r="K59" s="1690">
        <v>2.7400000000000001E-2</v>
      </c>
      <c r="L59" s="1030">
        <v>125230</v>
      </c>
      <c r="Q59" s="433"/>
      <c r="Y59" s="431"/>
    </row>
    <row r="60" spans="3:25" ht="12.75" customHeight="1">
      <c r="C60" s="1701"/>
      <c r="D60" s="1711"/>
      <c r="E60" s="1703"/>
      <c r="F60" s="1025">
        <v>522317</v>
      </c>
      <c r="G60" s="1704"/>
      <c r="H60" s="1703"/>
      <c r="I60" s="1025">
        <v>336969</v>
      </c>
      <c r="J60" s="1705"/>
      <c r="K60" s="1703">
        <v>0</v>
      </c>
      <c r="L60" s="1030">
        <v>185348</v>
      </c>
      <c r="Q60" s="433"/>
      <c r="Y60" s="431"/>
    </row>
    <row r="61" spans="3:25" ht="12.75" customHeight="1">
      <c r="C61" s="1692" t="s">
        <v>1561</v>
      </c>
      <c r="D61" s="1710">
        <v>1063695</v>
      </c>
      <c r="E61" s="1690">
        <v>5.0500000000000003E-2</v>
      </c>
      <c r="F61" s="1025">
        <v>513847</v>
      </c>
      <c r="G61" s="1696">
        <v>735378</v>
      </c>
      <c r="H61" s="1690">
        <v>4.7600000000000003E-2</v>
      </c>
      <c r="I61" s="1025">
        <v>383766</v>
      </c>
      <c r="J61" s="1698">
        <v>328317</v>
      </c>
      <c r="K61" s="1690">
        <v>5.7099999999999998E-2</v>
      </c>
      <c r="L61" s="1030">
        <v>130081</v>
      </c>
      <c r="Q61" s="433"/>
      <c r="Y61" s="431"/>
    </row>
    <row r="62" spans="3:25" ht="12.75" customHeight="1">
      <c r="C62" s="1701"/>
      <c r="D62" s="1711"/>
      <c r="E62" s="1703"/>
      <c r="F62" s="1025">
        <v>549848</v>
      </c>
      <c r="G62" s="1704"/>
      <c r="H62" s="1703"/>
      <c r="I62" s="1025">
        <v>351612</v>
      </c>
      <c r="J62" s="1705"/>
      <c r="K62" s="1703">
        <v>0</v>
      </c>
      <c r="L62" s="1030">
        <v>198236</v>
      </c>
      <c r="Q62" s="433"/>
      <c r="Y62" s="431"/>
    </row>
    <row r="63" spans="3:25" ht="12.75" customHeight="1">
      <c r="C63" s="1692" t="s">
        <v>70</v>
      </c>
      <c r="D63" s="1710">
        <v>1085671</v>
      </c>
      <c r="E63" s="1690">
        <v>2.07E-2</v>
      </c>
      <c r="F63" s="1025">
        <v>528240</v>
      </c>
      <c r="G63" s="1696">
        <v>745897</v>
      </c>
      <c r="H63" s="1690">
        <v>1.43E-2</v>
      </c>
      <c r="I63" s="1025">
        <v>394405</v>
      </c>
      <c r="J63" s="1698">
        <v>339774</v>
      </c>
      <c r="K63" s="1690">
        <v>3.49E-2</v>
      </c>
      <c r="L63" s="1030">
        <v>133835</v>
      </c>
      <c r="Q63" s="433"/>
      <c r="Y63" s="431"/>
    </row>
    <row r="64" spans="3:25" ht="12.75" customHeight="1">
      <c r="C64" s="1701"/>
      <c r="D64" s="1711"/>
      <c r="E64" s="1703"/>
      <c r="F64" s="1025">
        <v>557431</v>
      </c>
      <c r="G64" s="1704"/>
      <c r="H64" s="1703"/>
      <c r="I64" s="1025">
        <v>351492</v>
      </c>
      <c r="J64" s="1705"/>
      <c r="K64" s="1703">
        <v>0</v>
      </c>
      <c r="L64" s="1030">
        <v>205939</v>
      </c>
      <c r="Q64" s="433"/>
      <c r="Y64" s="431"/>
    </row>
    <row r="65" spans="3:25" ht="12.75" customHeight="1">
      <c r="C65" s="1692" t="s">
        <v>71</v>
      </c>
      <c r="D65" s="1710">
        <v>1116993</v>
      </c>
      <c r="E65" s="1690">
        <v>2.8899999999999999E-2</v>
      </c>
      <c r="F65" s="1025">
        <v>539943</v>
      </c>
      <c r="G65" s="1696">
        <v>755724</v>
      </c>
      <c r="H65" s="1690">
        <v>1.32E-2</v>
      </c>
      <c r="I65" s="1025">
        <v>398711</v>
      </c>
      <c r="J65" s="1698">
        <v>361269</v>
      </c>
      <c r="K65" s="1690">
        <v>6.3299999999999995E-2</v>
      </c>
      <c r="L65" s="1030">
        <v>141232</v>
      </c>
      <c r="Q65" s="433"/>
      <c r="Y65" s="431"/>
    </row>
    <row r="66" spans="3:25" ht="12.75" customHeight="1">
      <c r="C66" s="1701"/>
      <c r="D66" s="1711"/>
      <c r="E66" s="1703"/>
      <c r="F66" s="1025">
        <v>577050</v>
      </c>
      <c r="G66" s="1704"/>
      <c r="H66" s="1703"/>
      <c r="I66" s="1025">
        <v>357013</v>
      </c>
      <c r="J66" s="1705"/>
      <c r="K66" s="1703">
        <v>0</v>
      </c>
      <c r="L66" s="1030">
        <v>220037</v>
      </c>
      <c r="Q66" s="433"/>
      <c r="Y66" s="431"/>
    </row>
    <row r="67" spans="3:25" ht="12.75" customHeight="1">
      <c r="C67" s="1692" t="s">
        <v>72</v>
      </c>
      <c r="D67" s="1710">
        <v>1131807</v>
      </c>
      <c r="E67" s="1690">
        <v>1.3299999999999999E-2</v>
      </c>
      <c r="F67" s="1025">
        <v>544636</v>
      </c>
      <c r="G67" s="1696">
        <v>758248</v>
      </c>
      <c r="H67" s="1690">
        <v>3.3E-3</v>
      </c>
      <c r="I67" s="1025">
        <v>399468</v>
      </c>
      <c r="J67" s="1698">
        <v>373559</v>
      </c>
      <c r="K67" s="1690">
        <v>3.4000000000000002E-2</v>
      </c>
      <c r="L67" s="1030">
        <v>145168</v>
      </c>
      <c r="Q67" s="433"/>
      <c r="Y67" s="431"/>
    </row>
    <row r="68" spans="3:25" ht="12.75" customHeight="1">
      <c r="C68" s="1701"/>
      <c r="D68" s="1711"/>
      <c r="E68" s="1703"/>
      <c r="F68" s="1025">
        <v>587171</v>
      </c>
      <c r="G68" s="1704"/>
      <c r="H68" s="1703"/>
      <c r="I68" s="1025">
        <v>358780</v>
      </c>
      <c r="J68" s="1705"/>
      <c r="K68" s="1703">
        <v>0</v>
      </c>
      <c r="L68" s="1030">
        <v>228391</v>
      </c>
      <c r="Q68" s="433"/>
      <c r="Y68" s="431"/>
    </row>
    <row r="69" spans="3:25" ht="12.75" customHeight="1">
      <c r="C69" s="1692" t="s">
        <v>1562</v>
      </c>
      <c r="D69" s="1710">
        <v>1143357</v>
      </c>
      <c r="E69" s="1690">
        <v>1.0200000000000001E-2</v>
      </c>
      <c r="F69" s="1025">
        <v>548729</v>
      </c>
      <c r="G69" s="1696">
        <v>758788</v>
      </c>
      <c r="H69" s="1690">
        <v>6.9999999999999999E-4</v>
      </c>
      <c r="I69" s="1025">
        <v>400357</v>
      </c>
      <c r="J69" s="1698">
        <v>384569</v>
      </c>
      <c r="K69" s="1690">
        <v>2.9500000000000002E-2</v>
      </c>
      <c r="L69" s="1030">
        <v>148372</v>
      </c>
      <c r="Q69" s="433"/>
      <c r="Y69" s="431"/>
    </row>
    <row r="70" spans="3:25" ht="12.75" customHeight="1">
      <c r="C70" s="1701"/>
      <c r="D70" s="1711"/>
      <c r="E70" s="1703"/>
      <c r="F70" s="1025">
        <v>594628</v>
      </c>
      <c r="G70" s="1704"/>
      <c r="H70" s="1703"/>
      <c r="I70" s="1025">
        <v>358431</v>
      </c>
      <c r="J70" s="1705"/>
      <c r="K70" s="1703">
        <v>0</v>
      </c>
      <c r="L70" s="1030">
        <v>236197</v>
      </c>
      <c r="Q70" s="433"/>
      <c r="Y70" s="431"/>
    </row>
    <row r="71" spans="3:25" ht="12.75" customHeight="1">
      <c r="C71" s="1692" t="s">
        <v>1563</v>
      </c>
      <c r="D71" s="1710">
        <v>1182557</v>
      </c>
      <c r="E71" s="1690">
        <v>3.4299999999999997E-2</v>
      </c>
      <c r="F71" s="1025">
        <v>570260</v>
      </c>
      <c r="G71" s="1696">
        <v>782650</v>
      </c>
      <c r="H71" s="1690">
        <v>3.1399999999999997E-2</v>
      </c>
      <c r="I71" s="1025">
        <v>416588</v>
      </c>
      <c r="J71" s="1698">
        <v>399907</v>
      </c>
      <c r="K71" s="1690">
        <v>3.9900000000000005E-2</v>
      </c>
      <c r="L71" s="1030">
        <v>153672</v>
      </c>
      <c r="Q71" s="433"/>
      <c r="Y71" s="431"/>
    </row>
    <row r="72" spans="3:25" ht="12.75" customHeight="1">
      <c r="C72" s="1701"/>
      <c r="D72" s="1711"/>
      <c r="E72" s="1703"/>
      <c r="F72" s="1025">
        <v>612297</v>
      </c>
      <c r="G72" s="1704"/>
      <c r="H72" s="1703"/>
      <c r="I72" s="1025">
        <v>366062</v>
      </c>
      <c r="J72" s="1705"/>
      <c r="K72" s="1703">
        <v>0</v>
      </c>
      <c r="L72" s="1030">
        <v>246235</v>
      </c>
      <c r="Q72" s="433"/>
      <c r="Y72" s="431"/>
    </row>
    <row r="73" spans="3:25" ht="12.75" customHeight="1">
      <c r="C73" s="1692" t="s">
        <v>1564</v>
      </c>
      <c r="D73" s="1710">
        <v>1249577</v>
      </c>
      <c r="E73" s="1690">
        <v>5.67E-2</v>
      </c>
      <c r="F73" s="1025">
        <v>602887</v>
      </c>
      <c r="G73" s="1696">
        <v>837718</v>
      </c>
      <c r="H73" s="1690">
        <v>7.0400000000000004E-2</v>
      </c>
      <c r="I73" s="1025">
        <v>445053</v>
      </c>
      <c r="J73" s="1698">
        <v>411859</v>
      </c>
      <c r="K73" s="1690">
        <v>2.9900000000000003E-2</v>
      </c>
      <c r="L73" s="1030">
        <v>157834</v>
      </c>
      <c r="Q73" s="433"/>
      <c r="Y73" s="431"/>
    </row>
    <row r="74" spans="3:25" ht="12.75" customHeight="1">
      <c r="C74" s="1701"/>
      <c r="D74" s="1711"/>
      <c r="E74" s="1703"/>
      <c r="F74" s="1025">
        <v>646690</v>
      </c>
      <c r="G74" s="1704"/>
      <c r="H74" s="1703"/>
      <c r="I74" s="1025">
        <v>392665</v>
      </c>
      <c r="J74" s="1705"/>
      <c r="K74" s="1703">
        <v>0</v>
      </c>
      <c r="L74" s="1030">
        <v>254025</v>
      </c>
      <c r="Q74" s="433"/>
      <c r="Y74" s="431"/>
    </row>
    <row r="75" spans="3:25" ht="12.75" customHeight="1">
      <c r="C75" s="1692" t="s">
        <v>1565</v>
      </c>
      <c r="D75" s="1694">
        <v>1258263</v>
      </c>
      <c r="E75" s="1690">
        <v>7.0000000000000001E-3</v>
      </c>
      <c r="F75" s="1026">
        <v>607435</v>
      </c>
      <c r="G75" s="1696">
        <v>839516</v>
      </c>
      <c r="H75" s="1690">
        <v>2.0999999999999999E-3</v>
      </c>
      <c r="I75" s="1026">
        <v>445485</v>
      </c>
      <c r="J75" s="1698">
        <v>418747</v>
      </c>
      <c r="K75" s="1690">
        <f>(J75/J73)-1</f>
        <v>1.6724170165032248E-2</v>
      </c>
      <c r="L75" s="1031">
        <v>161950</v>
      </c>
      <c r="Q75" s="433"/>
      <c r="Y75" s="431"/>
    </row>
    <row r="76" spans="3:25" ht="12.75" customHeight="1">
      <c r="C76" s="1701"/>
      <c r="D76" s="1702"/>
      <c r="E76" s="1703"/>
      <c r="F76" s="1026">
        <v>650828</v>
      </c>
      <c r="G76" s="1704"/>
      <c r="H76" s="1703"/>
      <c r="I76" s="1026">
        <v>394031</v>
      </c>
      <c r="J76" s="1705"/>
      <c r="K76" s="1703"/>
      <c r="L76" s="1031">
        <v>256797</v>
      </c>
      <c r="Q76" s="433"/>
      <c r="Y76" s="431"/>
    </row>
    <row r="77" spans="3:25" ht="12.75" customHeight="1">
      <c r="C77" s="1692" t="s">
        <v>1566</v>
      </c>
      <c r="D77" s="1694">
        <f>F77+F78</f>
        <v>1290175</v>
      </c>
      <c r="E77" s="1690">
        <f>(D77/D75)-1</f>
        <v>2.5361947383019334E-2</v>
      </c>
      <c r="F77" s="1026">
        <f t="shared" ref="F77:F82" si="0">I77+L77</f>
        <v>620500</v>
      </c>
      <c r="G77" s="1696">
        <f>I77+I78</f>
        <v>853687</v>
      </c>
      <c r="H77" s="1690">
        <f>(G77/G75)-1</f>
        <v>1.6879964169831174E-2</v>
      </c>
      <c r="I77" s="1026">
        <v>452094</v>
      </c>
      <c r="J77" s="1698">
        <f>L77+L78</f>
        <v>436488</v>
      </c>
      <c r="K77" s="1690">
        <f>(J77/J75)-1</f>
        <v>4.2366870688028913E-2</v>
      </c>
      <c r="L77" s="1031">
        <v>168406</v>
      </c>
      <c r="Q77" s="433"/>
      <c r="Y77" s="431"/>
    </row>
    <row r="78" spans="3:25" ht="12.75" customHeight="1">
      <c r="C78" s="1701"/>
      <c r="D78" s="1702"/>
      <c r="E78" s="1703"/>
      <c r="F78" s="1026">
        <f t="shared" si="0"/>
        <v>669675</v>
      </c>
      <c r="G78" s="1704"/>
      <c r="H78" s="1703"/>
      <c r="I78" s="1026">
        <v>401593</v>
      </c>
      <c r="J78" s="1705"/>
      <c r="K78" s="1703"/>
      <c r="L78" s="1031">
        <v>268082</v>
      </c>
      <c r="Q78" s="433"/>
      <c r="Y78" s="431"/>
    </row>
    <row r="79" spans="3:25" ht="12.75" customHeight="1">
      <c r="C79" s="1706" t="s">
        <v>1567</v>
      </c>
      <c r="D79" s="1707">
        <f>F79+F80</f>
        <v>1317078</v>
      </c>
      <c r="E79" s="1700">
        <f>(D79/D77)-1</f>
        <v>2.0852209971515601E-2</v>
      </c>
      <c r="F79" s="1026">
        <f t="shared" si="0"/>
        <v>633383</v>
      </c>
      <c r="G79" s="1708">
        <f>I79+I80</f>
        <v>859994</v>
      </c>
      <c r="H79" s="1700">
        <f>(G79/G77)-1</f>
        <v>7.387953664516278E-3</v>
      </c>
      <c r="I79" s="1026">
        <v>457199</v>
      </c>
      <c r="J79" s="1709">
        <f>L79+L80</f>
        <v>457084</v>
      </c>
      <c r="K79" s="1700">
        <f>(J79/J77)-1</f>
        <v>4.7185718736826754E-2</v>
      </c>
      <c r="L79" s="1031">
        <v>176184</v>
      </c>
      <c r="Q79" s="433"/>
      <c r="Y79" s="431"/>
    </row>
    <row r="80" spans="3:25" ht="12.75" customHeight="1">
      <c r="C80" s="1706"/>
      <c r="D80" s="1707"/>
      <c r="E80" s="1700"/>
      <c r="F80" s="1026">
        <f t="shared" si="0"/>
        <v>683695</v>
      </c>
      <c r="G80" s="1708"/>
      <c r="H80" s="1700"/>
      <c r="I80" s="1026">
        <v>402795</v>
      </c>
      <c r="J80" s="1709"/>
      <c r="K80" s="1700"/>
      <c r="L80" s="1031">
        <v>280900</v>
      </c>
      <c r="Q80" s="433"/>
      <c r="Y80" s="431"/>
    </row>
    <row r="81" spans="1:25" ht="12.75" customHeight="1">
      <c r="C81" s="1692" t="s">
        <v>1178</v>
      </c>
      <c r="D81" s="1694">
        <f>F81+F82</f>
        <v>1338477</v>
      </c>
      <c r="E81" s="1690">
        <f>(D81/D79)-1</f>
        <v>1.6247329315348003E-2</v>
      </c>
      <c r="F81" s="1026">
        <f t="shared" si="0"/>
        <v>642064</v>
      </c>
      <c r="G81" s="1696">
        <f>I81+I82</f>
        <v>870049</v>
      </c>
      <c r="H81" s="1690">
        <f>(G81/G79)-1</f>
        <v>1.1691942036804903E-2</v>
      </c>
      <c r="I81" s="1026">
        <v>461912</v>
      </c>
      <c r="J81" s="1698">
        <f>L81+L82</f>
        <v>468428</v>
      </c>
      <c r="K81" s="1690">
        <f>(J81/J79)-1</f>
        <v>2.4818195342650284E-2</v>
      </c>
      <c r="L81" s="1031">
        <v>180152</v>
      </c>
      <c r="Q81" s="433"/>
      <c r="Y81" s="431"/>
    </row>
    <row r="82" spans="1:25" ht="12.75" customHeight="1">
      <c r="C82" s="1701"/>
      <c r="D82" s="1702"/>
      <c r="E82" s="1703"/>
      <c r="F82" s="1026">
        <f t="shared" si="0"/>
        <v>696413</v>
      </c>
      <c r="G82" s="1704"/>
      <c r="H82" s="1703"/>
      <c r="I82" s="1026">
        <v>408137</v>
      </c>
      <c r="J82" s="1705"/>
      <c r="K82" s="1703"/>
      <c r="L82" s="1031">
        <v>288276</v>
      </c>
      <c r="Q82" s="433"/>
      <c r="Y82" s="431"/>
    </row>
    <row r="83" spans="1:25" ht="12.75" customHeight="1">
      <c r="C83" s="1692" t="s">
        <v>1568</v>
      </c>
      <c r="D83" s="1694">
        <f>F83+F84</f>
        <v>1351970</v>
      </c>
      <c r="E83" s="1690">
        <f>(D83/D81)-1</f>
        <v>1.0080860560174099E-2</v>
      </c>
      <c r="F83" s="1026">
        <f>I83+L83</f>
        <v>646787</v>
      </c>
      <c r="G83" s="1696">
        <f>I83+I84</f>
        <v>867820</v>
      </c>
      <c r="H83" s="1690">
        <f>(G83/G81)-1</f>
        <v>-2.5619246732080381E-3</v>
      </c>
      <c r="I83" s="1026">
        <v>461151</v>
      </c>
      <c r="J83" s="1698">
        <f>L83+L84</f>
        <v>484150</v>
      </c>
      <c r="K83" s="1690">
        <f>(J83/J81)-1</f>
        <v>3.35633224316223E-2</v>
      </c>
      <c r="L83" s="1031">
        <v>185636</v>
      </c>
      <c r="Q83" s="433"/>
      <c r="Y83" s="431"/>
    </row>
    <row r="84" spans="1:25" ht="12.75" customHeight="1" thickBot="1">
      <c r="C84" s="1693"/>
      <c r="D84" s="1695"/>
      <c r="E84" s="1691"/>
      <c r="F84" s="278">
        <f>I84+L84</f>
        <v>705183</v>
      </c>
      <c r="G84" s="1697"/>
      <c r="H84" s="1691"/>
      <c r="I84" s="1028">
        <v>406669</v>
      </c>
      <c r="J84" s="1699"/>
      <c r="K84" s="1691"/>
      <c r="L84" s="1032">
        <v>298514</v>
      </c>
      <c r="Y84" s="431"/>
    </row>
    <row r="85" spans="1:25" ht="15" customHeight="1" thickBot="1"/>
    <row r="86" spans="1:25" ht="15" customHeight="1" thickBot="1">
      <c r="D86" s="434" t="s">
        <v>8</v>
      </c>
      <c r="E86" s="435" t="s">
        <v>1006</v>
      </c>
      <c r="F86" s="436" t="s">
        <v>1007</v>
      </c>
      <c r="G86" s="437" t="s">
        <v>516</v>
      </c>
      <c r="H86" s="82"/>
      <c r="I86" s="83"/>
    </row>
    <row r="87" spans="1:25" ht="15" customHeight="1">
      <c r="D87" s="438" t="s">
        <v>73</v>
      </c>
      <c r="E87" s="439">
        <v>340929</v>
      </c>
      <c r="F87" s="440">
        <v>246043</v>
      </c>
      <c r="G87" s="441">
        <f>SUM(E87:F87)</f>
        <v>586972</v>
      </c>
      <c r="H87" s="82"/>
      <c r="I87" s="84"/>
    </row>
    <row r="88" spans="1:25" s="76" customFormat="1" ht="15" customHeight="1">
      <c r="A88" s="74"/>
      <c r="B88" s="74"/>
      <c r="C88" s="75"/>
      <c r="D88" s="442" t="s">
        <v>1553</v>
      </c>
      <c r="E88" s="443">
        <v>374044</v>
      </c>
      <c r="F88" s="444">
        <v>246130</v>
      </c>
      <c r="G88" s="445">
        <f t="shared" ref="G88:G115" si="1">SUM(E88:F88)</f>
        <v>620174</v>
      </c>
      <c r="H88" s="82"/>
      <c r="I88" s="84"/>
      <c r="K88" s="77"/>
      <c r="M88" s="74"/>
      <c r="N88" s="74"/>
      <c r="O88" s="74"/>
      <c r="P88" s="74"/>
      <c r="Q88" s="74"/>
      <c r="R88" s="74"/>
      <c r="S88" s="74"/>
      <c r="T88" s="74"/>
      <c r="U88" s="74"/>
      <c r="V88" s="74"/>
      <c r="W88" s="74"/>
    </row>
    <row r="89" spans="1:25" s="76" customFormat="1" ht="15" customHeight="1">
      <c r="A89" s="74"/>
      <c r="B89" s="74"/>
      <c r="C89" s="75"/>
      <c r="D89" s="442" t="s">
        <v>1554</v>
      </c>
      <c r="E89" s="443">
        <v>412207</v>
      </c>
      <c r="F89" s="444">
        <v>250842</v>
      </c>
      <c r="G89" s="445">
        <f t="shared" si="1"/>
        <v>663049</v>
      </c>
      <c r="H89" s="82"/>
      <c r="I89" s="84"/>
      <c r="K89" s="77"/>
      <c r="M89" s="74"/>
      <c r="N89" s="74"/>
      <c r="O89" s="74"/>
      <c r="P89" s="74"/>
      <c r="Q89" s="74"/>
      <c r="R89" s="74"/>
      <c r="S89" s="74"/>
      <c r="T89" s="74"/>
      <c r="U89" s="74"/>
      <c r="V89" s="74"/>
      <c r="W89" s="74"/>
    </row>
    <row r="90" spans="1:25" s="76" customFormat="1" ht="15" customHeight="1">
      <c r="A90" s="74"/>
      <c r="B90" s="74"/>
      <c r="C90" s="75"/>
      <c r="D90" s="442" t="s">
        <v>1555</v>
      </c>
      <c r="E90" s="446">
        <v>425131</v>
      </c>
      <c r="F90" s="447">
        <v>254248</v>
      </c>
      <c r="G90" s="445">
        <f t="shared" si="1"/>
        <v>679379</v>
      </c>
      <c r="H90" s="82"/>
      <c r="I90" s="84"/>
      <c r="K90" s="77"/>
      <c r="M90" s="74"/>
      <c r="N90" s="74"/>
      <c r="O90" s="74"/>
      <c r="P90" s="74"/>
      <c r="Q90" s="74"/>
      <c r="R90" s="74"/>
      <c r="S90" s="74"/>
      <c r="T90" s="74"/>
      <c r="U90" s="74"/>
      <c r="V90" s="74"/>
      <c r="W90" s="74"/>
    </row>
    <row r="91" spans="1:25" s="76" customFormat="1" ht="15" customHeight="1">
      <c r="A91" s="74"/>
      <c r="B91" s="74"/>
      <c r="C91" s="75"/>
      <c r="D91" s="442" t="s">
        <v>1556</v>
      </c>
      <c r="E91" s="446">
        <v>432703</v>
      </c>
      <c r="F91" s="447">
        <v>254876</v>
      </c>
      <c r="G91" s="445">
        <f t="shared" si="1"/>
        <v>687579</v>
      </c>
      <c r="H91" s="82"/>
      <c r="I91" s="84"/>
      <c r="K91" s="77"/>
      <c r="M91" s="74"/>
      <c r="N91" s="74"/>
      <c r="O91" s="74"/>
      <c r="P91" s="74"/>
      <c r="Q91" s="74"/>
      <c r="R91" s="74"/>
      <c r="S91" s="74"/>
      <c r="T91" s="74"/>
      <c r="U91" s="74"/>
      <c r="V91" s="74"/>
      <c r="W91" s="74"/>
    </row>
    <row r="92" spans="1:25" s="76" customFormat="1" ht="15" customHeight="1">
      <c r="A92" s="74"/>
      <c r="B92" s="74"/>
      <c r="C92" s="75"/>
      <c r="D92" s="442" t="s">
        <v>1557</v>
      </c>
      <c r="E92" s="446">
        <v>428342</v>
      </c>
      <c r="F92" s="447">
        <v>261553</v>
      </c>
      <c r="G92" s="445">
        <f t="shared" si="1"/>
        <v>689895</v>
      </c>
      <c r="H92" s="82"/>
      <c r="I92" s="84"/>
      <c r="K92" s="77"/>
      <c r="M92" s="74"/>
      <c r="N92" s="74"/>
      <c r="O92" s="74"/>
      <c r="P92" s="74"/>
      <c r="Q92" s="74"/>
      <c r="R92" s="74"/>
      <c r="S92" s="74"/>
      <c r="T92" s="74"/>
      <c r="U92" s="74"/>
      <c r="V92" s="74"/>
      <c r="W92" s="74"/>
    </row>
    <row r="93" spans="1:25" s="76" customFormat="1" ht="15" customHeight="1">
      <c r="A93" s="74"/>
      <c r="B93" s="74"/>
      <c r="C93" s="75"/>
      <c r="D93" s="442" t="s">
        <v>1558</v>
      </c>
      <c r="E93" s="446">
        <v>460522</v>
      </c>
      <c r="F93" s="447">
        <v>267746</v>
      </c>
      <c r="G93" s="445">
        <f t="shared" si="1"/>
        <v>728268</v>
      </c>
      <c r="H93" s="82"/>
      <c r="I93" s="84"/>
      <c r="K93" s="77"/>
      <c r="M93" s="74"/>
      <c r="N93" s="74"/>
      <c r="O93" s="74"/>
      <c r="P93" s="74"/>
      <c r="Q93" s="74"/>
      <c r="R93" s="74"/>
      <c r="S93" s="74"/>
      <c r="T93" s="74"/>
      <c r="U93" s="74"/>
      <c r="V93" s="74"/>
      <c r="W93" s="74"/>
    </row>
    <row r="94" spans="1:25" s="76" customFormat="1" ht="15" customHeight="1">
      <c r="A94" s="74"/>
      <c r="B94" s="74"/>
      <c r="C94" s="75"/>
      <c r="D94" s="442" t="s">
        <v>1559</v>
      </c>
      <c r="E94" s="446">
        <v>492942</v>
      </c>
      <c r="F94" s="447">
        <v>271035</v>
      </c>
      <c r="G94" s="445">
        <f t="shared" si="1"/>
        <v>763977</v>
      </c>
      <c r="H94" s="82"/>
      <c r="I94" s="84"/>
      <c r="K94" s="77"/>
      <c r="M94" s="74"/>
      <c r="N94" s="74"/>
      <c r="O94" s="74"/>
      <c r="P94" s="74"/>
      <c r="Q94" s="74"/>
      <c r="R94" s="74"/>
      <c r="S94" s="74"/>
      <c r="T94" s="74"/>
      <c r="U94" s="74"/>
      <c r="V94" s="74"/>
      <c r="W94" s="74"/>
    </row>
    <row r="95" spans="1:25" s="76" customFormat="1" ht="15" customHeight="1">
      <c r="A95" s="74"/>
      <c r="B95" s="74"/>
      <c r="C95" s="75"/>
      <c r="D95" s="442" t="s">
        <v>1560</v>
      </c>
      <c r="E95" s="446">
        <v>507749</v>
      </c>
      <c r="F95" s="447">
        <v>274819</v>
      </c>
      <c r="G95" s="445">
        <f t="shared" si="1"/>
        <v>782568</v>
      </c>
      <c r="H95" s="82"/>
      <c r="I95" s="84"/>
      <c r="K95" s="77"/>
      <c r="M95" s="74"/>
      <c r="N95" s="74"/>
      <c r="O95" s="74"/>
      <c r="P95" s="74"/>
      <c r="Q95" s="74"/>
      <c r="R95" s="74"/>
      <c r="S95" s="74"/>
      <c r="T95" s="74"/>
      <c r="U95" s="74"/>
      <c r="V95" s="74"/>
      <c r="W95" s="74"/>
    </row>
    <row r="96" spans="1:25" s="76" customFormat="1" ht="15" customHeight="1">
      <c r="A96" s="74"/>
      <c r="B96" s="74"/>
      <c r="C96" s="75"/>
      <c r="D96" s="442" t="s">
        <v>1569</v>
      </c>
      <c r="E96" s="446">
        <v>510915</v>
      </c>
      <c r="F96" s="447">
        <v>278619</v>
      </c>
      <c r="G96" s="445">
        <f t="shared" si="1"/>
        <v>789534</v>
      </c>
      <c r="H96" s="82"/>
      <c r="I96" s="84"/>
      <c r="K96" s="77"/>
      <c r="M96" s="74"/>
      <c r="N96" s="74"/>
      <c r="O96" s="74"/>
      <c r="P96" s="74"/>
      <c r="Q96" s="74"/>
      <c r="R96" s="74"/>
      <c r="S96" s="74"/>
      <c r="T96" s="74"/>
      <c r="U96" s="74"/>
      <c r="V96" s="74"/>
      <c r="W96" s="74"/>
    </row>
    <row r="97" spans="1:23" s="76" customFormat="1" ht="15" customHeight="1">
      <c r="A97" s="74"/>
      <c r="B97" s="74"/>
      <c r="C97" s="75"/>
      <c r="D97" s="442" t="s">
        <v>1570</v>
      </c>
      <c r="E97" s="446">
        <v>515295</v>
      </c>
      <c r="F97" s="447">
        <v>280557</v>
      </c>
      <c r="G97" s="445">
        <f t="shared" si="1"/>
        <v>795852</v>
      </c>
      <c r="H97" s="82"/>
      <c r="I97" s="84"/>
      <c r="K97" s="77"/>
      <c r="M97" s="74"/>
      <c r="N97" s="74"/>
      <c r="O97" s="74"/>
      <c r="P97" s="74"/>
      <c r="Q97" s="74"/>
      <c r="R97" s="74"/>
      <c r="S97" s="74"/>
      <c r="T97" s="74"/>
      <c r="U97" s="74"/>
      <c r="V97" s="74"/>
      <c r="W97" s="74"/>
    </row>
    <row r="98" spans="1:23" s="76" customFormat="1" ht="15" customHeight="1">
      <c r="A98" s="74"/>
      <c r="B98" s="74"/>
      <c r="C98" s="75"/>
      <c r="D98" s="442" t="s">
        <v>1571</v>
      </c>
      <c r="E98" s="446">
        <v>526685</v>
      </c>
      <c r="F98" s="447">
        <v>285027</v>
      </c>
      <c r="G98" s="445">
        <f t="shared" si="1"/>
        <v>811712</v>
      </c>
      <c r="H98" s="82"/>
      <c r="I98" s="84"/>
      <c r="K98" s="77"/>
      <c r="M98" s="74"/>
      <c r="N98" s="74"/>
      <c r="O98" s="74"/>
      <c r="P98" s="74"/>
      <c r="Q98" s="74"/>
      <c r="R98" s="74"/>
      <c r="S98" s="74"/>
      <c r="T98" s="74"/>
      <c r="U98" s="74"/>
      <c r="V98" s="74"/>
      <c r="W98" s="74"/>
    </row>
    <row r="99" spans="1:23" s="76" customFormat="1" ht="15" customHeight="1">
      <c r="A99" s="74"/>
      <c r="B99" s="74"/>
      <c r="C99" s="75"/>
      <c r="D99" s="442" t="s">
        <v>1572</v>
      </c>
      <c r="E99" s="446">
        <v>544434</v>
      </c>
      <c r="F99" s="447">
        <v>293310</v>
      </c>
      <c r="G99" s="445">
        <f t="shared" si="1"/>
        <v>837744</v>
      </c>
      <c r="H99" s="82"/>
      <c r="I99" s="84"/>
      <c r="K99" s="77"/>
      <c r="M99" s="74"/>
      <c r="N99" s="74"/>
      <c r="O99" s="74"/>
      <c r="P99" s="74"/>
      <c r="Q99" s="74"/>
      <c r="R99" s="74"/>
      <c r="S99" s="74"/>
      <c r="T99" s="74"/>
      <c r="U99" s="74"/>
      <c r="V99" s="74"/>
      <c r="W99" s="74"/>
    </row>
    <row r="100" spans="1:23" s="76" customFormat="1" ht="15" customHeight="1">
      <c r="A100" s="74"/>
      <c r="B100" s="74"/>
      <c r="C100" s="75"/>
      <c r="D100" s="442" t="s">
        <v>1573</v>
      </c>
      <c r="E100" s="446">
        <v>587936</v>
      </c>
      <c r="F100" s="447">
        <v>285705</v>
      </c>
      <c r="G100" s="445">
        <f t="shared" si="1"/>
        <v>873641</v>
      </c>
      <c r="H100" s="82"/>
      <c r="I100" s="84"/>
      <c r="K100" s="77"/>
      <c r="M100" s="74"/>
      <c r="N100" s="74"/>
      <c r="O100" s="74"/>
      <c r="P100" s="74"/>
      <c r="Q100" s="74"/>
      <c r="R100" s="74"/>
      <c r="S100" s="74"/>
      <c r="T100" s="74"/>
      <c r="U100" s="74"/>
      <c r="V100" s="74"/>
      <c r="W100" s="74"/>
    </row>
    <row r="101" spans="1:23" s="76" customFormat="1" ht="15" customHeight="1">
      <c r="A101" s="74"/>
      <c r="B101" s="74"/>
      <c r="C101" s="75"/>
      <c r="D101" s="442" t="s">
        <v>1574</v>
      </c>
      <c r="E101" s="446">
        <v>619269</v>
      </c>
      <c r="F101" s="447">
        <v>291793</v>
      </c>
      <c r="G101" s="445">
        <f t="shared" si="1"/>
        <v>911062</v>
      </c>
      <c r="H101" s="82"/>
      <c r="I101" s="84"/>
      <c r="K101" s="77"/>
      <c r="M101" s="74"/>
      <c r="N101" s="74"/>
      <c r="O101" s="74"/>
      <c r="P101" s="74"/>
      <c r="Q101" s="74"/>
      <c r="R101" s="74"/>
      <c r="S101" s="74"/>
      <c r="T101" s="74"/>
      <c r="U101" s="74"/>
      <c r="V101" s="74"/>
      <c r="W101" s="74"/>
    </row>
    <row r="102" spans="1:23" s="76" customFormat="1" ht="15" customHeight="1">
      <c r="A102" s="74"/>
      <c r="B102" s="74"/>
      <c r="C102" s="75"/>
      <c r="D102" s="442" t="s">
        <v>1575</v>
      </c>
      <c r="E102" s="446">
        <v>659003</v>
      </c>
      <c r="F102" s="447">
        <v>302304</v>
      </c>
      <c r="G102" s="445">
        <f t="shared" si="1"/>
        <v>961307</v>
      </c>
      <c r="H102" s="82"/>
      <c r="I102" s="84"/>
      <c r="K102" s="77"/>
      <c r="M102" s="74"/>
      <c r="N102" s="74"/>
      <c r="O102" s="74"/>
      <c r="P102" s="74"/>
      <c r="Q102" s="74"/>
      <c r="R102" s="74"/>
      <c r="S102" s="74"/>
      <c r="T102" s="74"/>
      <c r="U102" s="74"/>
      <c r="V102" s="74"/>
      <c r="W102" s="74"/>
    </row>
    <row r="103" spans="1:23" s="76" customFormat="1" ht="15" customHeight="1">
      <c r="A103" s="74"/>
      <c r="B103" s="74"/>
      <c r="C103" s="75"/>
      <c r="D103" s="442" t="s">
        <v>1576</v>
      </c>
      <c r="E103" s="446">
        <v>701969</v>
      </c>
      <c r="F103" s="447">
        <v>310578</v>
      </c>
      <c r="G103" s="448">
        <f t="shared" si="1"/>
        <v>1012547</v>
      </c>
      <c r="H103" s="82"/>
      <c r="I103" s="84"/>
      <c r="K103" s="77"/>
      <c r="M103" s="74"/>
      <c r="N103" s="74"/>
      <c r="O103" s="74"/>
      <c r="P103" s="74"/>
      <c r="Q103" s="74"/>
      <c r="R103" s="74"/>
      <c r="S103" s="74"/>
      <c r="T103" s="74"/>
      <c r="U103" s="74"/>
      <c r="V103" s="74"/>
      <c r="W103" s="74"/>
    </row>
    <row r="104" spans="1:23" s="76" customFormat="1" ht="15" customHeight="1">
      <c r="A104" s="74"/>
      <c r="B104" s="74"/>
      <c r="C104" s="75"/>
      <c r="D104" s="442" t="s">
        <v>1577</v>
      </c>
      <c r="E104" s="446">
        <v>735378</v>
      </c>
      <c r="F104" s="447">
        <v>328317</v>
      </c>
      <c r="G104" s="448">
        <f t="shared" si="1"/>
        <v>1063695</v>
      </c>
      <c r="H104" s="82"/>
      <c r="I104" s="84"/>
      <c r="K104" s="77"/>
      <c r="M104" s="74"/>
      <c r="N104" s="74"/>
      <c r="O104" s="74"/>
      <c r="P104" s="74"/>
      <c r="Q104" s="74"/>
      <c r="R104" s="74"/>
      <c r="S104" s="74"/>
      <c r="T104" s="74"/>
      <c r="U104" s="74"/>
      <c r="V104" s="74"/>
      <c r="W104" s="74"/>
    </row>
    <row r="105" spans="1:23" s="76" customFormat="1" ht="15" customHeight="1">
      <c r="A105" s="74"/>
      <c r="B105" s="74"/>
      <c r="C105" s="75"/>
      <c r="D105" s="442" t="s">
        <v>1578</v>
      </c>
      <c r="E105" s="446">
        <v>745897</v>
      </c>
      <c r="F105" s="447">
        <v>339774</v>
      </c>
      <c r="G105" s="448">
        <f t="shared" si="1"/>
        <v>1085671</v>
      </c>
      <c r="H105" s="82"/>
      <c r="I105" s="84"/>
      <c r="K105" s="77"/>
      <c r="M105" s="74"/>
      <c r="N105" s="74"/>
      <c r="O105" s="74"/>
      <c r="P105" s="74"/>
      <c r="Q105" s="74"/>
      <c r="R105" s="74"/>
      <c r="S105" s="74"/>
      <c r="T105" s="74"/>
      <c r="U105" s="74"/>
      <c r="V105" s="74"/>
      <c r="W105" s="74"/>
    </row>
    <row r="106" spans="1:23" s="76" customFormat="1" ht="15" customHeight="1">
      <c r="A106" s="74"/>
      <c r="B106" s="74"/>
      <c r="C106" s="75"/>
      <c r="D106" s="442" t="s">
        <v>1579</v>
      </c>
      <c r="E106" s="446">
        <v>755724</v>
      </c>
      <c r="F106" s="447">
        <v>361269</v>
      </c>
      <c r="G106" s="448">
        <f t="shared" si="1"/>
        <v>1116993</v>
      </c>
      <c r="H106" s="82"/>
      <c r="I106" s="84"/>
      <c r="K106" s="77"/>
      <c r="M106" s="74"/>
      <c r="N106" s="74"/>
      <c r="O106" s="74"/>
      <c r="P106" s="74"/>
      <c r="Q106" s="74"/>
      <c r="R106" s="74"/>
      <c r="S106" s="74"/>
      <c r="T106" s="74"/>
      <c r="U106" s="74"/>
      <c r="V106" s="74"/>
      <c r="W106" s="74"/>
    </row>
    <row r="107" spans="1:23" s="76" customFormat="1" ht="15" customHeight="1">
      <c r="A107" s="74"/>
      <c r="B107" s="74"/>
      <c r="C107" s="75"/>
      <c r="D107" s="442" t="s">
        <v>1580</v>
      </c>
      <c r="E107" s="446">
        <v>758248</v>
      </c>
      <c r="F107" s="447">
        <v>373559</v>
      </c>
      <c r="G107" s="448">
        <f t="shared" si="1"/>
        <v>1131807</v>
      </c>
      <c r="H107" s="82"/>
      <c r="I107" s="84"/>
      <c r="K107" s="77"/>
      <c r="M107" s="74"/>
      <c r="N107" s="74"/>
      <c r="O107" s="74"/>
      <c r="P107" s="74"/>
      <c r="Q107" s="74"/>
      <c r="R107" s="74"/>
      <c r="S107" s="74"/>
      <c r="T107" s="74"/>
      <c r="U107" s="74"/>
      <c r="V107" s="74"/>
      <c r="W107" s="74"/>
    </row>
    <row r="108" spans="1:23" s="76" customFormat="1" ht="15" customHeight="1">
      <c r="A108" s="74"/>
      <c r="B108" s="74"/>
      <c r="C108" s="75"/>
      <c r="D108" s="442" t="s">
        <v>1581</v>
      </c>
      <c r="E108" s="446">
        <v>758788</v>
      </c>
      <c r="F108" s="447">
        <v>384569</v>
      </c>
      <c r="G108" s="448">
        <f t="shared" si="1"/>
        <v>1143357</v>
      </c>
      <c r="H108" s="82"/>
      <c r="I108" s="84"/>
      <c r="K108" s="77"/>
      <c r="M108" s="74"/>
      <c r="N108" s="74"/>
      <c r="O108" s="74"/>
      <c r="P108" s="74"/>
      <c r="Q108" s="74"/>
      <c r="R108" s="74"/>
      <c r="S108" s="74"/>
      <c r="T108" s="74"/>
      <c r="U108" s="74"/>
      <c r="V108" s="74"/>
      <c r="W108" s="74"/>
    </row>
    <row r="109" spans="1:23" s="76" customFormat="1" ht="15" customHeight="1">
      <c r="A109" s="74"/>
      <c r="B109" s="74"/>
      <c r="C109" s="75"/>
      <c r="D109" s="442" t="s">
        <v>1582</v>
      </c>
      <c r="E109" s="446">
        <v>782650</v>
      </c>
      <c r="F109" s="447">
        <v>399907</v>
      </c>
      <c r="G109" s="448">
        <f t="shared" si="1"/>
        <v>1182557</v>
      </c>
      <c r="H109" s="82"/>
      <c r="I109" s="84"/>
      <c r="K109" s="77"/>
      <c r="M109" s="74"/>
      <c r="N109" s="74"/>
      <c r="O109" s="74"/>
      <c r="P109" s="74"/>
      <c r="Q109" s="74"/>
      <c r="R109" s="74"/>
      <c r="S109" s="74"/>
      <c r="T109" s="74"/>
      <c r="U109" s="74"/>
      <c r="V109" s="74"/>
      <c r="W109" s="74"/>
    </row>
    <row r="110" spans="1:23" s="76" customFormat="1" ht="15" customHeight="1">
      <c r="A110" s="74"/>
      <c r="B110" s="74"/>
      <c r="C110" s="75"/>
      <c r="D110" s="442" t="s">
        <v>1583</v>
      </c>
      <c r="E110" s="446">
        <v>837718</v>
      </c>
      <c r="F110" s="447">
        <v>411859</v>
      </c>
      <c r="G110" s="448">
        <f t="shared" si="1"/>
        <v>1249577</v>
      </c>
      <c r="H110" s="82"/>
      <c r="I110" s="84"/>
      <c r="K110" s="77"/>
      <c r="M110" s="74"/>
      <c r="N110" s="74"/>
      <c r="O110" s="74"/>
      <c r="P110" s="74"/>
      <c r="Q110" s="74"/>
      <c r="R110" s="74"/>
      <c r="S110" s="74"/>
      <c r="T110" s="74"/>
      <c r="U110" s="74"/>
      <c r="V110" s="74"/>
      <c r="W110" s="74"/>
    </row>
    <row r="111" spans="1:23" s="76" customFormat="1" ht="15" customHeight="1">
      <c r="A111" s="74"/>
      <c r="B111" s="74"/>
      <c r="C111" s="75"/>
      <c r="D111" s="442" t="s">
        <v>1584</v>
      </c>
      <c r="E111" s="449">
        <v>839516</v>
      </c>
      <c r="F111" s="450">
        <v>418747</v>
      </c>
      <c r="G111" s="448">
        <f t="shared" si="1"/>
        <v>1258263</v>
      </c>
      <c r="H111" s="82"/>
      <c r="I111" s="84"/>
      <c r="K111" s="77"/>
      <c r="M111" s="74"/>
      <c r="N111" s="74"/>
      <c r="O111" s="74"/>
      <c r="P111" s="74"/>
      <c r="Q111" s="74"/>
      <c r="R111" s="74"/>
      <c r="S111" s="74"/>
      <c r="T111" s="74"/>
      <c r="U111" s="74"/>
      <c r="V111" s="74"/>
      <c r="W111" s="74"/>
    </row>
    <row r="112" spans="1:23" s="76" customFormat="1" ht="15" customHeight="1">
      <c r="A112" s="74"/>
      <c r="B112" s="74"/>
      <c r="C112" s="75"/>
      <c r="D112" s="442" t="s">
        <v>1585</v>
      </c>
      <c r="E112" s="449">
        <v>853687</v>
      </c>
      <c r="F112" s="450">
        <v>436488</v>
      </c>
      <c r="G112" s="448">
        <f t="shared" si="1"/>
        <v>1290175</v>
      </c>
      <c r="H112" s="82"/>
      <c r="I112" s="84"/>
      <c r="K112" s="77"/>
      <c r="M112" s="74"/>
      <c r="N112" s="74"/>
      <c r="O112" s="74"/>
      <c r="P112" s="74"/>
      <c r="Q112" s="74"/>
      <c r="R112" s="74"/>
      <c r="S112" s="74"/>
      <c r="T112" s="74"/>
      <c r="U112" s="74"/>
      <c r="V112" s="74"/>
      <c r="W112" s="74"/>
    </row>
    <row r="113" spans="1:23" s="76" customFormat="1" ht="15" customHeight="1">
      <c r="A113" s="74"/>
      <c r="B113" s="74"/>
      <c r="C113" s="75"/>
      <c r="D113" s="451" t="s">
        <v>1586</v>
      </c>
      <c r="E113" s="452">
        <v>859994</v>
      </c>
      <c r="F113" s="453">
        <v>457084</v>
      </c>
      <c r="G113" s="454">
        <f t="shared" si="1"/>
        <v>1317078</v>
      </c>
      <c r="H113" s="82"/>
      <c r="I113" s="84"/>
      <c r="K113" s="77"/>
      <c r="M113" s="74"/>
      <c r="N113" s="74"/>
      <c r="O113" s="74"/>
      <c r="P113" s="74"/>
      <c r="Q113" s="74"/>
      <c r="R113" s="74"/>
      <c r="S113" s="74"/>
      <c r="T113" s="74"/>
      <c r="U113" s="74"/>
      <c r="V113" s="74"/>
      <c r="W113" s="74"/>
    </row>
    <row r="114" spans="1:23" s="76" customFormat="1" ht="15" customHeight="1">
      <c r="A114" s="74"/>
      <c r="B114" s="74"/>
      <c r="C114" s="75"/>
      <c r="D114" s="442" t="s">
        <v>1183</v>
      </c>
      <c r="E114" s="449">
        <v>870049</v>
      </c>
      <c r="F114" s="450">
        <v>468428</v>
      </c>
      <c r="G114" s="448">
        <f t="shared" si="1"/>
        <v>1338477</v>
      </c>
      <c r="H114" s="82"/>
      <c r="I114" s="84"/>
      <c r="K114" s="77"/>
      <c r="M114" s="74"/>
      <c r="N114" s="74"/>
      <c r="O114" s="74"/>
      <c r="P114" s="74"/>
      <c r="Q114" s="74"/>
      <c r="R114" s="74"/>
      <c r="S114" s="74"/>
      <c r="T114" s="74"/>
      <c r="U114" s="74"/>
      <c r="V114" s="74"/>
      <c r="W114" s="74"/>
    </row>
    <row r="115" spans="1:23" ht="15" customHeight="1" thickBot="1">
      <c r="D115" s="455" t="s">
        <v>1587</v>
      </c>
      <c r="E115" s="456">
        <v>867820</v>
      </c>
      <c r="F115" s="457">
        <v>484150</v>
      </c>
      <c r="G115" s="458">
        <f t="shared" si="1"/>
        <v>1351970</v>
      </c>
    </row>
    <row r="118" spans="1:23" ht="15" customHeight="1">
      <c r="E118"/>
      <c r="F118"/>
    </row>
    <row r="119" spans="1:23" ht="15" customHeight="1">
      <c r="E119"/>
      <c r="F119"/>
    </row>
    <row r="121" spans="1:23" ht="15" customHeight="1">
      <c r="D121" s="85"/>
    </row>
    <row r="122" spans="1:23" ht="15" customHeight="1">
      <c r="D122" s="85"/>
    </row>
    <row r="123" spans="1:23" ht="15" customHeight="1">
      <c r="D123" s="85"/>
    </row>
    <row r="124" spans="1:23" ht="15" customHeight="1">
      <c r="D124" s="85"/>
    </row>
    <row r="125" spans="1:23" ht="15" customHeight="1">
      <c r="D125" s="85"/>
    </row>
    <row r="126" spans="1:23" ht="15" customHeight="1">
      <c r="D126" s="85"/>
    </row>
    <row r="127" spans="1:23" ht="15" customHeight="1">
      <c r="D127" s="85"/>
    </row>
    <row r="128" spans="1:23" ht="15" customHeight="1">
      <c r="D128" s="85"/>
    </row>
    <row r="129" spans="4:4" ht="15" customHeight="1">
      <c r="D129" s="85"/>
    </row>
    <row r="130" spans="4:4" ht="15" customHeight="1">
      <c r="D130" s="85"/>
    </row>
    <row r="131" spans="4:4" ht="15" customHeight="1">
      <c r="D131" s="85"/>
    </row>
    <row r="132" spans="4:4" ht="15" customHeight="1">
      <c r="D132" s="85"/>
    </row>
    <row r="133" spans="4:4" ht="15" customHeight="1">
      <c r="D133" s="85"/>
    </row>
    <row r="134" spans="4:4" ht="15" customHeight="1">
      <c r="D134" s="85"/>
    </row>
    <row r="135" spans="4:4" ht="15" customHeight="1">
      <c r="D135" s="85"/>
    </row>
    <row r="136" spans="4:4" ht="15" customHeight="1">
      <c r="D136" s="85"/>
    </row>
    <row r="137" spans="4:4" ht="15" customHeight="1">
      <c r="D137" s="85"/>
    </row>
    <row r="138" spans="4:4" ht="15" customHeight="1">
      <c r="D138" s="85"/>
    </row>
    <row r="139" spans="4:4" ht="15" customHeight="1">
      <c r="D139" s="85"/>
    </row>
    <row r="140" spans="4:4" ht="15" customHeight="1">
      <c r="D140" s="85"/>
    </row>
    <row r="141" spans="4:4" ht="15" customHeight="1">
      <c r="D141" s="85"/>
    </row>
    <row r="142" spans="4:4" ht="15" customHeight="1">
      <c r="D142" s="85"/>
    </row>
    <row r="143" spans="4:4" ht="15" customHeight="1">
      <c r="D143" s="85"/>
    </row>
    <row r="144" spans="4:4" ht="15" customHeight="1">
      <c r="D144" s="85"/>
    </row>
    <row r="145" spans="4:4" ht="15" customHeight="1">
      <c r="D145" s="85"/>
    </row>
  </sheetData>
  <mergeCells count="212">
    <mergeCell ref="K25:K26"/>
    <mergeCell ref="C27:C28"/>
    <mergeCell ref="D27:D28"/>
    <mergeCell ref="E27:E28"/>
    <mergeCell ref="G27:G28"/>
    <mergeCell ref="H27:H28"/>
    <mergeCell ref="J27:J28"/>
    <mergeCell ref="K27:K28"/>
    <mergeCell ref="C25:C26"/>
    <mergeCell ref="D25:D26"/>
    <mergeCell ref="E25:E26"/>
    <mergeCell ref="G25:G26"/>
    <mergeCell ref="H25:H26"/>
    <mergeCell ref="J25:J26"/>
    <mergeCell ref="K29:K30"/>
    <mergeCell ref="C31:C32"/>
    <mergeCell ref="D31:D32"/>
    <mergeCell ref="E31:E32"/>
    <mergeCell ref="G31:G32"/>
    <mergeCell ref="H31:H32"/>
    <mergeCell ref="J31:J32"/>
    <mergeCell ref="K31:K32"/>
    <mergeCell ref="C29:C30"/>
    <mergeCell ref="D29:D30"/>
    <mergeCell ref="E29:E30"/>
    <mergeCell ref="G29:G30"/>
    <mergeCell ref="H29:H30"/>
    <mergeCell ref="J29:J30"/>
    <mergeCell ref="P31:P32"/>
    <mergeCell ref="Q31:Q32"/>
    <mergeCell ref="C33:C34"/>
    <mergeCell ref="D33:D34"/>
    <mergeCell ref="E33:E34"/>
    <mergeCell ref="G33:G34"/>
    <mergeCell ref="H33:H34"/>
    <mergeCell ref="J33:J34"/>
    <mergeCell ref="K33:K34"/>
    <mergeCell ref="K35:K36"/>
    <mergeCell ref="C37:C38"/>
    <mergeCell ref="D37:D38"/>
    <mergeCell ref="E37:E38"/>
    <mergeCell ref="G37:G38"/>
    <mergeCell ref="H37:H38"/>
    <mergeCell ref="J37:J38"/>
    <mergeCell ref="K37:K38"/>
    <mergeCell ref="C35:C36"/>
    <mergeCell ref="D35:D36"/>
    <mergeCell ref="E35:E36"/>
    <mergeCell ref="G35:G36"/>
    <mergeCell ref="H35:H36"/>
    <mergeCell ref="J35:J36"/>
    <mergeCell ref="K39:K40"/>
    <mergeCell ref="C41:C42"/>
    <mergeCell ref="D41:D42"/>
    <mergeCell ref="E41:E42"/>
    <mergeCell ref="G41:G42"/>
    <mergeCell ref="H41:H42"/>
    <mergeCell ref="J41:J42"/>
    <mergeCell ref="K41:K42"/>
    <mergeCell ref="C39:C40"/>
    <mergeCell ref="D39:D40"/>
    <mergeCell ref="E39:E40"/>
    <mergeCell ref="G39:G40"/>
    <mergeCell ref="H39:H40"/>
    <mergeCell ref="J39:J40"/>
    <mergeCell ref="K43:K44"/>
    <mergeCell ref="C45:C46"/>
    <mergeCell ref="D45:D46"/>
    <mergeCell ref="E45:E46"/>
    <mergeCell ref="G45:G46"/>
    <mergeCell ref="H45:H46"/>
    <mergeCell ref="J45:J46"/>
    <mergeCell ref="K45:K46"/>
    <mergeCell ref="C43:C44"/>
    <mergeCell ref="D43:D44"/>
    <mergeCell ref="E43:E44"/>
    <mergeCell ref="G43:G44"/>
    <mergeCell ref="H43:H44"/>
    <mergeCell ref="J43:J44"/>
    <mergeCell ref="K47:K48"/>
    <mergeCell ref="C49:C50"/>
    <mergeCell ref="D49:D50"/>
    <mergeCell ref="E49:E50"/>
    <mergeCell ref="G49:G50"/>
    <mergeCell ref="H49:H50"/>
    <mergeCell ref="J49:J50"/>
    <mergeCell ref="K49:K50"/>
    <mergeCell ref="C47:C48"/>
    <mergeCell ref="D47:D48"/>
    <mergeCell ref="E47:E48"/>
    <mergeCell ref="G47:G48"/>
    <mergeCell ref="H47:H48"/>
    <mergeCell ref="J47:J48"/>
    <mergeCell ref="K51:K52"/>
    <mergeCell ref="C53:C54"/>
    <mergeCell ref="D53:D54"/>
    <mergeCell ref="E53:E54"/>
    <mergeCell ref="G53:G54"/>
    <mergeCell ref="H53:H54"/>
    <mergeCell ref="J53:J54"/>
    <mergeCell ref="K53:K54"/>
    <mergeCell ref="C51:C52"/>
    <mergeCell ref="D51:D52"/>
    <mergeCell ref="E51:E52"/>
    <mergeCell ref="G51:G52"/>
    <mergeCell ref="H51:H52"/>
    <mergeCell ref="J51:J52"/>
    <mergeCell ref="K55:K56"/>
    <mergeCell ref="C57:C58"/>
    <mergeCell ref="D57:D58"/>
    <mergeCell ref="E57:E58"/>
    <mergeCell ref="G57:G58"/>
    <mergeCell ref="H57:H58"/>
    <mergeCell ref="J57:J58"/>
    <mergeCell ref="K57:K58"/>
    <mergeCell ref="C55:C56"/>
    <mergeCell ref="D55:D56"/>
    <mergeCell ref="E55:E56"/>
    <mergeCell ref="G55:G56"/>
    <mergeCell ref="H55:H56"/>
    <mergeCell ref="J55:J56"/>
    <mergeCell ref="K59:K60"/>
    <mergeCell ref="C61:C62"/>
    <mergeCell ref="D61:D62"/>
    <mergeCell ref="E61:E62"/>
    <mergeCell ref="G61:G62"/>
    <mergeCell ref="H61:H62"/>
    <mergeCell ref="J61:J62"/>
    <mergeCell ref="K61:K62"/>
    <mergeCell ref="C59:C60"/>
    <mergeCell ref="D59:D60"/>
    <mergeCell ref="E59:E60"/>
    <mergeCell ref="G59:G60"/>
    <mergeCell ref="H59:H60"/>
    <mergeCell ref="J59:J60"/>
    <mergeCell ref="K63:K64"/>
    <mergeCell ref="C65:C66"/>
    <mergeCell ref="D65:D66"/>
    <mergeCell ref="E65:E66"/>
    <mergeCell ref="G65:G66"/>
    <mergeCell ref="H65:H66"/>
    <mergeCell ref="J65:J66"/>
    <mergeCell ref="K65:K66"/>
    <mergeCell ref="C63:C64"/>
    <mergeCell ref="D63:D64"/>
    <mergeCell ref="E63:E64"/>
    <mergeCell ref="G63:G64"/>
    <mergeCell ref="H63:H64"/>
    <mergeCell ref="J63:J64"/>
    <mergeCell ref="K67:K68"/>
    <mergeCell ref="C69:C70"/>
    <mergeCell ref="D69:D70"/>
    <mergeCell ref="E69:E70"/>
    <mergeCell ref="G69:G70"/>
    <mergeCell ref="H69:H70"/>
    <mergeCell ref="J69:J70"/>
    <mergeCell ref="K69:K70"/>
    <mergeCell ref="C67:C68"/>
    <mergeCell ref="D67:D68"/>
    <mergeCell ref="E67:E68"/>
    <mergeCell ref="G67:G68"/>
    <mergeCell ref="H67:H68"/>
    <mergeCell ref="J67:J68"/>
    <mergeCell ref="K71:K72"/>
    <mergeCell ref="C73:C74"/>
    <mergeCell ref="D73:D74"/>
    <mergeCell ref="E73:E74"/>
    <mergeCell ref="G73:G74"/>
    <mergeCell ref="H73:H74"/>
    <mergeCell ref="J73:J74"/>
    <mergeCell ref="K73:K74"/>
    <mergeCell ref="C71:C72"/>
    <mergeCell ref="D71:D72"/>
    <mergeCell ref="E71:E72"/>
    <mergeCell ref="G71:G72"/>
    <mergeCell ref="H71:H72"/>
    <mergeCell ref="J71:J72"/>
    <mergeCell ref="K75:K76"/>
    <mergeCell ref="C77:C78"/>
    <mergeCell ref="D77:D78"/>
    <mergeCell ref="E77:E78"/>
    <mergeCell ref="G77:G78"/>
    <mergeCell ref="H77:H78"/>
    <mergeCell ref="J77:J78"/>
    <mergeCell ref="K77:K78"/>
    <mergeCell ref="C75:C76"/>
    <mergeCell ref="D75:D76"/>
    <mergeCell ref="E75:E76"/>
    <mergeCell ref="G75:G76"/>
    <mergeCell ref="H75:H76"/>
    <mergeCell ref="J75:J76"/>
    <mergeCell ref="K83:K84"/>
    <mergeCell ref="C83:C84"/>
    <mergeCell ref="D83:D84"/>
    <mergeCell ref="E83:E84"/>
    <mergeCell ref="G83:G84"/>
    <mergeCell ref="H83:H84"/>
    <mergeCell ref="J83:J84"/>
    <mergeCell ref="K79:K80"/>
    <mergeCell ref="C81:C82"/>
    <mergeCell ref="D81:D82"/>
    <mergeCell ref="E81:E82"/>
    <mergeCell ref="G81:G82"/>
    <mergeCell ref="H81:H82"/>
    <mergeCell ref="J81:J82"/>
    <mergeCell ref="K81:K82"/>
    <mergeCell ref="C79:C80"/>
    <mergeCell ref="D79:D80"/>
    <mergeCell ref="E79:E80"/>
    <mergeCell ref="G79:G80"/>
    <mergeCell ref="H79:H80"/>
    <mergeCell ref="J79:J80"/>
  </mergeCells>
  <phoneticPr fontId="38"/>
  <pageMargins left="0.25" right="0.25" top="0.75" bottom="0.75" header="0.3" footer="0.3"/>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27</vt:i4>
      </vt:variant>
    </vt:vector>
  </HeadingPairs>
  <TitlesOfParts>
    <vt:vector size="58" baseType="lpstr">
      <vt:lpstr>0-1表紙</vt:lpstr>
      <vt:lpstr>0-1はしがき</vt:lpstr>
      <vt:lpstr>0-2目次</vt:lpstr>
      <vt:lpstr>0-3利用の手引き</vt:lpstr>
      <vt:lpstr>1.統計の目的等（中扉）</vt:lpstr>
      <vt:lpstr>1.統計の目的等</vt:lpstr>
      <vt:lpstr>2.邦人の動向（中扉）</vt:lpstr>
      <vt:lpstr>2.1邦人の動向 (全般) </vt:lpstr>
      <vt:lpstr>2.2邦人数推移</vt:lpstr>
      <vt:lpstr>2.3.1地域別邦人数</vt:lpstr>
      <vt:lpstr>2.3.2地域別永住者数</vt:lpstr>
      <vt:lpstr>2.3.3地域別長期滞在者数</vt:lpstr>
      <vt:lpstr>2.4男女別邦人数</vt:lpstr>
      <vt:lpstr>2.5年齢別邦人数</vt:lpstr>
      <vt:lpstr>2.6長期滞在者地域別職業構成</vt:lpstr>
      <vt:lpstr>2.7.1国別邦人数上位50位</vt:lpstr>
      <vt:lpstr>2.7.2国別永住者数上位50位</vt:lpstr>
      <vt:lpstr>2.7.3国別長期滞在者数上位50位</vt:lpstr>
      <vt:lpstr>2.8.1都市別邦人数50位</vt:lpstr>
      <vt:lpstr>2.8.2都市別永住50位</vt:lpstr>
      <vt:lpstr>2.8.3 都市別長期滞在50位</vt:lpstr>
      <vt:lpstr>2.9公館別邦人数</vt:lpstr>
      <vt:lpstr>2.10就学・地域別子女数</vt:lpstr>
      <vt:lpstr>3.日系企業の動向（中扉）</vt:lpstr>
      <vt:lpstr>3.1企業の動向 (全般) </vt:lpstr>
      <vt:lpstr>3.2（区分別）企業数</vt:lpstr>
      <vt:lpstr>3.3地域別企業数</vt:lpstr>
      <vt:lpstr>3.4国別企業数50位</vt:lpstr>
      <vt:lpstr>3.4 国別日系企業数上位５０位推移 (2)</vt:lpstr>
      <vt:lpstr>3.5都市別企業数100位</vt:lpstr>
      <vt:lpstr>3.6公館別企業数</vt:lpstr>
      <vt:lpstr>'0-3利用の手引き'!Print_Area</vt:lpstr>
      <vt:lpstr>'1.統計の目的等'!Print_Area</vt:lpstr>
      <vt:lpstr>'1.統計の目的等（中扉）'!Print_Area</vt:lpstr>
      <vt:lpstr>'2.10就学・地域別子女数'!Print_Area</vt:lpstr>
      <vt:lpstr>'2.1邦人の動向 (全般) '!Print_Area</vt:lpstr>
      <vt:lpstr>'2.2邦人数推移'!Print_Area</vt:lpstr>
      <vt:lpstr>'2.3.1地域別邦人数'!Print_Area</vt:lpstr>
      <vt:lpstr>'2.3.2地域別永住者数'!Print_Area</vt:lpstr>
      <vt:lpstr>'2.3.3地域別長期滞在者数'!Print_Area</vt:lpstr>
      <vt:lpstr>'2.4男女別邦人数'!Print_Area</vt:lpstr>
      <vt:lpstr>'2.5年齢別邦人数'!Print_Area</vt:lpstr>
      <vt:lpstr>'2.6長期滞在者地域別職業構成'!Print_Area</vt:lpstr>
      <vt:lpstr>'2.7.1国別邦人数上位50位'!Print_Area</vt:lpstr>
      <vt:lpstr>'2.7.2国別永住者数上位50位'!Print_Area</vt:lpstr>
      <vt:lpstr>'2.7.3国別長期滞在者数上位50位'!Print_Area</vt:lpstr>
      <vt:lpstr>'2.8.1都市別邦人数50位'!Print_Area</vt:lpstr>
      <vt:lpstr>'2.8.2都市別永住50位'!Print_Area</vt:lpstr>
      <vt:lpstr>'2.8.3 都市別長期滞在50位'!Print_Area</vt:lpstr>
      <vt:lpstr>'2.9公館別邦人数'!Print_Area</vt:lpstr>
      <vt:lpstr>'2.邦人の動向（中扉）'!Print_Area</vt:lpstr>
      <vt:lpstr>'3.1企業の動向 (全般) '!Print_Area</vt:lpstr>
      <vt:lpstr>'3.2（区分別）企業数'!Print_Area</vt:lpstr>
      <vt:lpstr>'3.3地域別企業数'!Print_Area</vt:lpstr>
      <vt:lpstr>'3.4国別企業数50位'!Print_Area</vt:lpstr>
      <vt:lpstr>'3.5都市別企業数100位'!Print_Area</vt:lpstr>
      <vt:lpstr>'3.6公館別企業数'!Print_Area</vt:lpstr>
      <vt:lpstr>'3.日系企業の動向（中扉）'!Print_Area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海外在留邦人数調査統計　平成２９年詳細版(Excel-1)</dc:title>
  <dc:creator>外務省領事局政策課</dc:creator>
  <cp:lastModifiedBy>情報通信課</cp:lastModifiedBy>
  <cp:lastPrinted>2019-08-16T05:40:08Z</cp:lastPrinted>
  <dcterms:created xsi:type="dcterms:W3CDTF">2014-06-24T06:14:20Z</dcterms:created>
  <dcterms:modified xsi:type="dcterms:W3CDTF">2019-08-19T03:22:42Z</dcterms:modified>
</cp:coreProperties>
</file>